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25" windowWidth="5865" windowHeight="3255" tabRatio="1000" activeTab="4"/>
  </bookViews>
  <sheets>
    <sheet name="bsheet" sheetId="1" r:id="rId1"/>
    <sheet name="p&amp;l" sheetId="2" r:id="rId2"/>
    <sheet name="Equity" sheetId="3" r:id="rId3"/>
    <sheet name="cashflow" sheetId="4" r:id="rId4"/>
    <sheet name="notes" sheetId="5" r:id="rId5"/>
  </sheets>
  <externalReferences>
    <externalReference r:id="rId8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<sst xmlns="http://schemas.openxmlformats.org/spreadsheetml/2006/main" count="262" uniqueCount="233">
  <si>
    <t>RM'000</t>
  </si>
  <si>
    <t xml:space="preserve"> </t>
  </si>
  <si>
    <t>Segmental reporting is not applicable.</t>
  </si>
  <si>
    <t>As at</t>
  </si>
  <si>
    <t>Earnings per unit (sen) :</t>
  </si>
  <si>
    <t>a) Basic</t>
  </si>
  <si>
    <t>b) Fully diluted</t>
  </si>
  <si>
    <t>Not applicable</t>
  </si>
  <si>
    <t>Operating profit before working capital changes</t>
  </si>
  <si>
    <t xml:space="preserve">   Net change in current liabilities</t>
  </si>
  <si>
    <t>Undistributed</t>
  </si>
  <si>
    <t>income</t>
  </si>
  <si>
    <t>Basis of preparation</t>
  </si>
  <si>
    <t>Declaration of audit qualification</t>
  </si>
  <si>
    <t>Change in Estimates</t>
  </si>
  <si>
    <t>Issuance, Cancellations, Repurchases, Resale and Repayments of Debt and Equity Securities</t>
  </si>
  <si>
    <t xml:space="preserve">There were no issuance or repayment of debt and equity securities, share buy-backs, share cancellations, </t>
  </si>
  <si>
    <t>Segment information</t>
  </si>
  <si>
    <t>Valuation of Property, Plant and Equipment Brought Forward</t>
  </si>
  <si>
    <t>Material Subsequent Events</t>
  </si>
  <si>
    <t>Effect of Changes in the Composition of the Trust</t>
  </si>
  <si>
    <t>Changes in Contingent Liabilities or Contingent Assets</t>
  </si>
  <si>
    <t>(PART A OF APPENDIX 9B)</t>
  </si>
  <si>
    <t>Review of performance</t>
  </si>
  <si>
    <t>Variation of results against preceding quarter</t>
  </si>
  <si>
    <t>Tax expense</t>
  </si>
  <si>
    <t>Unquoted investments and/or properties</t>
  </si>
  <si>
    <t>Quoted investments</t>
  </si>
  <si>
    <t>Status of corporate proposals</t>
  </si>
  <si>
    <t>Off balance sheet financial instruments</t>
  </si>
  <si>
    <t>There were no off balance sheet financial instruments as at the date of this report.</t>
  </si>
  <si>
    <t>Changes in material litigation</t>
  </si>
  <si>
    <t>Earnings per unit</t>
  </si>
  <si>
    <t>a</t>
  </si>
  <si>
    <t>Basic earnings per unit</t>
  </si>
  <si>
    <t>Net income for the period (RM,000)</t>
  </si>
  <si>
    <t>Number of units in issue ('000)</t>
  </si>
  <si>
    <t>b</t>
  </si>
  <si>
    <t>Diluted earnings per unit</t>
  </si>
  <si>
    <t>Basic earnings per unit (sen)</t>
  </si>
  <si>
    <t>CASH FROM OPERATING ACTIVITIES</t>
  </si>
  <si>
    <t>Cash generated from operating activities</t>
  </si>
  <si>
    <t>CASH FLOW FROM FINANCING ACTIVITIES</t>
  </si>
  <si>
    <t>CASH FLOW FROM INVESTING ACTIVITIES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</si>
  <si>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</si>
  <si>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</si>
  <si>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</si>
  <si>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</si>
  <si>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</si>
  <si>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</si>
  <si>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</si>
  <si>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</si>
  <si>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</si>
  <si>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</si>
  <si>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</si>
  <si>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</si>
  <si>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</si>
  <si>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</si>
  <si>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</si>
  <si>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</si>
  <si>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</si>
  <si>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</si>
  <si>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</si>
  <si>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</si>
  <si>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</si>
  <si>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</si>
  <si>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</si>
  <si>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</si>
  <si>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</si>
  <si>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ASSETS</t>
  </si>
  <si>
    <t>Cash and bank balances</t>
  </si>
  <si>
    <t>TOTAL ASSETS</t>
  </si>
  <si>
    <t>NET ASSET VALUE</t>
  </si>
  <si>
    <t>Unit holders' Capital</t>
  </si>
  <si>
    <t>FINANCED BY:</t>
  </si>
  <si>
    <t xml:space="preserve">Unitholders' </t>
  </si>
  <si>
    <t>Unitholders'</t>
  </si>
  <si>
    <t>capital</t>
  </si>
  <si>
    <t>fund</t>
  </si>
  <si>
    <t xml:space="preserve">   Net change in other assets</t>
  </si>
  <si>
    <t>Number of units in circulation ('000)</t>
  </si>
  <si>
    <t>Prospects</t>
  </si>
  <si>
    <t>Net income for the period</t>
  </si>
  <si>
    <t>Income distribution</t>
  </si>
  <si>
    <t>Net Asset Value per unit (RM)</t>
  </si>
  <si>
    <t>There was no material litigation as at the date of this report.</t>
  </si>
  <si>
    <t>UNAUDITED CONDENSED INCOME STATEMENT</t>
  </si>
  <si>
    <t>UNAUDITED CONDENSED STATEMENT OF CHANGES IN NET ASSET VALUE</t>
  </si>
  <si>
    <t>UNAUDITED CONDENSED CASH FLOW STATEMENT</t>
  </si>
  <si>
    <t xml:space="preserve">There were no material events subsequent to the end of the interim period that have not been </t>
  </si>
  <si>
    <t>reflected in the financial statements for the interim period.</t>
  </si>
  <si>
    <t>ADDITIONAL INFORMATION REQUIRED BY THE BURSA SECURITIES LISTING REQUIREMENTS</t>
  </si>
  <si>
    <t/>
  </si>
  <si>
    <t>Seasonality or cyclicality of operations</t>
  </si>
  <si>
    <t>The operations of the Trust are not subject to seasonal or cyclical fluctuations.</t>
  </si>
  <si>
    <t>The accounting policies and methods of computation adopted in the interim financial statements are consistent</t>
  </si>
  <si>
    <t>The interim financial report is unaudited and has been prepared in compliance with FRS 134: Interim</t>
  </si>
  <si>
    <t>Borrowings</t>
  </si>
  <si>
    <t>Rental deposits</t>
  </si>
  <si>
    <t>Less: Establishment and issue expenses</t>
  </si>
  <si>
    <t>Undistributed income</t>
  </si>
  <si>
    <t>AMFIRST REAL ESTATE INVESTMENT TRUST</t>
  </si>
  <si>
    <t xml:space="preserve">Gross rental income </t>
  </si>
  <si>
    <t>Property expenses</t>
  </si>
  <si>
    <t xml:space="preserve">Net property income </t>
  </si>
  <si>
    <t>Current Year</t>
  </si>
  <si>
    <t xml:space="preserve">Quarter </t>
  </si>
  <si>
    <t>Borrowing cost</t>
  </si>
  <si>
    <t>Profit before taxation</t>
  </si>
  <si>
    <t>Taxation</t>
  </si>
  <si>
    <t>UNAUDITED CONDENSED BALANCE SHEET</t>
  </si>
  <si>
    <t>Establishment and issue expenses</t>
  </si>
  <si>
    <t>Adjustment for:</t>
  </si>
  <si>
    <t>Investment Properties</t>
  </si>
  <si>
    <t>Investment</t>
  </si>
  <si>
    <t>Other assets</t>
  </si>
  <si>
    <t>LIABILITY</t>
  </si>
  <si>
    <t>To date</t>
  </si>
  <si>
    <t>(RM'000)</t>
  </si>
  <si>
    <t xml:space="preserve">   Establisment and issue expenses</t>
  </si>
  <si>
    <t xml:space="preserve">   Interest paid</t>
  </si>
  <si>
    <t>Net cash used in investing activities</t>
  </si>
  <si>
    <t xml:space="preserve">   Purchase of investments properties</t>
  </si>
  <si>
    <t>NET INCREASE  IN CASH AND CASH EQUIVALENTS</t>
  </si>
  <si>
    <t>Financial Reporting and the listing requirements of Bursa Malaysia Securities Berhad (Bursa Securities).</t>
  </si>
  <si>
    <t>Unusual items</t>
  </si>
  <si>
    <t>There were no unusual items to be disclosed for the quarter under review.</t>
  </si>
  <si>
    <t>shares held as treasury shares and resale of treasury shares for the current quarter and period-to-date.</t>
  </si>
  <si>
    <t>There were no contingent liabilities or contingent assets to be disclosed.</t>
  </si>
  <si>
    <t xml:space="preserve">There were no changes in the composition of the Trust during the interim period, including business </t>
  </si>
  <si>
    <t xml:space="preserve">combinations, acquisition or disposal of subsidiaries and long term investments, restructurings and </t>
  </si>
  <si>
    <t>discontinuing operations.</t>
  </si>
  <si>
    <t>assessment 2007.</t>
  </si>
  <si>
    <t>There were no profits/(losses) on any sale of unquoted investments and/or properties for the current quarter.</t>
  </si>
  <si>
    <t>There was no purchase or disposal of quoted investment during the quarter.</t>
  </si>
  <si>
    <t>On 15 November 2006, the Trust had entered into an agreement to acquire an office building, namely Kelana</t>
  </si>
  <si>
    <t>The borrowings were obtained to finance the acquisition of Menara Merais and 10% deposit payment for proposed.</t>
  </si>
  <si>
    <t>acquisition of KBT.</t>
  </si>
  <si>
    <t>Income distribution Paid</t>
  </si>
  <si>
    <t>(2) 16-storey purpose built office towers which are connected at Level 1 to Level 5 and 1 Level basement carpark.</t>
  </si>
  <si>
    <t>EXPLANATORY NOTES TO THE INTERIM FINANCIAL REPORT</t>
  </si>
  <si>
    <t>2006 and commenced operations on 21 December 2006.</t>
  </si>
  <si>
    <t>in the prospectus of the Trust dated 9 November 2006.</t>
  </si>
  <si>
    <t>The valuations of land and buildings have been brought forward without amendment from the valuation reported</t>
  </si>
  <si>
    <t xml:space="preserve">income tax provided at least 90% of its income is distributed to unitholders with effect from the year of </t>
  </si>
  <si>
    <t>Pursuant to the new tax system for Real Estate Investment Trust ("REIT"), a REIT will be fully exempted from</t>
  </si>
  <si>
    <t>The proposed acquisition is pending approval of the Selangor State Authorities.</t>
  </si>
  <si>
    <t>AS AT 31 MARCH 2007</t>
  </si>
  <si>
    <t>31.3.2007</t>
  </si>
  <si>
    <t>Deposits with financial institution</t>
  </si>
  <si>
    <t>Trade and other receivables</t>
  </si>
  <si>
    <t>Trade and other payables</t>
  </si>
  <si>
    <t>31.03.07</t>
  </si>
  <si>
    <t>Income before taxation</t>
  </si>
  <si>
    <t>Trust expenses</t>
  </si>
  <si>
    <t>Interest income</t>
  </si>
  <si>
    <t>Total income</t>
  </si>
  <si>
    <t>FOR THE PERIOD ENDED 31 MARCH 2007</t>
  </si>
  <si>
    <t>Distributable</t>
  </si>
  <si>
    <t>RM</t>
  </si>
  <si>
    <t>At 21 December 2006 (date of commencement)</t>
  </si>
  <si>
    <t xml:space="preserve">   Interest income and expense</t>
  </si>
  <si>
    <t xml:space="preserve">   Interest income</t>
  </si>
  <si>
    <t xml:space="preserve">   Proceed from borrowings</t>
  </si>
  <si>
    <t xml:space="preserve">   Proceeds from issue of units</t>
  </si>
  <si>
    <t xml:space="preserve">  Cash and Cash equivalents 21December 2006</t>
  </si>
  <si>
    <t xml:space="preserve">  Cash and Cash equivalents at end financial period</t>
  </si>
  <si>
    <t xml:space="preserve">Cash and cash equivalents comprise: </t>
  </si>
  <si>
    <t>Deposits with financial institutions</t>
  </si>
  <si>
    <t>NOTES TO THE UNAUDITED QUARTERLY REPORT FOR PERIOD ENDED 31 MARCH 2007</t>
  </si>
  <si>
    <t>Long term borrowings (secured)</t>
  </si>
  <si>
    <t>A depositor shall qualify for the entitlement only in respect of :</t>
  </si>
  <si>
    <t>a)</t>
  </si>
  <si>
    <t>b)</t>
  </si>
  <si>
    <t>c)</t>
  </si>
  <si>
    <t xml:space="preserve">Units bought on Bursa Malaysia Securities Berhad on a cum entitlement basis </t>
  </si>
  <si>
    <t>according to the Rules of Bursa Malaysia Securities Berhad.</t>
  </si>
  <si>
    <t xml:space="preserve">ended 31 March 2007. </t>
  </si>
  <si>
    <t>Notice is hereby given that the income distribution for the Accounting Period ended 31 March 2007 will be paid</t>
  </si>
  <si>
    <t>on 31 May 2007 to Unit Holders whose names appear in the Record of Depositors of AmFIRST REIT on 24 May 2007.</t>
  </si>
  <si>
    <t>Withholding tax will be deducted for distribution made to the following types of unitholders:-</t>
  </si>
  <si>
    <t>• Resident and non-resident individuals (Withholding tax at 15%)</t>
  </si>
  <si>
    <t>• Resident and non-resident institution investors (Withholding tax at 20%)</t>
  </si>
  <si>
    <t>• Resident companies (No withholding tax. Subject to corporate tax at prevailing rate of 27%)</t>
  </si>
  <si>
    <t xml:space="preserve">• Non-resident companies (Withholding tax at 27% for Year of Assessment 2007)  </t>
  </si>
  <si>
    <t>Current Quarter</t>
  </si>
  <si>
    <t>Ended</t>
  </si>
  <si>
    <t>Year to-date</t>
  </si>
  <si>
    <t>Income after taxation</t>
  </si>
  <si>
    <t>The Trust declared a final income distribution of 1.946 sen per unit or 100% of the net income for the financial period</t>
  </si>
  <si>
    <t>in respect of ordinary transfers,</t>
  </si>
  <si>
    <t>Units transferred to the Depositors Securities Account before 4.00 p.m., 24 May 2007</t>
  </si>
  <si>
    <t>Units deposited to the Depositors Securities Account before 12.30pm., on 22 May 2007</t>
  </si>
  <si>
    <t>in respect of exempted from mandatory deposit,</t>
  </si>
  <si>
    <t xml:space="preserve">for the period from 21 December 2006 to 31 March 2007. </t>
  </si>
  <si>
    <t>For the financial period from 21 December 2006 (commencement of date of operation) to 31 March 2007,</t>
  </si>
  <si>
    <t>There were no other material factors or occurrence of events which affected the earnings of the Trust during</t>
  </si>
  <si>
    <t>the financial period.</t>
  </si>
  <si>
    <t>At 31 March 2007</t>
  </si>
  <si>
    <t>distribution of 1.946 sen per unit or RM8.349 million payable on 31 May 2007 for the financial period ended 31</t>
  </si>
  <si>
    <r>
      <t xml:space="preserve">with those adopted in the preparation of the proforma financial information presented in the prospectus of </t>
    </r>
    <r>
      <rPr>
        <sz val="9"/>
        <color indexed="8"/>
        <rFont val="Arial"/>
        <family val="2"/>
      </rPr>
      <t>AmFIRST</t>
    </r>
  </si>
  <si>
    <r>
      <t>Real Estate Investment Trust ("</t>
    </r>
    <r>
      <rPr>
        <sz val="9"/>
        <color indexed="8"/>
        <rFont val="Arial"/>
        <family val="2"/>
      </rPr>
      <t>AmFIRST</t>
    </r>
    <r>
      <rPr>
        <sz val="9"/>
        <rFont val="Arial"/>
        <family val="2"/>
      </rPr>
      <t xml:space="preserve"> REIT" or "Trust") dated 9 November 2006.</t>
    </r>
  </si>
  <si>
    <r>
      <t xml:space="preserve">There were no preceding year annual  financial statements as </t>
    </r>
    <r>
      <rPr>
        <sz val="9"/>
        <color indexed="8"/>
        <rFont val="Arial"/>
        <family val="2"/>
      </rPr>
      <t xml:space="preserve">AmFIRST </t>
    </r>
    <r>
      <rPr>
        <sz val="9"/>
        <rFont val="Arial"/>
        <family val="2"/>
      </rPr>
      <t>REIT was established on 28 September</t>
    </r>
  </si>
  <si>
    <t xml:space="preserve">Since 100% of the total income of the Trust of RM8.3 million will be distributed, there was no tax payable </t>
  </si>
  <si>
    <t xml:space="preserve">Brem Towers ("KBT") valued at RM88,000,000 by an independent valuer for a total consideration of RM85,000,000.  </t>
  </si>
  <si>
    <t xml:space="preserve">The building was erected on a piece of  99-year leasehold land expiring on 19 February 2094 located in Petaling Jaya. It is a two </t>
  </si>
  <si>
    <t>Our properties in the portfolio of AmFIRST REIT are expected to continue enjoy high levels of occupancy rate</t>
  </si>
  <si>
    <t xml:space="preserve">Baring any unforeseen circumstances, the Board of directors of the Manager is of the opinion that these </t>
  </si>
  <si>
    <t>year ending 31 March 2008.</t>
  </si>
  <si>
    <t xml:space="preserve">factors will help AmFIRST REIT to achieve its forecasted profit as disclosed in the Prospectus for the financial </t>
  </si>
  <si>
    <t xml:space="preserve">and renewal of tenancies at higher rental rates due to the tight supply of office space in the Golden Triangle. </t>
  </si>
  <si>
    <t xml:space="preserve">Bursa Malaysia Securities Berhad in compliance with the Listing Requirements. The Condensed Balance </t>
  </si>
  <si>
    <t xml:space="preserve">Sheet should be read in conjunction with the proforma financial information presented in the Propectus </t>
  </si>
  <si>
    <t>of the Trust dated 9 November 2006.)</t>
  </si>
  <si>
    <t xml:space="preserve">Bursa Malaysia Securities Berhad in compliance with the Listing Requirements. The Condensed Income </t>
  </si>
  <si>
    <t>Income Statement should be read in conjunction with the proforma financial information presented in the</t>
  </si>
  <si>
    <t>Propectus of the Trust dated 9 November 2006.)</t>
  </si>
  <si>
    <t>Bursa Malaysia Securities Berhad in compliance with the Listing Requirements. The Condensed Statement</t>
  </si>
  <si>
    <t xml:space="preserve">of Changes in Net Asset Value should be read in conjunction with the proforma financial information </t>
  </si>
  <si>
    <t>presented in the Prospectus of the Trust dated 9 November 2006.)</t>
  </si>
  <si>
    <t xml:space="preserve">Bursa Malaysia Securities Berhad in compliance with the Listing Requirements. The Condensed Cash </t>
  </si>
  <si>
    <t>Prospectus of the Trust dated 9 November 2006.)</t>
  </si>
  <si>
    <t xml:space="preserve">Flow Statement should be read in conjunction with the proforma financial information presented in the </t>
  </si>
  <si>
    <t>No income distribution was paid for the quarter and year-to-date. However, the Trust proposed a final income</t>
  </si>
  <si>
    <t>Variance of profit forecast</t>
  </si>
  <si>
    <t>the Trust recorded net income after taxation of RM8.3 million which is in line with the forecasted income.</t>
  </si>
  <si>
    <t>March 2007.</t>
  </si>
  <si>
    <t xml:space="preserve">For the financial period from 21 December 2006 to 31 March 2007, the Trust recorded net income of RM8.3 </t>
  </si>
  <si>
    <t xml:space="preserve">million which is in accordance to the forecasted income. </t>
  </si>
  <si>
    <t xml:space="preserve">(No comparative figures are available as this is the second quarterly report  prepared by the Trust to </t>
  </si>
  <si>
    <t xml:space="preserve">AmFIRST REIT is currently looking at potential acquisitions which may involve an acquisition of a commercial </t>
  </si>
  <si>
    <t>complex. Preliminary evaluation is being conducted.</t>
  </si>
  <si>
    <t>The current quarter is not comparable with the preceding quarter.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</si>
</sst>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R&quot;_);\(#,##0&quot;R&quot;\)"/>
    <numFmt numFmtId="173" formatCode="#,##0&quot;R&quot;_);[Red]\(#,##0&quot;R&quot;\)"/>
    <numFmt numFmtId="174" formatCode="#,##0.00&quot;R&quot;_);\(#,##0.00&quot;R&quot;\)"/>
    <numFmt numFmtId="175" formatCode="#,##0.00&quot;R&quot;_);[Red]\(#,##0.00&quot;R&quot;\)"/>
    <numFmt numFmtId="176" formatCode="_ * #,##0_)&quot;R&quot;_ ;_ * \(#,##0\)&quot;R&quot;_ ;_ * &quot;-&quot;_)&quot;R&quot;_ ;_ @_ "/>
    <numFmt numFmtId="177" formatCode="_ * #,##0_)_R_ ;_ * \(#,##0\)_R_ ;_ * &quot;-&quot;_)_R_ ;_ @_ "/>
    <numFmt numFmtId="178" formatCode="_ * #,##0.00_)&quot;R&quot;_ ;_ * \(#,##0.00\)&quot;R&quot;_ ;_ * &quot;-&quot;??_)&quot;R&quot;_ ;_ @_ "/>
    <numFmt numFmtId="179" formatCode="_ * #,##0.00_)_R_ ;_ * \(#,##0.00\)_R_ ;_ * &quot;-&quot;??_)_R_ ;_ @_ 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_(* #,##0_);_(* \(#,##0\);_(* &quot;-&quot;??_);_(@_)"/>
    <numFmt numFmtId="187" formatCode="_(* #,##0.0_);_(* \(#,##0.0\);_(* &quot;-&quot;??_);_(@_)"/>
    <numFmt numFmtId="188" formatCode="00000"/>
    <numFmt numFmtId="189" formatCode="0.0"/>
    <numFmt numFmtId="190" formatCode="m/d/yy"/>
    <numFmt numFmtId="191" formatCode="d\-mmm\-yyyy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#,##0_);[Red]\(#,##0\);&quot;-&quot;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187" fontId="4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86" fontId="6" fillId="0" borderId="0" xfId="15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 wrapText="1"/>
    </xf>
    <xf numFmtId="186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 quotePrefix="1">
      <alignment horizontal="right"/>
    </xf>
    <xf numFmtId="186" fontId="4" fillId="0" borderId="0" xfId="15" applyNumberFormat="1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4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3" fontId="4" fillId="0" borderId="0" xfId="15" applyNumberFormat="1" applyFont="1" applyBorder="1" applyAlignment="1">
      <alignment/>
    </xf>
    <xf numFmtId="2" fontId="4" fillId="0" borderId="0" xfId="15" applyNumberFormat="1" applyFont="1" applyBorder="1" applyAlignment="1">
      <alignment horizontal="right"/>
    </xf>
    <xf numFmtId="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8" fontId="4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 horizontal="left"/>
    </xf>
    <xf numFmtId="38" fontId="7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horizontal="left"/>
    </xf>
    <xf numFmtId="38" fontId="7" fillId="0" borderId="0" xfId="0" applyNumberFormat="1" applyFont="1" applyAlignment="1">
      <alignment horizontal="right"/>
    </xf>
    <xf numFmtId="38" fontId="8" fillId="0" borderId="0" xfId="0" applyNumberFormat="1" applyFont="1" applyAlignment="1">
      <alignment/>
    </xf>
    <xf numFmtId="38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86" fontId="10" fillId="0" borderId="0" xfId="15" applyNumberFormat="1" applyFont="1" applyBorder="1" applyAlignment="1">
      <alignment horizontal="right"/>
    </xf>
    <xf numFmtId="186" fontId="10" fillId="0" borderId="0" xfId="15" applyNumberFormat="1" applyFont="1" applyBorder="1" applyAlignment="1" quotePrefix="1">
      <alignment horizontal="right"/>
    </xf>
    <xf numFmtId="186" fontId="10" fillId="0" borderId="0" xfId="15" applyNumberFormat="1" applyFont="1" applyBorder="1" applyAlignment="1">
      <alignment/>
    </xf>
    <xf numFmtId="186" fontId="10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43" fontId="6" fillId="0" borderId="0" xfId="0" applyNumberFormat="1" applyFont="1" applyBorder="1" applyAlignment="1">
      <alignment/>
    </xf>
    <xf numFmtId="43" fontId="10" fillId="0" borderId="2" xfId="15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02" fontId="4" fillId="0" borderId="0" xfId="15" applyNumberFormat="1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86" fontId="10" fillId="0" borderId="0" xfId="0" applyNumberFormat="1" applyFont="1" applyAlignment="1">
      <alignment/>
    </xf>
    <xf numFmtId="0" fontId="17" fillId="0" borderId="0" xfId="0" applyFont="1" applyAlignment="1">
      <alignment/>
    </xf>
    <xf numFmtId="38" fontId="10" fillId="0" borderId="0" xfId="0" applyFont="1" applyAlignment="1">
      <alignment/>
    </xf>
    <xf numFmtId="0" fontId="6" fillId="0" borderId="0" xfId="0" applyFont="1" applyAlignment="1" quotePrefix="1">
      <alignment/>
    </xf>
    <xf numFmtId="4" fontId="6" fillId="0" borderId="0" xfId="0" applyNumberFormat="1" applyFont="1" applyAlignment="1">
      <alignment horizontal="center"/>
    </xf>
    <xf numFmtId="202" fontId="4" fillId="0" borderId="0" xfId="0" applyNumberFormat="1" applyFont="1" applyAlignment="1">
      <alignment/>
    </xf>
    <xf numFmtId="186" fontId="7" fillId="0" borderId="0" xfId="15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86" fontId="6" fillId="0" borderId="0" xfId="15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86" fontId="10" fillId="0" borderId="0" xfId="15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86" fontId="10" fillId="0" borderId="3" xfId="15" applyNumberFormat="1" applyFont="1" applyBorder="1" applyAlignment="1">
      <alignment horizontal="center"/>
    </xf>
    <xf numFmtId="38" fontId="11" fillId="0" borderId="0" xfId="0" applyFont="1" applyAlignment="1">
      <alignment/>
    </xf>
    <xf numFmtId="38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186" fontId="10" fillId="0" borderId="4" xfId="15" applyNumberFormat="1" applyFont="1" applyBorder="1" applyAlignment="1">
      <alignment/>
    </xf>
    <xf numFmtId="0" fontId="11" fillId="0" borderId="0" xfId="0" applyFont="1" applyAlignment="1">
      <alignment horizontal="left"/>
    </xf>
    <xf numFmtId="3" fontId="10" fillId="0" borderId="4" xfId="0" applyNumberFormat="1" applyFont="1" applyBorder="1" applyAlignment="1">
      <alignment/>
    </xf>
    <xf numFmtId="15" fontId="11" fillId="0" borderId="0" xfId="0" applyNumberFormat="1" applyFont="1" applyBorder="1" applyAlignment="1" quotePrefix="1">
      <alignment horizontal="center"/>
    </xf>
    <xf numFmtId="186" fontId="10" fillId="0" borderId="0" xfId="0" applyNumberFormat="1" applyFont="1" applyBorder="1" applyAlignment="1">
      <alignment horizontal="center"/>
    </xf>
    <xf numFmtId="15" fontId="11" fillId="0" borderId="0" xfId="0" applyNumberFormat="1" applyFont="1" applyBorder="1" applyAlignment="1">
      <alignment horizontal="center"/>
    </xf>
    <xf numFmtId="186" fontId="10" fillId="0" borderId="4" xfId="15" applyNumberFormat="1" applyFont="1" applyBorder="1" applyAlignment="1">
      <alignment horizontal="center"/>
    </xf>
    <xf numFmtId="202" fontId="10" fillId="0" borderId="0" xfId="15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6" fontId="10" fillId="0" borderId="5" xfId="15" applyNumberFormat="1" applyFont="1" applyBorder="1" applyAlignment="1">
      <alignment horizontal="center"/>
    </xf>
    <xf numFmtId="186" fontId="10" fillId="0" borderId="6" xfId="15" applyNumberFormat="1" applyFont="1" applyBorder="1" applyAlignment="1">
      <alignment horizontal="center"/>
    </xf>
    <xf numFmtId="186" fontId="11" fillId="0" borderId="5" xfId="15" applyNumberFormat="1" applyFont="1" applyBorder="1" applyAlignment="1">
      <alignment horizontal="center"/>
    </xf>
    <xf numFmtId="186" fontId="11" fillId="0" borderId="7" xfId="15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86" fontId="11" fillId="0" borderId="6" xfId="15" applyNumberFormat="1" applyFont="1" applyBorder="1" applyAlignment="1">
      <alignment horizontal="center"/>
    </xf>
    <xf numFmtId="186" fontId="11" fillId="0" borderId="0" xfId="15" applyNumberFormat="1" applyFont="1" applyBorder="1" applyAlignment="1">
      <alignment horizontal="center"/>
    </xf>
    <xf numFmtId="43" fontId="11" fillId="0" borderId="0" xfId="15" applyNumberFormat="1" applyFont="1" applyBorder="1" applyAlignment="1">
      <alignment horizontal="right"/>
    </xf>
    <xf numFmtId="43" fontId="11" fillId="0" borderId="0" xfId="15" applyNumberFormat="1" applyFont="1" applyAlignment="1">
      <alignment horizontal="right"/>
    </xf>
    <xf numFmtId="202" fontId="0" fillId="0" borderId="0" xfId="15" applyNumberFormat="1" applyFont="1" applyAlignment="1">
      <alignment/>
    </xf>
    <xf numFmtId="38" fontId="0" fillId="0" borderId="0" xfId="0" applyFont="1" applyAlignment="1">
      <alignment/>
    </xf>
    <xf numFmtId="202" fontId="0" fillId="0" borderId="0" xfId="15" applyNumberFormat="1" applyFont="1" applyBorder="1" applyAlignment="1">
      <alignment/>
    </xf>
    <xf numFmtId="202" fontId="0" fillId="0" borderId="4" xfId="15" applyNumberFormat="1" applyFont="1" applyBorder="1" applyAlignment="1">
      <alignment/>
    </xf>
    <xf numFmtId="202" fontId="0" fillId="0" borderId="0" xfId="0" applyNumberFormat="1" applyFont="1" applyAlignment="1">
      <alignment/>
    </xf>
    <xf numFmtId="186" fontId="10" fillId="0" borderId="0" xfId="15" applyNumberFormat="1" applyFont="1" applyFill="1" applyBorder="1" applyAlignment="1">
      <alignment horizontal="center"/>
    </xf>
    <xf numFmtId="186" fontId="10" fillId="0" borderId="0" xfId="0" applyNumberFormat="1" applyFont="1" applyBorder="1" applyAlignment="1">
      <alignment horizontal="right"/>
    </xf>
    <xf numFmtId="186" fontId="1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6" fontId="10" fillId="0" borderId="0" xfId="15" applyNumberFormat="1" applyFont="1" applyAlignment="1">
      <alignment horizontal="right"/>
    </xf>
    <xf numFmtId="186" fontId="10" fillId="0" borderId="1" xfId="15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/>
    </xf>
    <xf numFmtId="0" fontId="18" fillId="0" borderId="0" xfId="0" applyFont="1" applyAlignment="1">
      <alignment/>
    </xf>
    <xf numFmtId="37" fontId="6" fillId="0" borderId="0" xfId="0" applyNumberFormat="1" applyFont="1" applyAlignment="1">
      <alignment/>
    </xf>
    <xf numFmtId="3" fontId="10" fillId="0" borderId="3" xfId="0" applyNumberFormat="1" applyFont="1" applyBorder="1" applyAlignment="1">
      <alignment/>
    </xf>
    <xf numFmtId="38" fontId="19" fillId="0" borderId="0" xfId="0" applyNumberFormat="1" applyFont="1" applyAlignment="1">
      <alignment/>
    </xf>
    <xf numFmtId="38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7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86" fontId="10" fillId="0" borderId="3" xfId="15" applyNumberFormat="1" applyFont="1" applyBorder="1" applyAlignment="1">
      <alignment/>
    </xf>
    <xf numFmtId="37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nneer\Local%20Settings\Temporary%20Internet%20Files\OLKA5\2ndQTR-MAR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Equity"/>
      <sheetName val="cashflow"/>
      <sheetName val="notes"/>
    </sheetNames>
    <sheetDataSet>
      <sheetData sheetId="1">
        <row r="20">
          <cell r="D20">
            <v>7451</v>
          </cell>
          <cell r="E20">
            <v>8349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6" sqref="A6"/>
    </sheetView>
  </sheetViews>
  <sheetFormatPr defaultColWidth="9.140625" defaultRowHeight="12.75"/>
  <cols>
    <col min="4" max="4" width="15.7109375" style="0" customWidth="1"/>
    <col min="5" max="5" width="10.7109375" style="0" customWidth="1"/>
    <col min="6" max="6" width="17.7109375" style="0" customWidth="1"/>
  </cols>
  <sheetData>
    <row r="1" spans="1:6" ht="12.75">
      <c r="A1" s="43" t="s">
        <v>101</v>
      </c>
      <c r="B1" s="5"/>
      <c r="C1" s="5"/>
      <c r="D1" s="5"/>
      <c r="E1" s="5"/>
      <c r="F1" s="63"/>
    </row>
    <row r="2" spans="1:5" ht="12.75">
      <c r="A2" s="43" t="s">
        <v>110</v>
      </c>
      <c r="B2" s="5"/>
      <c r="C2" s="5"/>
      <c r="D2" s="5"/>
      <c r="E2" s="5"/>
    </row>
    <row r="3" spans="1:5" ht="12.75">
      <c r="A3" s="43" t="s">
        <v>147</v>
      </c>
      <c r="B3" s="5"/>
      <c r="C3" s="5"/>
      <c r="D3" s="5"/>
      <c r="E3" s="5"/>
    </row>
    <row r="4" spans="2:6" ht="12.75">
      <c r="B4" s="43"/>
      <c r="C4" s="43"/>
      <c r="D4" s="43"/>
      <c r="E4" s="43"/>
      <c r="F4" s="42"/>
    </row>
    <row r="5" spans="1:6" ht="12.75">
      <c r="A5" s="43"/>
      <c r="B5" s="43"/>
      <c r="C5" s="43"/>
      <c r="D5" s="43"/>
      <c r="E5" s="45"/>
      <c r="F5" s="42"/>
    </row>
    <row r="6" spans="1:6" ht="12.75">
      <c r="A6" s="42"/>
      <c r="B6" s="42"/>
      <c r="C6" s="42"/>
      <c r="D6" s="42"/>
      <c r="E6" s="45" t="s">
        <v>3</v>
      </c>
      <c r="F6" s="42"/>
    </row>
    <row r="7" spans="1:6" ht="12.75">
      <c r="A7" s="42"/>
      <c r="B7" s="42"/>
      <c r="C7" s="42"/>
      <c r="D7" s="42"/>
      <c r="E7" s="45" t="s">
        <v>148</v>
      </c>
      <c r="F7" s="42"/>
    </row>
    <row r="8" spans="1:6" ht="12.75">
      <c r="A8" s="42"/>
      <c r="B8" s="42"/>
      <c r="C8" s="42"/>
      <c r="D8" s="42"/>
      <c r="E8" s="45" t="s">
        <v>0</v>
      </c>
      <c r="F8" s="42"/>
    </row>
    <row r="9" spans="1:6" ht="12.75">
      <c r="A9" s="43" t="s">
        <v>69</v>
      </c>
      <c r="B9" s="42"/>
      <c r="C9" s="42"/>
      <c r="D9" s="42"/>
      <c r="E9" s="45"/>
      <c r="F9" s="42"/>
    </row>
    <row r="10" spans="1:6" ht="12.75">
      <c r="A10" s="83" t="s">
        <v>114</v>
      </c>
      <c r="B10" s="42"/>
      <c r="C10" s="42"/>
      <c r="D10" s="42"/>
      <c r="E10" s="45"/>
      <c r="F10" s="42"/>
    </row>
    <row r="11" spans="1:6" ht="12.75">
      <c r="A11" s="42" t="s">
        <v>113</v>
      </c>
      <c r="B11" s="42"/>
      <c r="C11" s="42"/>
      <c r="D11" s="42"/>
      <c r="E11" s="48">
        <v>486459</v>
      </c>
      <c r="F11" s="42"/>
    </row>
    <row r="12" spans="1:6" ht="12.75">
      <c r="A12" s="42" t="s">
        <v>149</v>
      </c>
      <c r="B12" s="42"/>
      <c r="C12" s="42"/>
      <c r="D12" s="42"/>
      <c r="E12" s="48">
        <v>15253</v>
      </c>
      <c r="F12" s="42"/>
    </row>
    <row r="13" spans="1:6" ht="12.75">
      <c r="A13" s="42"/>
      <c r="B13" s="42"/>
      <c r="C13" s="42"/>
      <c r="D13" s="42"/>
      <c r="E13" s="86">
        <f>SUM(E11:E12)</f>
        <v>501712</v>
      </c>
      <c r="F13" s="42"/>
    </row>
    <row r="14" spans="1:6" ht="12.75">
      <c r="A14" s="83" t="s">
        <v>115</v>
      </c>
      <c r="B14" s="42"/>
      <c r="C14" s="42"/>
      <c r="D14" s="42"/>
      <c r="E14" s="55"/>
      <c r="F14" s="42"/>
    </row>
    <row r="15" spans="1:6" ht="12.75">
      <c r="A15" s="42" t="s">
        <v>150</v>
      </c>
      <c r="B15" s="42"/>
      <c r="C15" s="42"/>
      <c r="D15" s="42"/>
      <c r="E15" s="55">
        <v>12562</v>
      </c>
      <c r="F15" s="42"/>
    </row>
    <row r="16" spans="1:6" ht="12.75">
      <c r="A16" s="42" t="s">
        <v>70</v>
      </c>
      <c r="B16" s="42"/>
      <c r="C16" s="42"/>
      <c r="D16" s="42"/>
      <c r="E16" s="55">
        <v>1176</v>
      </c>
      <c r="F16" s="42"/>
    </row>
    <row r="17" spans="2:6" ht="12.75">
      <c r="B17" s="42"/>
      <c r="C17" s="42"/>
      <c r="D17" s="42"/>
      <c r="E17" s="126">
        <f>+E15+E16</f>
        <v>13738</v>
      </c>
      <c r="F17" s="42"/>
    </row>
    <row r="18" spans="1:6" ht="12.75">
      <c r="A18" s="43" t="s">
        <v>71</v>
      </c>
      <c r="B18" s="42"/>
      <c r="C18" s="42"/>
      <c r="D18" s="42"/>
      <c r="E18" s="84">
        <f>+E13+E17</f>
        <v>515450</v>
      </c>
      <c r="F18" s="42"/>
    </row>
    <row r="19" ht="12.75">
      <c r="F19" s="42"/>
    </row>
    <row r="20" spans="1:6" ht="12.75">
      <c r="A20" s="85" t="s">
        <v>116</v>
      </c>
      <c r="B20" s="42"/>
      <c r="C20" s="42"/>
      <c r="D20" s="42"/>
      <c r="E20" s="48"/>
      <c r="F20" s="42"/>
    </row>
    <row r="21" spans="1:6" ht="12.75">
      <c r="A21" s="42" t="s">
        <v>151</v>
      </c>
      <c r="B21" s="47"/>
      <c r="C21" s="47"/>
      <c r="D21" s="49"/>
      <c r="E21" s="49">
        <v>4691</v>
      </c>
      <c r="F21" s="42"/>
    </row>
    <row r="22" spans="1:6" ht="12.75">
      <c r="A22" s="42" t="s">
        <v>98</v>
      </c>
      <c r="B22" s="47"/>
      <c r="C22" s="47"/>
      <c r="D22" s="47"/>
      <c r="E22" s="49">
        <v>10038</v>
      </c>
      <c r="F22" s="42"/>
    </row>
    <row r="23" spans="1:6" ht="12.75">
      <c r="A23" s="42" t="s">
        <v>97</v>
      </c>
      <c r="B23" s="47"/>
      <c r="C23" s="47"/>
      <c r="D23" s="47"/>
      <c r="E23" s="49">
        <v>65500</v>
      </c>
      <c r="F23" s="42"/>
    </row>
    <row r="24" spans="1:6" ht="12.75">
      <c r="A24" s="42"/>
      <c r="B24" s="47"/>
      <c r="C24" s="47"/>
      <c r="D24" s="47"/>
      <c r="E24" s="86">
        <f>SUM(E21:E23)</f>
        <v>80229</v>
      </c>
      <c r="F24" s="42"/>
    </row>
    <row r="25" spans="1:6" ht="12.75">
      <c r="A25" s="42"/>
      <c r="B25" s="47"/>
      <c r="C25" s="47"/>
      <c r="D25" s="47"/>
      <c r="E25" s="120"/>
      <c r="F25" s="42"/>
    </row>
    <row r="26" spans="1:6" ht="13.5" thickBot="1">
      <c r="A26" s="51" t="s">
        <v>72</v>
      </c>
      <c r="B26" s="47"/>
      <c r="C26" s="47"/>
      <c r="D26" s="47"/>
      <c r="E26" s="50">
        <f>+E18-E24</f>
        <v>435221</v>
      </c>
      <c r="F26" s="42"/>
    </row>
    <row r="27" spans="1:6" ht="12.75">
      <c r="A27" s="47"/>
      <c r="B27" s="47"/>
      <c r="C27" s="47"/>
      <c r="D27" s="47"/>
      <c r="E27" s="49"/>
      <c r="F27" s="42"/>
    </row>
    <row r="28" spans="1:6" ht="12.75">
      <c r="A28" s="43" t="s">
        <v>74</v>
      </c>
      <c r="B28" s="42"/>
      <c r="C28" s="66"/>
      <c r="D28" s="42"/>
      <c r="E28" s="48"/>
      <c r="F28" s="42"/>
    </row>
    <row r="29" spans="1:6" ht="12.75">
      <c r="A29" s="42" t="s">
        <v>73</v>
      </c>
      <c r="B29" s="42"/>
      <c r="C29" s="42"/>
      <c r="D29" s="42"/>
      <c r="E29" s="48">
        <v>429001</v>
      </c>
      <c r="F29" s="42"/>
    </row>
    <row r="30" spans="1:6" ht="12.75">
      <c r="A30" s="42" t="s">
        <v>99</v>
      </c>
      <c r="B30" s="42"/>
      <c r="C30" s="42"/>
      <c r="D30" s="42"/>
      <c r="E30" s="55">
        <v>-2129</v>
      </c>
      <c r="F30" s="42"/>
    </row>
    <row r="31" spans="1:6" ht="12.75">
      <c r="A31" s="42" t="s">
        <v>100</v>
      </c>
      <c r="B31" s="42"/>
      <c r="C31" s="42"/>
      <c r="D31" s="42"/>
      <c r="E31" s="48">
        <v>8349</v>
      </c>
      <c r="F31" s="42"/>
    </row>
    <row r="32" spans="1:6" ht="13.5" thickBot="1">
      <c r="A32" s="42"/>
      <c r="B32" s="42"/>
      <c r="C32" s="42"/>
      <c r="D32" s="42"/>
      <c r="E32" s="50">
        <f>SUM(E29:E31)</f>
        <v>435221</v>
      </c>
      <c r="F32" s="42"/>
    </row>
    <row r="33" spans="1:6" ht="12.75">
      <c r="A33" s="42"/>
      <c r="B33" s="42"/>
      <c r="C33" s="42"/>
      <c r="D33" s="42"/>
      <c r="E33" s="49"/>
      <c r="F33" s="42"/>
    </row>
    <row r="34" spans="1:6" ht="13.5" thickBot="1">
      <c r="A34" s="43" t="s">
        <v>80</v>
      </c>
      <c r="B34" s="42"/>
      <c r="C34" s="42"/>
      <c r="D34" s="42"/>
      <c r="E34" s="59">
        <v>429001</v>
      </c>
      <c r="F34" s="42"/>
    </row>
    <row r="35" spans="1:6" ht="13.5" thickBot="1">
      <c r="A35" s="43" t="s">
        <v>84</v>
      </c>
      <c r="B35" s="42"/>
      <c r="C35" s="42"/>
      <c r="D35" s="42"/>
      <c r="E35" s="58">
        <f>+E26/E34</f>
        <v>1.0144988007020963</v>
      </c>
      <c r="F35" s="42"/>
    </row>
    <row r="36" spans="1:6" ht="12.75">
      <c r="A36" s="42"/>
      <c r="B36" s="42"/>
      <c r="C36" s="42"/>
      <c r="D36" s="42"/>
      <c r="E36" s="48"/>
      <c r="F36" s="42"/>
    </row>
    <row r="37" spans="1:6" ht="12.75">
      <c r="A37" s="42"/>
      <c r="B37" s="42"/>
      <c r="C37" s="42"/>
      <c r="D37" s="42"/>
      <c r="E37" s="48"/>
      <c r="F37" s="42"/>
    </row>
    <row r="38" spans="1:6" ht="12.75">
      <c r="A38" s="43" t="s">
        <v>229</v>
      </c>
      <c r="B38" s="42"/>
      <c r="C38" s="42"/>
      <c r="D38" s="42"/>
      <c r="E38" s="48"/>
      <c r="F38" s="42"/>
    </row>
    <row r="39" spans="1:6" ht="12.75">
      <c r="A39" s="43" t="s">
        <v>211</v>
      </c>
      <c r="B39" s="42"/>
      <c r="C39" s="42"/>
      <c r="D39" s="42"/>
      <c r="E39" s="42"/>
      <c r="F39" s="42"/>
    </row>
    <row r="40" spans="1:6" ht="12.75">
      <c r="A40" s="43" t="s">
        <v>212</v>
      </c>
      <c r="B40" s="42"/>
      <c r="C40" s="42"/>
      <c r="D40" s="42"/>
      <c r="E40" s="42"/>
      <c r="F40" s="42"/>
    </row>
    <row r="41" spans="1:6" ht="12.75">
      <c r="A41" s="43" t="s">
        <v>213</v>
      </c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43"/>
      <c r="B43" s="1"/>
      <c r="C43" s="1"/>
      <c r="D43" s="1"/>
      <c r="E43" s="1"/>
      <c r="F43" s="1"/>
    </row>
    <row r="44" spans="1:6" ht="12.75">
      <c r="A44" s="43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</sheetData>
  <printOptions/>
  <pageMargins left="0.75" right="0.2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1">
      <selection activeCell="A1" sqref="A1:F35"/>
    </sheetView>
  </sheetViews>
  <sheetFormatPr defaultColWidth="9.140625" defaultRowHeight="12.75"/>
  <cols>
    <col min="2" max="2" width="26.7109375" style="0" customWidth="1"/>
    <col min="3" max="6" width="13.7109375" style="0" customWidth="1"/>
  </cols>
  <sheetData>
    <row r="1" spans="1:9" ht="12.75">
      <c r="A1" s="43" t="s">
        <v>101</v>
      </c>
      <c r="B1" s="1"/>
      <c r="C1" s="1"/>
      <c r="D1" s="1"/>
      <c r="E1" s="1"/>
      <c r="F1" s="1"/>
      <c r="G1" s="1"/>
      <c r="H1" s="1"/>
      <c r="I1" s="1"/>
    </row>
    <row r="2" spans="1:9" ht="12.75">
      <c r="A2" s="43" t="s">
        <v>86</v>
      </c>
      <c r="B2" s="1"/>
      <c r="C2" s="1"/>
      <c r="D2" s="1"/>
      <c r="E2" s="1"/>
      <c r="F2" s="1"/>
      <c r="G2" s="1"/>
      <c r="I2" s="8"/>
    </row>
    <row r="3" spans="1:9" ht="12.75">
      <c r="A3" s="43" t="s">
        <v>157</v>
      </c>
      <c r="B3" s="1"/>
      <c r="C3" s="1"/>
      <c r="D3" s="1"/>
      <c r="E3" s="1"/>
      <c r="F3" s="1"/>
      <c r="G3" s="1"/>
      <c r="I3" s="8"/>
    </row>
    <row r="4" spans="2:9" ht="12.75">
      <c r="B4" s="42"/>
      <c r="C4" s="42"/>
      <c r="D4" s="42"/>
      <c r="E4" s="42"/>
      <c r="F4" s="42"/>
      <c r="G4" s="1"/>
      <c r="I4" s="8"/>
    </row>
    <row r="5" spans="1:9" ht="12.75">
      <c r="A5" s="42" t="s">
        <v>1</v>
      </c>
      <c r="B5" s="42"/>
      <c r="C5" s="47"/>
      <c r="D5" s="98" t="s">
        <v>105</v>
      </c>
      <c r="E5" s="98" t="s">
        <v>105</v>
      </c>
      <c r="F5" s="47"/>
      <c r="G5" s="1"/>
      <c r="H5" s="1"/>
      <c r="I5" s="1"/>
    </row>
    <row r="6" spans="1:9" ht="12.75">
      <c r="A6" s="42"/>
      <c r="B6" s="42"/>
      <c r="C6" s="74"/>
      <c r="D6" s="99" t="s">
        <v>106</v>
      </c>
      <c r="E6" s="99" t="s">
        <v>117</v>
      </c>
      <c r="F6" s="51"/>
      <c r="G6" s="1"/>
      <c r="H6" s="1"/>
      <c r="I6" s="1"/>
    </row>
    <row r="7" spans="1:9" ht="12.75">
      <c r="A7" s="42"/>
      <c r="B7" s="42"/>
      <c r="C7" s="74"/>
      <c r="D7" s="99" t="s">
        <v>152</v>
      </c>
      <c r="E7" s="99" t="s">
        <v>152</v>
      </c>
      <c r="F7" s="51"/>
      <c r="G7" s="1"/>
      <c r="H7" s="1"/>
      <c r="I7" s="1"/>
    </row>
    <row r="8" spans="1:10" ht="12.75">
      <c r="A8" s="51"/>
      <c r="B8" s="47"/>
      <c r="C8" s="46"/>
      <c r="D8" s="100" t="s">
        <v>0</v>
      </c>
      <c r="E8" s="100" t="s">
        <v>0</v>
      </c>
      <c r="F8" s="46"/>
      <c r="G8" s="2"/>
      <c r="H8" s="2"/>
      <c r="I8" s="2"/>
      <c r="J8" s="12"/>
    </row>
    <row r="9" spans="1:10" ht="12.75">
      <c r="A9" s="51"/>
      <c r="B9" s="47"/>
      <c r="C9" s="46"/>
      <c r="D9" s="46"/>
      <c r="E9" s="46"/>
      <c r="F9" s="46"/>
      <c r="G9" s="2"/>
      <c r="H9" s="2"/>
      <c r="I9" s="2"/>
      <c r="J9" s="12"/>
    </row>
    <row r="10" spans="1:10" ht="12.75">
      <c r="A10" s="47" t="s">
        <v>102</v>
      </c>
      <c r="B10" s="47"/>
      <c r="C10" s="75"/>
      <c r="D10" s="94">
        <v>12419</v>
      </c>
      <c r="E10" s="94">
        <v>13891</v>
      </c>
      <c r="F10" s="75"/>
      <c r="G10" s="13"/>
      <c r="H10" s="13"/>
      <c r="I10" s="13"/>
      <c r="J10" s="12"/>
    </row>
    <row r="11" spans="1:10" ht="12.75" customHeight="1">
      <c r="A11" s="47" t="s">
        <v>103</v>
      </c>
      <c r="B11" s="47"/>
      <c r="C11" s="75"/>
      <c r="D11" s="95">
        <v>3480</v>
      </c>
      <c r="E11" s="95">
        <v>3822</v>
      </c>
      <c r="F11" s="75"/>
      <c r="G11" s="14"/>
      <c r="H11" s="14"/>
      <c r="I11" s="14"/>
      <c r="J11" s="12"/>
    </row>
    <row r="12" spans="1:10" ht="12.75">
      <c r="A12" s="51" t="s">
        <v>104</v>
      </c>
      <c r="B12" s="47"/>
      <c r="C12" s="75"/>
      <c r="D12" s="96">
        <f>+D10-D11</f>
        <v>8939</v>
      </c>
      <c r="E12" s="96">
        <f>+E10-E11</f>
        <v>10069</v>
      </c>
      <c r="F12" s="75"/>
      <c r="G12" s="14"/>
      <c r="H12" s="14"/>
      <c r="I12" s="14"/>
      <c r="J12" s="12"/>
    </row>
    <row r="13" spans="1:10" ht="12.75">
      <c r="A13" s="47" t="s">
        <v>155</v>
      </c>
      <c r="B13" s="47"/>
      <c r="C13" s="75"/>
      <c r="D13" s="95">
        <v>72</v>
      </c>
      <c r="E13" s="95">
        <v>72</v>
      </c>
      <c r="F13" s="75"/>
      <c r="G13" s="14"/>
      <c r="H13" s="14"/>
      <c r="I13" s="14"/>
      <c r="J13" s="12"/>
    </row>
    <row r="14" spans="1:10" ht="12.75">
      <c r="A14" s="51" t="s">
        <v>156</v>
      </c>
      <c r="B14" s="47"/>
      <c r="C14" s="75"/>
      <c r="D14" s="101">
        <f>+D12+D13</f>
        <v>9011</v>
      </c>
      <c r="E14" s="101">
        <f>+E12+E13</f>
        <v>10141</v>
      </c>
      <c r="F14" s="102"/>
      <c r="G14" s="14"/>
      <c r="H14" s="14"/>
      <c r="I14" s="14"/>
      <c r="J14" s="12"/>
    </row>
    <row r="15" spans="1:10" ht="12.75">
      <c r="A15" s="47" t="s">
        <v>154</v>
      </c>
      <c r="B15" s="47"/>
      <c r="C15" s="75"/>
      <c r="D15" s="95">
        <f>1560-D16</f>
        <v>828</v>
      </c>
      <c r="E15" s="95">
        <v>917</v>
      </c>
      <c r="F15" s="75"/>
      <c r="G15" s="14"/>
      <c r="H15" s="14"/>
      <c r="I15" s="14"/>
      <c r="J15" s="12"/>
    </row>
    <row r="16" spans="1:10" ht="12.75">
      <c r="A16" s="47" t="s">
        <v>107</v>
      </c>
      <c r="B16" s="47"/>
      <c r="C16" s="75"/>
      <c r="D16" s="95">
        <v>732</v>
      </c>
      <c r="E16" s="95">
        <v>875</v>
      </c>
      <c r="F16" s="75"/>
      <c r="G16" s="14"/>
      <c r="H16" s="14"/>
      <c r="I16" s="14"/>
      <c r="J16" s="12"/>
    </row>
    <row r="17" spans="1:10" ht="12.75">
      <c r="A17" s="47"/>
      <c r="B17" s="47"/>
      <c r="C17" s="75"/>
      <c r="D17" s="94">
        <f>SUM(D15:D16)</f>
        <v>1560</v>
      </c>
      <c r="E17" s="94">
        <f>SUM(E15:E16)</f>
        <v>1792</v>
      </c>
      <c r="F17" s="75"/>
      <c r="G17" s="14"/>
      <c r="H17" s="14"/>
      <c r="I17" s="14"/>
      <c r="J17" s="12"/>
    </row>
    <row r="18" spans="1:10" ht="12.75">
      <c r="A18" s="51" t="s">
        <v>153</v>
      </c>
      <c r="B18" s="47"/>
      <c r="C18" s="75"/>
      <c r="D18" s="101">
        <f>+D14-D17</f>
        <v>7451</v>
      </c>
      <c r="E18" s="101">
        <f>+E14-E17</f>
        <v>8349</v>
      </c>
      <c r="F18" s="75"/>
      <c r="G18" s="14"/>
      <c r="H18" s="14"/>
      <c r="I18" s="14"/>
      <c r="J18" s="12"/>
    </row>
    <row r="19" spans="1:10" ht="12.75">
      <c r="A19" s="67" t="s">
        <v>109</v>
      </c>
      <c r="B19" s="47"/>
      <c r="C19" s="75"/>
      <c r="D19" s="95">
        <v>0</v>
      </c>
      <c r="E19" s="95">
        <v>0</v>
      </c>
      <c r="F19" s="75"/>
      <c r="G19" s="15"/>
      <c r="H19" s="15"/>
      <c r="I19" s="15"/>
      <c r="J19" s="12"/>
    </row>
    <row r="20" spans="1:10" ht="13.5" thickBot="1">
      <c r="A20" s="79" t="s">
        <v>188</v>
      </c>
      <c r="B20" s="47"/>
      <c r="C20" s="75"/>
      <c r="D20" s="97">
        <f>SUM(D18:D19)</f>
        <v>7451</v>
      </c>
      <c r="E20" s="97">
        <f>+E18-E19</f>
        <v>8349</v>
      </c>
      <c r="F20" s="75"/>
      <c r="G20" s="15"/>
      <c r="H20" s="15"/>
      <c r="I20" s="15"/>
      <c r="J20" s="12"/>
    </row>
    <row r="21" spans="2:10" ht="12.75">
      <c r="B21" s="47"/>
      <c r="C21" s="75"/>
      <c r="D21" s="75"/>
      <c r="E21" s="75"/>
      <c r="F21" s="75"/>
      <c r="G21" s="15"/>
      <c r="H21" s="15"/>
      <c r="I21" s="15"/>
      <c r="J21" s="12"/>
    </row>
    <row r="22" spans="1:10" ht="12.75">
      <c r="A22" s="47"/>
      <c r="B22" s="47"/>
      <c r="C22" s="75"/>
      <c r="D22" s="47"/>
      <c r="E22" s="47"/>
      <c r="F22" s="75"/>
      <c r="G22" s="15"/>
      <c r="H22" s="15"/>
      <c r="I22" s="15"/>
      <c r="J22" s="12"/>
    </row>
    <row r="23" spans="1:10" ht="12.75">
      <c r="A23" s="47" t="s">
        <v>4</v>
      </c>
      <c r="B23" s="47"/>
      <c r="C23" s="47"/>
      <c r="F23" s="47"/>
      <c r="G23" s="15"/>
      <c r="H23" s="15"/>
      <c r="I23" s="15"/>
      <c r="J23" s="12"/>
    </row>
    <row r="24" spans="1:10" ht="12.75">
      <c r="A24" s="47" t="s">
        <v>5</v>
      </c>
      <c r="B24" s="47"/>
      <c r="C24" s="76"/>
      <c r="D24" s="76">
        <f>+D20/429001*100</f>
        <v>1.7368257882848757</v>
      </c>
      <c r="E24" s="76">
        <f>+E20/429001*100</f>
        <v>1.946149309675269</v>
      </c>
      <c r="F24" s="76"/>
      <c r="G24" s="16"/>
      <c r="H24" s="17"/>
      <c r="I24" s="16"/>
      <c r="J24" s="12"/>
    </row>
    <row r="25" spans="1:10" ht="12.75">
      <c r="A25" s="47" t="s">
        <v>6</v>
      </c>
      <c r="B25" s="47"/>
      <c r="C25" s="77"/>
      <c r="D25" s="77" t="s">
        <v>7</v>
      </c>
      <c r="E25" s="77" t="s">
        <v>7</v>
      </c>
      <c r="F25" s="77"/>
      <c r="G25" s="15"/>
      <c r="H25" s="17"/>
      <c r="I25" s="15"/>
      <c r="J25" s="12"/>
    </row>
    <row r="26" spans="1:10" ht="12.75">
      <c r="A26" s="47"/>
      <c r="B26" s="47"/>
      <c r="C26" s="47"/>
      <c r="D26" s="47"/>
      <c r="E26" s="47"/>
      <c r="F26" s="47"/>
      <c r="G26" s="16"/>
      <c r="H26" s="16"/>
      <c r="I26" s="16"/>
      <c r="J26" s="12"/>
    </row>
    <row r="27" spans="1:10" ht="12.75">
      <c r="A27" s="47"/>
      <c r="B27" s="47"/>
      <c r="C27" s="47"/>
      <c r="D27" s="47"/>
      <c r="E27" s="47"/>
      <c r="F27" s="47"/>
      <c r="G27" s="15"/>
      <c r="H27" s="15"/>
      <c r="I27" s="15"/>
      <c r="J27" s="12"/>
    </row>
    <row r="28" spans="1:10" ht="12.75">
      <c r="A28" s="47"/>
      <c r="B28" s="47"/>
      <c r="C28" s="47"/>
      <c r="D28" s="47"/>
      <c r="E28" s="47"/>
      <c r="F28" s="52"/>
      <c r="G28" s="15"/>
      <c r="H28" s="15"/>
      <c r="I28" s="15"/>
      <c r="J28" s="12"/>
    </row>
    <row r="29" spans="1:10" ht="12.75">
      <c r="A29" s="43" t="s">
        <v>229</v>
      </c>
      <c r="B29" s="47"/>
      <c r="C29" s="47"/>
      <c r="D29" s="47"/>
      <c r="E29" s="47"/>
      <c r="F29" s="53"/>
      <c r="G29" s="15"/>
      <c r="H29" s="15"/>
      <c r="I29" s="15"/>
      <c r="J29" s="12"/>
    </row>
    <row r="30" spans="1:10" ht="12.75">
      <c r="A30" s="43" t="s">
        <v>214</v>
      </c>
      <c r="B30" s="47"/>
      <c r="C30" s="47"/>
      <c r="D30" s="47"/>
      <c r="E30" s="47"/>
      <c r="F30" s="54"/>
      <c r="G30" s="15"/>
      <c r="H30" s="15"/>
      <c r="I30" s="15"/>
      <c r="J30" s="12"/>
    </row>
    <row r="31" spans="1:10" ht="12.75">
      <c r="A31" s="43" t="s">
        <v>215</v>
      </c>
      <c r="B31" s="2"/>
      <c r="C31" s="2"/>
      <c r="D31" s="2"/>
      <c r="E31" s="2"/>
      <c r="F31" s="15"/>
      <c r="G31" s="15"/>
      <c r="H31" s="15"/>
      <c r="I31" s="15"/>
      <c r="J31" s="12"/>
    </row>
    <row r="32" spans="1:10" ht="12.75">
      <c r="A32" s="43" t="s">
        <v>216</v>
      </c>
      <c r="B32" s="2"/>
      <c r="C32" s="2"/>
      <c r="D32" s="2"/>
      <c r="E32" s="2"/>
      <c r="F32" s="16"/>
      <c r="G32" s="16"/>
      <c r="H32" s="16"/>
      <c r="I32" s="16"/>
      <c r="J32" s="12"/>
    </row>
    <row r="33" spans="1:10" ht="12.75">
      <c r="A33" s="2"/>
      <c r="B33" s="2"/>
      <c r="C33" s="2"/>
      <c r="D33" s="2"/>
      <c r="E33" s="2"/>
      <c r="F33" s="15"/>
      <c r="G33" s="15"/>
      <c r="H33" s="15"/>
      <c r="I33" s="15"/>
      <c r="J33" s="12"/>
    </row>
    <row r="34" spans="1:10" ht="12.75">
      <c r="A34" s="2"/>
      <c r="B34" s="2"/>
      <c r="C34" s="2"/>
      <c r="D34" s="2"/>
      <c r="E34" s="2"/>
      <c r="F34" s="15"/>
      <c r="G34" s="15"/>
      <c r="H34" s="15"/>
      <c r="I34" s="15"/>
      <c r="J34" s="12"/>
    </row>
    <row r="35" spans="1:10" ht="12.75">
      <c r="A35" s="2"/>
      <c r="B35" s="2"/>
      <c r="C35" s="2"/>
      <c r="D35" s="2"/>
      <c r="E35" s="2"/>
      <c r="F35" s="15"/>
      <c r="G35" s="15"/>
      <c r="H35" s="15"/>
      <c r="I35" s="15"/>
      <c r="J35" s="12"/>
    </row>
    <row r="36" spans="1:10" ht="12.75">
      <c r="A36" s="2"/>
      <c r="B36" s="2"/>
      <c r="C36" s="2"/>
      <c r="D36" s="2"/>
      <c r="E36" s="2"/>
      <c r="F36" s="15"/>
      <c r="G36" s="15"/>
      <c r="H36" s="15"/>
      <c r="I36" s="15"/>
      <c r="J36" s="12"/>
    </row>
    <row r="37" spans="1:10" ht="12.75">
      <c r="A37" s="2"/>
      <c r="B37" s="2"/>
      <c r="C37" s="2"/>
      <c r="D37" s="2"/>
      <c r="E37" s="2"/>
      <c r="F37" s="15"/>
      <c r="G37" s="15"/>
      <c r="H37" s="15"/>
      <c r="I37" s="15"/>
      <c r="J37" s="12"/>
    </row>
    <row r="38" spans="1:10" ht="12.75">
      <c r="A38" s="2"/>
      <c r="B38" s="2"/>
      <c r="C38" s="2"/>
      <c r="D38" s="2"/>
      <c r="E38" s="2"/>
      <c r="F38" s="15"/>
      <c r="G38" s="15"/>
      <c r="H38" s="15"/>
      <c r="I38" s="15"/>
      <c r="J38" s="12"/>
    </row>
    <row r="39" spans="1:10" ht="12.75">
      <c r="A39" s="2"/>
      <c r="B39" s="2"/>
      <c r="C39" s="2"/>
      <c r="D39" s="2"/>
      <c r="E39" s="2"/>
      <c r="F39" s="15"/>
      <c r="G39" s="15"/>
      <c r="H39" s="15"/>
      <c r="I39" s="15"/>
      <c r="J39" s="12"/>
    </row>
    <row r="40" spans="1:10" ht="12.75">
      <c r="A40" s="2"/>
      <c r="B40" s="2"/>
      <c r="C40" s="2"/>
      <c r="D40" s="2"/>
      <c r="E40" s="2"/>
      <c r="F40" s="16"/>
      <c r="G40" s="16"/>
      <c r="H40" s="16"/>
      <c r="I40" s="16"/>
      <c r="J40" s="12"/>
    </row>
    <row r="41" spans="1:10" ht="12.75">
      <c r="A41" s="2"/>
      <c r="B41" s="2"/>
      <c r="C41" s="2"/>
      <c r="D41" s="2"/>
      <c r="E41" s="2"/>
      <c r="F41" s="15"/>
      <c r="G41" s="15"/>
      <c r="H41" s="15"/>
      <c r="I41" s="15"/>
      <c r="J41" s="12"/>
    </row>
    <row r="42" spans="1:10" ht="12.75">
      <c r="A42" s="2"/>
      <c r="B42" s="2"/>
      <c r="C42" s="2"/>
      <c r="D42" s="2"/>
      <c r="E42" s="2"/>
      <c r="F42" s="16"/>
      <c r="G42" s="16"/>
      <c r="H42" s="16"/>
      <c r="I42" s="16"/>
      <c r="J42" s="12"/>
    </row>
    <row r="43" spans="1:10" ht="12.75">
      <c r="A43" s="2"/>
      <c r="B43" s="2"/>
      <c r="C43" s="2"/>
      <c r="D43" s="2"/>
      <c r="E43" s="2"/>
      <c r="F43" s="15"/>
      <c r="G43" s="15"/>
      <c r="H43" s="15"/>
      <c r="I43" s="15"/>
      <c r="J43" s="12"/>
    </row>
    <row r="44" spans="1:10" ht="12.75">
      <c r="A44" s="2"/>
      <c r="B44" s="2"/>
      <c r="C44" s="2"/>
      <c r="D44" s="2"/>
      <c r="E44" s="2"/>
      <c r="F44" s="15"/>
      <c r="G44" s="15"/>
      <c r="H44" s="15"/>
      <c r="I44" s="15"/>
      <c r="J44" s="12"/>
    </row>
    <row r="45" spans="1:10" ht="12.75">
      <c r="A45" s="2"/>
      <c r="B45" s="2"/>
      <c r="C45" s="2"/>
      <c r="D45" s="2"/>
      <c r="E45" s="2"/>
      <c r="F45" s="15"/>
      <c r="G45" s="15"/>
      <c r="H45" s="15"/>
      <c r="I45" s="15"/>
      <c r="J45" s="12"/>
    </row>
    <row r="46" spans="1:10" ht="12.75">
      <c r="A46" s="2"/>
      <c r="B46" s="2"/>
      <c r="C46" s="2"/>
      <c r="D46" s="2"/>
      <c r="E46" s="2"/>
      <c r="F46" s="15"/>
      <c r="G46" s="15"/>
      <c r="H46" s="15"/>
      <c r="I46" s="15"/>
      <c r="J46" s="12"/>
    </row>
    <row r="47" spans="1:10" ht="12.75">
      <c r="A47" s="2"/>
      <c r="B47" s="2"/>
      <c r="C47" s="2"/>
      <c r="D47" s="2"/>
      <c r="E47" s="2"/>
      <c r="F47" s="15"/>
      <c r="G47" s="15"/>
      <c r="H47" s="15"/>
      <c r="I47" s="15"/>
      <c r="J47" s="12"/>
    </row>
    <row r="48" spans="1:10" ht="12.75">
      <c r="A48" s="2"/>
      <c r="B48" s="2"/>
      <c r="C48" s="2"/>
      <c r="D48" s="2"/>
      <c r="E48" s="2"/>
      <c r="F48" s="15"/>
      <c r="G48" s="15"/>
      <c r="H48" s="15"/>
      <c r="I48" s="15"/>
      <c r="J48" s="12"/>
    </row>
    <row r="49" spans="1:10" ht="12.75">
      <c r="A49" s="2"/>
      <c r="B49" s="2"/>
      <c r="C49" s="2"/>
      <c r="D49" s="2"/>
      <c r="E49" s="2"/>
      <c r="F49" s="15"/>
      <c r="G49" s="15"/>
      <c r="H49" s="15"/>
      <c r="I49" s="15"/>
      <c r="J49" s="12"/>
    </row>
    <row r="50" spans="1:10" ht="12.75">
      <c r="A50" s="2"/>
      <c r="B50" s="2"/>
      <c r="C50" s="2"/>
      <c r="D50" s="2"/>
      <c r="E50" s="2"/>
      <c r="F50" s="15"/>
      <c r="G50" s="15"/>
      <c r="H50" s="15"/>
      <c r="I50" s="15"/>
      <c r="J50" s="12"/>
    </row>
    <row r="51" spans="1:10" ht="12.75">
      <c r="A51" s="2"/>
      <c r="B51" s="2"/>
      <c r="C51" s="2"/>
      <c r="D51" s="2"/>
      <c r="E51" s="2"/>
      <c r="F51" s="15"/>
      <c r="G51" s="15"/>
      <c r="H51" s="15"/>
      <c r="I51" s="15"/>
      <c r="J51" s="12"/>
    </row>
    <row r="52" spans="1:10" ht="12.75">
      <c r="A52" s="2"/>
      <c r="B52" s="2"/>
      <c r="C52" s="2"/>
      <c r="D52" s="2"/>
      <c r="E52" s="2"/>
      <c r="F52" s="15"/>
      <c r="G52" s="15"/>
      <c r="H52" s="15"/>
      <c r="I52" s="15"/>
      <c r="J52" s="12"/>
    </row>
    <row r="53" spans="1:10" ht="12.75">
      <c r="A53" s="2"/>
      <c r="B53" s="2"/>
      <c r="C53" s="2"/>
      <c r="D53" s="2"/>
      <c r="E53" s="2"/>
      <c r="F53" s="15"/>
      <c r="G53" s="15"/>
      <c r="H53" s="15"/>
      <c r="I53" s="15"/>
      <c r="J53" s="12"/>
    </row>
    <row r="54" spans="1:10" ht="12.75">
      <c r="A54" s="2"/>
      <c r="B54" s="2"/>
      <c r="C54" s="2"/>
      <c r="D54" s="2"/>
      <c r="E54" s="2"/>
      <c r="F54" s="15"/>
      <c r="G54" s="15"/>
      <c r="H54" s="15"/>
      <c r="I54" s="15"/>
      <c r="J54" s="12"/>
    </row>
    <row r="55" spans="1:10" ht="12.75">
      <c r="A55" s="2"/>
      <c r="B55" s="2"/>
      <c r="C55" s="2"/>
      <c r="D55" s="2"/>
      <c r="E55" s="2"/>
      <c r="F55" s="15"/>
      <c r="G55" s="15"/>
      <c r="H55" s="15"/>
      <c r="I55" s="15"/>
      <c r="J55" s="12"/>
    </row>
    <row r="56" spans="1:10" ht="12.75">
      <c r="A56" s="2"/>
      <c r="B56" s="2"/>
      <c r="C56" s="2"/>
      <c r="D56" s="2"/>
      <c r="E56" s="2"/>
      <c r="F56" s="18"/>
      <c r="G56" s="19"/>
      <c r="H56" s="19"/>
      <c r="I56" s="19"/>
      <c r="J56" s="12"/>
    </row>
    <row r="57" spans="1:10" ht="12.75">
      <c r="A57" s="2"/>
      <c r="B57" s="2"/>
      <c r="C57" s="2"/>
      <c r="D57" s="2"/>
      <c r="E57" s="2"/>
      <c r="F57" s="17"/>
      <c r="G57" s="17"/>
      <c r="H57" s="17"/>
      <c r="I57" s="17"/>
      <c r="J57" s="12"/>
    </row>
    <row r="58" spans="1:10" ht="12.75">
      <c r="A58" s="2"/>
      <c r="B58" s="2"/>
      <c r="C58" s="2"/>
      <c r="D58" s="2"/>
      <c r="E58" s="2"/>
      <c r="F58" s="15"/>
      <c r="G58" s="15"/>
      <c r="H58" s="15"/>
      <c r="I58" s="15"/>
      <c r="J58" s="12"/>
    </row>
    <row r="59" spans="1:10" ht="12.75">
      <c r="A59" s="2"/>
      <c r="B59" s="2"/>
      <c r="C59" s="2"/>
      <c r="D59" s="2"/>
      <c r="E59" s="2"/>
      <c r="F59" s="19"/>
      <c r="G59" s="19"/>
      <c r="H59" s="19"/>
      <c r="I59" s="19"/>
      <c r="J59" s="12"/>
    </row>
    <row r="60" spans="1:10" ht="12.75">
      <c r="A60" s="2"/>
      <c r="B60" s="2"/>
      <c r="C60" s="2"/>
      <c r="D60" s="2"/>
      <c r="E60" s="2"/>
      <c r="F60" s="17"/>
      <c r="G60" s="17"/>
      <c r="H60" s="17"/>
      <c r="I60" s="17"/>
      <c r="J60" s="12"/>
    </row>
    <row r="61" spans="1:10" ht="12.75">
      <c r="A61" s="2"/>
      <c r="B61" s="2"/>
      <c r="C61" s="2"/>
      <c r="D61" s="2"/>
      <c r="E61" s="2"/>
      <c r="F61" s="15"/>
      <c r="G61" s="15"/>
      <c r="H61" s="15"/>
      <c r="I61" s="15"/>
      <c r="J61" s="12"/>
    </row>
    <row r="62" spans="1:10" ht="12.75">
      <c r="A62" s="20"/>
      <c r="B62" s="2"/>
      <c r="C62" s="2"/>
      <c r="D62" s="2"/>
      <c r="E62" s="2"/>
      <c r="F62" s="21"/>
      <c r="G62" s="21"/>
      <c r="H62" s="21"/>
      <c r="I62" s="21"/>
      <c r="J62" s="12"/>
    </row>
    <row r="63" spans="1:10" ht="12.75">
      <c r="A63" s="20"/>
      <c r="B63" s="2"/>
      <c r="C63" s="2"/>
      <c r="D63" s="2"/>
      <c r="E63" s="2"/>
      <c r="F63" s="4"/>
      <c r="G63" s="4"/>
      <c r="H63" s="22"/>
      <c r="I63" s="23"/>
      <c r="J63" s="12"/>
    </row>
    <row r="64" spans="1:10" ht="12.75">
      <c r="A64" s="24"/>
      <c r="B64" s="25"/>
      <c r="C64" s="25"/>
      <c r="D64" s="2"/>
      <c r="E64" s="2"/>
      <c r="F64" s="26"/>
      <c r="G64" s="15"/>
      <c r="H64" s="15"/>
      <c r="I64" s="15"/>
      <c r="J64" s="12"/>
    </row>
    <row r="65" spans="1:10" ht="12.75">
      <c r="A65" s="27"/>
      <c r="B65" s="27"/>
      <c r="C65" s="27"/>
      <c r="D65" s="27"/>
      <c r="E65" s="27"/>
      <c r="F65" s="28"/>
      <c r="G65" s="28"/>
      <c r="H65" s="28"/>
      <c r="I65" s="28"/>
      <c r="J65" s="12"/>
    </row>
    <row r="66" spans="1:10" ht="12.75">
      <c r="A66" s="27"/>
      <c r="B66" s="7"/>
      <c r="C66" s="27"/>
      <c r="D66" s="27"/>
      <c r="E66" s="27"/>
      <c r="F66" s="27"/>
      <c r="G66" s="27"/>
      <c r="H66" s="27"/>
      <c r="I66" s="29"/>
      <c r="J66" s="12"/>
    </row>
    <row r="67" spans="1:10" ht="12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12"/>
      <c r="J70" s="12"/>
    </row>
  </sheetData>
  <printOptions/>
  <pageMargins left="0.75" right="0.75" top="0" bottom="0" header="0.5" footer="0.5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F23"/>
    </sheetView>
  </sheetViews>
  <sheetFormatPr defaultColWidth="9.140625" defaultRowHeight="12.75"/>
  <cols>
    <col min="1" max="1" width="40.7109375" style="0" customWidth="1"/>
    <col min="2" max="2" width="10.7109375" style="0" customWidth="1"/>
    <col min="3" max="3" width="11.7109375" style="0" customWidth="1"/>
    <col min="4" max="4" width="10.7109375" style="0" customWidth="1"/>
  </cols>
  <sheetData>
    <row r="1" spans="1:5" ht="12.75">
      <c r="A1" s="43" t="s">
        <v>101</v>
      </c>
      <c r="B1" s="44"/>
      <c r="C1" s="44"/>
      <c r="D1" s="44"/>
      <c r="E1" s="44"/>
    </row>
    <row r="2" spans="1:5" ht="12.75">
      <c r="A2" s="43" t="s">
        <v>87</v>
      </c>
      <c r="B2" s="44"/>
      <c r="C2" s="44"/>
      <c r="D2" s="44"/>
      <c r="E2" s="44"/>
    </row>
    <row r="3" spans="1:5" ht="12.75">
      <c r="A3" s="43" t="s">
        <v>157</v>
      </c>
      <c r="B3" s="44"/>
      <c r="C3" s="44"/>
      <c r="D3" s="44"/>
      <c r="E3" s="44"/>
    </row>
    <row r="4" spans="1:5" ht="12.75">
      <c r="A4" s="44"/>
      <c r="B4" s="42"/>
      <c r="C4" s="42"/>
      <c r="D4" s="44"/>
      <c r="E4" s="44"/>
    </row>
    <row r="5" spans="1:5" ht="12.75">
      <c r="A5" s="42"/>
      <c r="B5" s="42"/>
      <c r="C5" s="103" t="s">
        <v>158</v>
      </c>
      <c r="D5" s="44"/>
      <c r="E5" s="44"/>
    </row>
    <row r="6" spans="1:5" ht="12.75">
      <c r="A6" s="42"/>
      <c r="B6" s="104" t="s">
        <v>75</v>
      </c>
      <c r="C6" s="103" t="s">
        <v>10</v>
      </c>
      <c r="D6" s="103" t="s">
        <v>76</v>
      </c>
      <c r="E6" s="44"/>
    </row>
    <row r="7" spans="1:5" ht="12.75">
      <c r="A7" s="42"/>
      <c r="B7" s="104" t="s">
        <v>77</v>
      </c>
      <c r="C7" s="103" t="s">
        <v>11</v>
      </c>
      <c r="D7" s="103" t="s">
        <v>78</v>
      </c>
      <c r="E7" s="44"/>
    </row>
    <row r="8" spans="1:5" ht="12.75">
      <c r="A8" s="42"/>
      <c r="B8" s="103" t="s">
        <v>0</v>
      </c>
      <c r="C8" s="103" t="s">
        <v>159</v>
      </c>
      <c r="D8" s="103" t="s">
        <v>0</v>
      </c>
      <c r="E8" s="44"/>
    </row>
    <row r="9" spans="1:5" ht="12.75">
      <c r="A9" s="42"/>
      <c r="B9" s="105"/>
      <c r="C9" s="105"/>
      <c r="D9" s="105"/>
      <c r="E9" s="44"/>
    </row>
    <row r="10" spans="1:5" ht="12.75">
      <c r="A10" s="44"/>
      <c r="B10" s="44"/>
      <c r="C10" s="44"/>
      <c r="D10" s="44"/>
      <c r="E10" s="44"/>
    </row>
    <row r="11" spans="1:5" ht="12.75">
      <c r="A11" s="67" t="s">
        <v>160</v>
      </c>
      <c r="B11" s="105">
        <v>429001</v>
      </c>
      <c r="C11" s="105"/>
      <c r="D11" s="107">
        <f>SUM(B11:C11)</f>
        <v>429001</v>
      </c>
      <c r="E11" s="44"/>
    </row>
    <row r="12" spans="1:5" ht="12.75">
      <c r="A12" s="106"/>
      <c r="B12" s="105"/>
      <c r="C12" s="105"/>
      <c r="D12" s="107">
        <f>SUM(B12:C12)</f>
        <v>0</v>
      </c>
      <c r="E12" s="44"/>
    </row>
    <row r="13" spans="1:5" ht="12.75">
      <c r="A13" s="42" t="s">
        <v>111</v>
      </c>
      <c r="B13" s="105">
        <v>-2129</v>
      </c>
      <c r="C13" s="105"/>
      <c r="D13" s="107">
        <f>SUM(B13:C13)</f>
        <v>-2129</v>
      </c>
      <c r="E13" s="44"/>
    </row>
    <row r="14" spans="1:5" ht="12.75">
      <c r="A14" s="42"/>
      <c r="B14" s="105"/>
      <c r="C14" s="105"/>
      <c r="D14" s="107"/>
      <c r="E14" s="44"/>
    </row>
    <row r="15" spans="1:5" ht="12.75">
      <c r="A15" s="42" t="s">
        <v>82</v>
      </c>
      <c r="B15" s="105"/>
      <c r="C15" s="105">
        <v>8349</v>
      </c>
      <c r="D15" s="107">
        <f>SUM(B15:C15)</f>
        <v>8349</v>
      </c>
      <c r="E15" s="44"/>
    </row>
    <row r="16" spans="1:5" ht="12.75">
      <c r="A16" s="42"/>
      <c r="B16" s="105"/>
      <c r="C16" s="105"/>
      <c r="D16" s="107"/>
      <c r="E16" s="44"/>
    </row>
    <row r="17" spans="1:5" ht="12.75">
      <c r="A17" s="67" t="s">
        <v>198</v>
      </c>
      <c r="B17" s="108">
        <f>SUM(B11:B16)</f>
        <v>426872</v>
      </c>
      <c r="C17" s="108">
        <f>SUM(C11:C16)</f>
        <v>8349</v>
      </c>
      <c r="D17" s="108">
        <f>SUM(D11:D16)</f>
        <v>435221</v>
      </c>
      <c r="E17" s="109"/>
    </row>
    <row r="18" spans="1:5" ht="12.75">
      <c r="A18" s="80"/>
      <c r="B18" s="62"/>
      <c r="C18" s="62"/>
      <c r="D18" s="62"/>
      <c r="E18" s="61"/>
    </row>
    <row r="19" spans="1:5" ht="12.75">
      <c r="A19" s="43" t="s">
        <v>229</v>
      </c>
      <c r="B19" s="62"/>
      <c r="C19" s="62"/>
      <c r="D19" s="62"/>
      <c r="E19" s="61"/>
    </row>
    <row r="20" spans="1:5" ht="12.75">
      <c r="A20" s="43" t="s">
        <v>217</v>
      </c>
      <c r="B20" s="62"/>
      <c r="C20" s="62"/>
      <c r="D20" s="62"/>
      <c r="E20" s="61"/>
    </row>
    <row r="21" spans="1:5" ht="12.75">
      <c r="A21" s="43" t="s">
        <v>218</v>
      </c>
      <c r="B21" s="62"/>
      <c r="C21" s="62"/>
      <c r="D21" s="62"/>
      <c r="E21" s="61"/>
    </row>
    <row r="22" spans="1:5" ht="12.75">
      <c r="A22" s="43" t="s">
        <v>219</v>
      </c>
      <c r="B22" s="62"/>
      <c r="C22" s="62"/>
      <c r="D22" s="62"/>
      <c r="E22" s="70"/>
    </row>
    <row r="23" spans="1:5" ht="12.75">
      <c r="A23" s="80"/>
      <c r="B23" s="62"/>
      <c r="C23" s="62"/>
      <c r="D23" s="62"/>
      <c r="E23" s="61"/>
    </row>
    <row r="24" spans="1:4" ht="12.75">
      <c r="A24" s="81"/>
      <c r="B24" s="81"/>
      <c r="C24" s="81"/>
      <c r="D24" s="82"/>
    </row>
    <row r="25" spans="1:4" ht="12.75">
      <c r="A25" s="80"/>
      <c r="B25" s="12"/>
      <c r="C25" s="12"/>
      <c r="D25" s="12"/>
    </row>
    <row r="26" spans="1:4" ht="12.75">
      <c r="A26" s="80"/>
      <c r="B26" s="62"/>
      <c r="C26" s="62"/>
      <c r="D26" s="62"/>
    </row>
    <row r="27" spans="1:4" ht="12.75">
      <c r="A27" s="80"/>
      <c r="B27" s="62"/>
      <c r="C27" s="62"/>
      <c r="D27" s="62"/>
    </row>
    <row r="28" spans="1:4" ht="12.75">
      <c r="A28" s="80"/>
      <c r="B28" s="62"/>
      <c r="C28" s="62"/>
      <c r="D28" s="62"/>
    </row>
    <row r="29" spans="1:4" ht="12.75">
      <c r="A29" s="80"/>
      <c r="B29" s="62"/>
      <c r="C29" s="62"/>
      <c r="D29" s="62"/>
    </row>
    <row r="30" spans="1:4" ht="12.75">
      <c r="A30" s="80"/>
      <c r="B30" s="62"/>
      <c r="C30" s="62"/>
      <c r="D30" s="62"/>
    </row>
    <row r="31" spans="1:4" ht="12.75">
      <c r="A31" s="80"/>
      <c r="B31" s="62"/>
      <c r="C31" s="62"/>
      <c r="D31" s="62"/>
    </row>
    <row r="32" spans="1:4" ht="12.75">
      <c r="A32" s="80"/>
      <c r="B32" s="62"/>
      <c r="C32" s="62"/>
      <c r="D32" s="62"/>
    </row>
  </sheetData>
  <printOptions/>
  <pageMargins left="0.75" right="0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:F41"/>
    </sheetView>
  </sheetViews>
  <sheetFormatPr defaultColWidth="9.140625" defaultRowHeight="12.75"/>
  <cols>
    <col min="4" max="4" width="25.7109375" style="0" customWidth="1"/>
    <col min="5" max="6" width="16.7109375" style="0" customWidth="1"/>
  </cols>
  <sheetData>
    <row r="1" spans="1:6" ht="12.75">
      <c r="A1" s="43" t="s">
        <v>101</v>
      </c>
      <c r="B1" s="44"/>
      <c r="C1" s="44"/>
      <c r="D1" s="44"/>
      <c r="E1" s="44"/>
      <c r="F1" s="44"/>
    </row>
    <row r="2" spans="1:6" ht="12.75">
      <c r="A2" s="43" t="s">
        <v>88</v>
      </c>
      <c r="B2" s="44"/>
      <c r="C2" s="44"/>
      <c r="D2" s="44"/>
      <c r="E2" s="44"/>
      <c r="F2" s="44"/>
    </row>
    <row r="3" spans="1:6" ht="12.75">
      <c r="A3" s="43" t="s">
        <v>157</v>
      </c>
      <c r="B3" s="44"/>
      <c r="C3" s="44"/>
      <c r="D3" s="44"/>
      <c r="E3" s="44"/>
      <c r="F3" s="44"/>
    </row>
    <row r="4" spans="2:7" ht="12.75">
      <c r="B4" s="42"/>
      <c r="C4" s="42"/>
      <c r="D4" s="42"/>
      <c r="E4" s="42"/>
      <c r="F4" s="42"/>
      <c r="G4" s="42"/>
    </row>
    <row r="5" spans="1:7" ht="12.75">
      <c r="A5" s="42"/>
      <c r="B5" s="42"/>
      <c r="C5" s="42"/>
      <c r="D5" s="42"/>
      <c r="E5" s="46" t="s">
        <v>105</v>
      </c>
      <c r="F5" s="47"/>
      <c r="G5" s="42"/>
    </row>
    <row r="6" spans="1:7" ht="12.75">
      <c r="A6" s="42"/>
      <c r="B6" s="42"/>
      <c r="C6" s="42"/>
      <c r="D6" s="42"/>
      <c r="E6" s="89" t="s">
        <v>117</v>
      </c>
      <c r="F6" s="87"/>
      <c r="G6" s="42"/>
    </row>
    <row r="7" spans="1:7" ht="12.75">
      <c r="A7" s="42"/>
      <c r="B7" s="42"/>
      <c r="C7" s="42"/>
      <c r="D7" s="42"/>
      <c r="E7" s="46" t="s">
        <v>152</v>
      </c>
      <c r="F7" s="46"/>
      <c r="G7" s="42"/>
    </row>
    <row r="8" spans="1:7" ht="12.75">
      <c r="A8" s="42"/>
      <c r="B8" s="42"/>
      <c r="C8" s="42"/>
      <c r="D8" s="42"/>
      <c r="E8" s="46" t="s">
        <v>118</v>
      </c>
      <c r="F8" s="46"/>
      <c r="G8" s="42"/>
    </row>
    <row r="9" spans="1:7" ht="12.75">
      <c r="A9" s="43" t="s">
        <v>40</v>
      </c>
      <c r="B9" s="42"/>
      <c r="C9" s="42"/>
      <c r="D9" s="42"/>
      <c r="E9" s="46"/>
      <c r="F9" s="46"/>
      <c r="G9" s="42"/>
    </row>
    <row r="10" spans="1:7" ht="12.75">
      <c r="A10" s="42" t="s">
        <v>108</v>
      </c>
      <c r="B10" s="42"/>
      <c r="C10" s="42"/>
      <c r="D10" s="42"/>
      <c r="E10" s="75">
        <v>8349</v>
      </c>
      <c r="F10" s="75"/>
      <c r="G10" s="42"/>
    </row>
    <row r="11" spans="1:7" ht="12.75">
      <c r="A11" s="42" t="s">
        <v>112</v>
      </c>
      <c r="B11" s="42"/>
      <c r="C11" s="42"/>
      <c r="D11" s="42"/>
      <c r="E11" s="77"/>
      <c r="F11" s="77"/>
      <c r="G11" s="42"/>
    </row>
    <row r="12" spans="1:7" ht="12.75">
      <c r="A12" s="42" t="s">
        <v>161</v>
      </c>
      <c r="B12" s="42"/>
      <c r="C12" s="42"/>
      <c r="D12" s="42"/>
      <c r="E12" s="75">
        <f>-72+875</f>
        <v>803</v>
      </c>
      <c r="F12" s="75"/>
      <c r="G12" s="42"/>
    </row>
    <row r="13" spans="1:7" ht="12.75">
      <c r="A13" s="42" t="s">
        <v>8</v>
      </c>
      <c r="B13" s="42"/>
      <c r="C13" s="42"/>
      <c r="D13" s="42"/>
      <c r="E13" s="78">
        <f>SUM(E10:E12)</f>
        <v>9152</v>
      </c>
      <c r="F13" s="75"/>
      <c r="G13" s="42"/>
    </row>
    <row r="14" spans="1:7" ht="12.75">
      <c r="A14" s="42" t="s">
        <v>79</v>
      </c>
      <c r="B14" s="42"/>
      <c r="C14" s="42"/>
      <c r="D14" s="42"/>
      <c r="E14" s="75">
        <v>-12562</v>
      </c>
      <c r="F14" s="75"/>
      <c r="G14" s="42"/>
    </row>
    <row r="15" spans="1:7" ht="12.75">
      <c r="A15" s="42" t="s">
        <v>9</v>
      </c>
      <c r="B15" s="42"/>
      <c r="C15" s="42"/>
      <c r="D15" s="42"/>
      <c r="E15" s="75">
        <f>4691+10038</f>
        <v>14729</v>
      </c>
      <c r="F15" s="75"/>
      <c r="G15" s="42"/>
    </row>
    <row r="16" spans="1:7" ht="12.75">
      <c r="A16" s="42" t="s">
        <v>41</v>
      </c>
      <c r="B16" s="42"/>
      <c r="C16" s="42"/>
      <c r="D16" s="42"/>
      <c r="E16" s="90">
        <f>SUM(E13:E15)</f>
        <v>11319</v>
      </c>
      <c r="F16" s="75"/>
      <c r="G16" s="42"/>
    </row>
    <row r="17" spans="1:7" ht="12.75">
      <c r="A17" s="42"/>
      <c r="B17" s="42"/>
      <c r="C17" s="42"/>
      <c r="D17" s="42"/>
      <c r="E17" s="75"/>
      <c r="F17" s="75"/>
      <c r="G17" s="42"/>
    </row>
    <row r="18" spans="1:7" ht="12.75">
      <c r="A18" s="43" t="s">
        <v>43</v>
      </c>
      <c r="B18" s="42"/>
      <c r="C18" s="42"/>
      <c r="D18" s="42"/>
      <c r="E18" s="75"/>
      <c r="F18" s="75"/>
      <c r="G18" s="42"/>
    </row>
    <row r="19" spans="1:7" ht="12.75">
      <c r="A19" s="42" t="s">
        <v>122</v>
      </c>
      <c r="B19" s="42"/>
      <c r="C19" s="42"/>
      <c r="D19" s="42"/>
      <c r="E19" s="55">
        <v>-486459</v>
      </c>
      <c r="F19" s="75"/>
      <c r="G19" s="42"/>
    </row>
    <row r="20" spans="1:7" ht="12.75">
      <c r="A20" s="42" t="s">
        <v>162</v>
      </c>
      <c r="B20" s="42"/>
      <c r="C20" s="42"/>
      <c r="D20" s="42"/>
      <c r="E20" s="75">
        <v>72</v>
      </c>
      <c r="F20" s="75"/>
      <c r="G20" s="42"/>
    </row>
    <row r="21" spans="1:7" ht="12.75">
      <c r="A21" s="42" t="s">
        <v>121</v>
      </c>
      <c r="B21" s="42"/>
      <c r="C21" s="42"/>
      <c r="D21" s="42"/>
      <c r="E21" s="90">
        <f>SUM(E19:E20)</f>
        <v>-486387</v>
      </c>
      <c r="F21" s="75"/>
      <c r="G21" s="42"/>
    </row>
    <row r="22" spans="1:7" ht="12.75">
      <c r="A22" s="43" t="s">
        <v>42</v>
      </c>
      <c r="B22" s="42"/>
      <c r="C22" s="42"/>
      <c r="D22" s="42"/>
      <c r="E22" s="75"/>
      <c r="F22" s="75"/>
      <c r="G22" s="42"/>
    </row>
    <row r="23" spans="1:7" ht="12.75">
      <c r="A23" s="42" t="s">
        <v>163</v>
      </c>
      <c r="B23" s="42"/>
      <c r="C23" s="42"/>
      <c r="D23" s="42"/>
      <c r="E23" s="91">
        <v>65500</v>
      </c>
      <c r="F23" s="75"/>
      <c r="G23" s="42"/>
    </row>
    <row r="24" spans="1:7" ht="12.75">
      <c r="A24" s="42" t="s">
        <v>164</v>
      </c>
      <c r="B24" s="42"/>
      <c r="C24" s="42"/>
      <c r="D24" s="42"/>
      <c r="E24" s="75">
        <v>429000</v>
      </c>
      <c r="F24" s="75"/>
      <c r="G24" s="42"/>
    </row>
    <row r="25" spans="1:7" ht="12.75">
      <c r="A25" s="42" t="s">
        <v>120</v>
      </c>
      <c r="B25" s="42"/>
      <c r="C25" s="42"/>
      <c r="D25" s="42"/>
      <c r="E25" s="75">
        <v>-875</v>
      </c>
      <c r="F25" s="75"/>
      <c r="G25" s="42"/>
    </row>
    <row r="26" spans="1:7" ht="12.75">
      <c r="A26" s="42" t="s">
        <v>119</v>
      </c>
      <c r="B26" s="42"/>
      <c r="C26" s="42"/>
      <c r="D26" s="42"/>
      <c r="E26" s="110">
        <v>-2129</v>
      </c>
      <c r="F26" s="75"/>
      <c r="G26" s="42"/>
    </row>
    <row r="27" spans="1:7" ht="12.75">
      <c r="A27" s="42"/>
      <c r="B27" s="42"/>
      <c r="C27" s="42"/>
      <c r="D27" s="42"/>
      <c r="E27" s="90">
        <f>SUM(E23:E26)</f>
        <v>491496</v>
      </c>
      <c r="F27" s="75"/>
      <c r="G27" s="42"/>
    </row>
    <row r="28" spans="1:7" ht="12.75">
      <c r="A28" s="43" t="s">
        <v>123</v>
      </c>
      <c r="B28" s="42"/>
      <c r="C28" s="42"/>
      <c r="D28" s="42"/>
      <c r="E28" s="92">
        <f>+E16+E21+E27</f>
        <v>16428</v>
      </c>
      <c r="F28" s="75"/>
      <c r="G28" s="42"/>
    </row>
    <row r="29" spans="1:7" ht="12.75">
      <c r="A29" s="43" t="s">
        <v>165</v>
      </c>
      <c r="B29" s="42"/>
      <c r="C29" s="42"/>
      <c r="D29" s="42"/>
      <c r="E29" s="111">
        <v>1</v>
      </c>
      <c r="F29" s="75"/>
      <c r="G29" s="42"/>
    </row>
    <row r="30" spans="1:7" ht="13.5" thickBot="1">
      <c r="A30" s="43" t="s">
        <v>166</v>
      </c>
      <c r="B30" s="42"/>
      <c r="C30" s="42"/>
      <c r="D30" s="42"/>
      <c r="E30" s="112">
        <f>+E28+E29</f>
        <v>16429</v>
      </c>
      <c r="F30" s="75"/>
      <c r="G30" s="42"/>
    </row>
    <row r="31" spans="1:7" ht="12.75">
      <c r="A31" s="43"/>
      <c r="B31" s="42"/>
      <c r="C31" s="42"/>
      <c r="D31" s="42"/>
      <c r="E31" s="113"/>
      <c r="F31" s="12"/>
      <c r="G31" s="42"/>
    </row>
    <row r="32" spans="1:7" ht="12.75">
      <c r="A32" s="43" t="s">
        <v>167</v>
      </c>
      <c r="B32" s="42"/>
      <c r="C32" s="42"/>
      <c r="D32" s="42"/>
      <c r="E32" s="52"/>
      <c r="F32" s="77"/>
      <c r="G32" s="42"/>
    </row>
    <row r="33" spans="1:7" ht="12.75">
      <c r="A33" s="42" t="s">
        <v>70</v>
      </c>
      <c r="B33" s="42"/>
      <c r="C33" s="42"/>
      <c r="D33" s="42"/>
      <c r="E33" s="52">
        <v>1176</v>
      </c>
      <c r="F33" s="77"/>
      <c r="G33" s="42"/>
    </row>
    <row r="34" spans="1:7" ht="12.75">
      <c r="A34" s="42" t="s">
        <v>168</v>
      </c>
      <c r="B34" s="42"/>
      <c r="C34" s="42"/>
      <c r="D34" s="42"/>
      <c r="E34" s="114">
        <v>15253</v>
      </c>
      <c r="F34" s="88"/>
      <c r="G34" s="42"/>
    </row>
    <row r="35" spans="1:7" ht="13.5" thickBot="1">
      <c r="A35" s="42"/>
      <c r="B35" s="42"/>
      <c r="C35" s="42"/>
      <c r="D35" s="42"/>
      <c r="E35" s="115">
        <f>SUM(E33:E34)</f>
        <v>16429</v>
      </c>
      <c r="F35" s="47"/>
      <c r="G35" s="42"/>
    </row>
    <row r="36" spans="1:7" ht="12.75">
      <c r="A36" s="42"/>
      <c r="B36" s="42"/>
      <c r="C36" s="42"/>
      <c r="D36" s="42"/>
      <c r="E36" s="52"/>
      <c r="F36" s="47"/>
      <c r="G36" s="42"/>
    </row>
    <row r="37" spans="1:7" ht="12.75">
      <c r="A37" s="43" t="s">
        <v>229</v>
      </c>
      <c r="B37" s="42"/>
      <c r="C37" s="42"/>
      <c r="D37" s="42"/>
      <c r="E37" s="42"/>
      <c r="F37" s="65"/>
      <c r="G37" s="42"/>
    </row>
    <row r="38" spans="1:7" ht="12.75">
      <c r="A38" s="43" t="s">
        <v>220</v>
      </c>
      <c r="B38" s="42"/>
      <c r="C38" s="42"/>
      <c r="D38" s="42"/>
      <c r="E38" s="65"/>
      <c r="F38" s="42"/>
      <c r="G38" s="42"/>
    </row>
    <row r="39" spans="1:7" ht="12.75">
      <c r="A39" s="43" t="s">
        <v>222</v>
      </c>
      <c r="B39" s="42"/>
      <c r="C39" s="42"/>
      <c r="D39" s="42"/>
      <c r="E39" s="42"/>
      <c r="F39" s="42"/>
      <c r="G39" s="42"/>
    </row>
    <row r="40" spans="1:6" ht="12.75">
      <c r="A40" s="43" t="s">
        <v>221</v>
      </c>
      <c r="B40" s="3"/>
      <c r="C40" s="3"/>
      <c r="D40" s="3"/>
      <c r="E40" s="3"/>
      <c r="F4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3" max="3" width="20.7109375" style="0" customWidth="1"/>
    <col min="4" max="5" width="11.7109375" style="0" customWidth="1"/>
    <col min="6" max="7" width="15.7109375" style="0" customWidth="1"/>
    <col min="8" max="8" width="14.7109375" style="0" customWidth="1"/>
    <col min="9" max="10" width="10.7109375" style="0" customWidth="1"/>
  </cols>
  <sheetData>
    <row r="1" ht="12.75">
      <c r="A1" s="41" t="s">
        <v>101</v>
      </c>
    </row>
    <row r="2" ht="12.75">
      <c r="A2" s="5" t="s">
        <v>169</v>
      </c>
    </row>
    <row r="4" spans="1:11" ht="12.75">
      <c r="A4" s="41" t="s">
        <v>140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2.75">
      <c r="A6" s="56" t="s">
        <v>44</v>
      </c>
      <c r="B6" s="30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5"/>
      <c r="B7" s="3" t="s">
        <v>96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5"/>
      <c r="B8" s="3" t="s">
        <v>124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5"/>
      <c r="B10" s="3" t="s">
        <v>95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5"/>
      <c r="B11" s="3" t="s">
        <v>200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5"/>
      <c r="B12" s="3" t="s">
        <v>201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56" t="s">
        <v>45</v>
      </c>
      <c r="B14" s="30" t="s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5"/>
      <c r="B15" s="3" t="s">
        <v>202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 t="s">
        <v>141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56" t="s">
        <v>46</v>
      </c>
      <c r="B18" s="30" t="s">
        <v>93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 t="s">
        <v>94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2" t="s">
        <v>47</v>
      </c>
      <c r="B21" s="39" t="s">
        <v>125</v>
      </c>
      <c r="C21" s="3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2"/>
      <c r="B22" s="34" t="s">
        <v>126</v>
      </c>
      <c r="C22" s="3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2"/>
      <c r="B23" s="34"/>
      <c r="C23" s="3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2" t="s">
        <v>48</v>
      </c>
      <c r="B24" s="39" t="s">
        <v>14</v>
      </c>
      <c r="C24" s="35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2"/>
      <c r="B25" s="34" t="s">
        <v>126</v>
      </c>
      <c r="C25" s="35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2"/>
      <c r="B26" s="34"/>
      <c r="C26" s="35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2" t="s">
        <v>49</v>
      </c>
      <c r="B27" s="39" t="s">
        <v>15</v>
      </c>
      <c r="C27" s="3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2"/>
      <c r="B28" s="3" t="s">
        <v>16</v>
      </c>
      <c r="C28" s="36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2"/>
      <c r="B29" s="3" t="s">
        <v>127</v>
      </c>
      <c r="C29" s="36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2"/>
      <c r="B30" s="3"/>
      <c r="C30" s="35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2" t="s">
        <v>50</v>
      </c>
      <c r="B31" s="39" t="s">
        <v>138</v>
      </c>
      <c r="C31" s="33"/>
      <c r="D31" s="3"/>
      <c r="E31" s="3"/>
      <c r="F31" s="5"/>
      <c r="G31" s="5"/>
      <c r="H31" s="3"/>
      <c r="I31" s="3"/>
      <c r="J31" s="3"/>
      <c r="K31" s="3"/>
      <c r="L31" s="3"/>
    </row>
    <row r="32" spans="1:12" ht="12.75">
      <c r="A32" s="32"/>
      <c r="B32" s="34" t="s">
        <v>223</v>
      </c>
      <c r="C32" s="33"/>
      <c r="D32" s="3"/>
      <c r="E32" s="3"/>
      <c r="F32" s="73"/>
      <c r="G32" s="72"/>
      <c r="H32" s="3"/>
      <c r="I32" s="3"/>
      <c r="J32" s="3"/>
      <c r="K32" s="3"/>
      <c r="L32" s="3"/>
    </row>
    <row r="33" spans="1:12" ht="12.75">
      <c r="A33" s="32"/>
      <c r="B33" s="34" t="s">
        <v>199</v>
      </c>
      <c r="C33" s="33"/>
      <c r="D33" s="3"/>
      <c r="E33" s="3"/>
      <c r="F33" s="6"/>
      <c r="G33" s="5"/>
      <c r="H33" s="3"/>
      <c r="I33" s="3"/>
      <c r="J33" s="3"/>
      <c r="K33" s="3"/>
      <c r="L33" s="3"/>
    </row>
    <row r="34" spans="1:12" ht="12.75">
      <c r="A34" s="32"/>
      <c r="B34" s="34" t="s">
        <v>226</v>
      </c>
      <c r="C34" s="33"/>
      <c r="D34" s="3"/>
      <c r="E34" s="3"/>
      <c r="F34" s="6"/>
      <c r="G34" s="5"/>
      <c r="H34" s="3"/>
      <c r="I34" s="3"/>
      <c r="J34" s="3"/>
      <c r="K34" s="3"/>
      <c r="L34" s="3"/>
    </row>
    <row r="35" spans="1:12" ht="12.75">
      <c r="A35" s="32"/>
      <c r="B35" s="34"/>
      <c r="C35" s="33"/>
      <c r="D35" s="3"/>
      <c r="E35" s="3"/>
      <c r="F35" s="6"/>
      <c r="G35" s="5"/>
      <c r="H35" s="3"/>
      <c r="I35" s="3"/>
      <c r="J35" s="3"/>
      <c r="K35" s="3"/>
      <c r="L35" s="3"/>
    </row>
    <row r="36" spans="1:12" ht="12.75">
      <c r="A36" s="37" t="s">
        <v>51</v>
      </c>
      <c r="B36" s="39" t="s">
        <v>17</v>
      </c>
      <c r="C36" s="35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2"/>
      <c r="B37" s="3" t="s">
        <v>2</v>
      </c>
      <c r="C37" s="35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2"/>
      <c r="B38" s="34"/>
      <c r="C38" s="35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2" t="s">
        <v>52</v>
      </c>
      <c r="B39" s="39" t="s">
        <v>18</v>
      </c>
      <c r="C39" s="35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2"/>
      <c r="B40" s="34" t="s">
        <v>143</v>
      </c>
      <c r="C40" s="35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2"/>
      <c r="B41" s="34" t="s">
        <v>142</v>
      </c>
      <c r="C41" s="35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2"/>
      <c r="B42" s="39"/>
      <c r="C42" s="35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2" t="s">
        <v>53</v>
      </c>
      <c r="B43" s="39" t="s">
        <v>19</v>
      </c>
      <c r="C43" s="3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2"/>
      <c r="B44" s="34" t="s">
        <v>89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2"/>
      <c r="B45" s="34" t="s">
        <v>90</v>
      </c>
      <c r="C45" s="3"/>
      <c r="D45" s="3"/>
      <c r="E45" s="3"/>
      <c r="F45" s="3"/>
      <c r="G45" s="3"/>
      <c r="H45" s="3"/>
      <c r="I45" s="3"/>
      <c r="K45" s="3"/>
      <c r="L45" s="3"/>
    </row>
    <row r="46" spans="1:12" ht="12.75">
      <c r="A46" s="32"/>
      <c r="B46" s="3"/>
      <c r="C46" s="3"/>
      <c r="D46" s="3"/>
      <c r="E46" s="3"/>
      <c r="F46" s="3"/>
      <c r="G46" s="3"/>
      <c r="H46" s="3"/>
      <c r="I46" s="3"/>
      <c r="K46" s="3"/>
      <c r="L46" s="3"/>
    </row>
    <row r="47" spans="1:12" ht="12.75">
      <c r="A47" s="32" t="s">
        <v>54</v>
      </c>
      <c r="B47" s="39" t="s">
        <v>20</v>
      </c>
      <c r="C47" s="33"/>
      <c r="D47" s="3"/>
      <c r="E47" s="3"/>
      <c r="F47" s="3"/>
      <c r="G47" s="3"/>
      <c r="H47" s="3"/>
      <c r="I47" s="3"/>
      <c r="K47" s="3"/>
      <c r="L47" s="3"/>
    </row>
    <row r="48" spans="1:12" ht="12.75">
      <c r="A48" s="32"/>
      <c r="B48" s="34" t="s">
        <v>129</v>
      </c>
      <c r="C48" s="3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2"/>
      <c r="B49" s="34" t="s">
        <v>130</v>
      </c>
      <c r="C49" s="3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2"/>
      <c r="B50" s="34" t="s">
        <v>131</v>
      </c>
      <c r="C50" s="3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2"/>
      <c r="B51" s="34"/>
      <c r="C51" s="3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7" t="s">
        <v>55</v>
      </c>
      <c r="B52" s="40" t="s">
        <v>21</v>
      </c>
      <c r="C52" s="3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8"/>
      <c r="B53" s="35" t="s">
        <v>128</v>
      </c>
      <c r="C53" s="3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2"/>
      <c r="B54" s="3"/>
      <c r="C54" s="35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2" t="s">
        <v>91</v>
      </c>
      <c r="B55" s="34"/>
      <c r="C55" s="35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2" t="s">
        <v>22</v>
      </c>
      <c r="B56" s="34"/>
      <c r="C56" s="35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2"/>
      <c r="B57" s="34"/>
      <c r="C57" s="35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2" t="s">
        <v>56</v>
      </c>
      <c r="B58" s="39" t="s">
        <v>23</v>
      </c>
      <c r="C58" s="35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2"/>
      <c r="B59" s="34" t="s">
        <v>195</v>
      </c>
      <c r="C59" s="35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2"/>
      <c r="B60" s="3" t="s">
        <v>225</v>
      </c>
      <c r="C60" s="35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2"/>
      <c r="B61" s="3"/>
      <c r="C61" s="35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2"/>
      <c r="B62" s="3" t="s">
        <v>196</v>
      </c>
      <c r="C62" s="35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2"/>
      <c r="B63" s="34" t="s">
        <v>197</v>
      </c>
      <c r="C63" s="35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2"/>
      <c r="B64" s="34"/>
      <c r="C64" s="35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2" t="s">
        <v>57</v>
      </c>
      <c r="B65" s="39" t="s">
        <v>24</v>
      </c>
      <c r="C65" s="35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2"/>
      <c r="B66" s="34" t="s">
        <v>232</v>
      </c>
      <c r="C66" s="35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2"/>
      <c r="B67" s="3"/>
      <c r="C67" s="35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2" t="s">
        <v>58</v>
      </c>
      <c r="B68" s="39" t="s">
        <v>81</v>
      </c>
      <c r="C68" s="35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2"/>
      <c r="B69" s="121" t="s">
        <v>206</v>
      </c>
      <c r="C69" s="122"/>
      <c r="D69" s="123"/>
      <c r="E69" s="123"/>
      <c r="F69" s="123"/>
      <c r="G69" s="123"/>
      <c r="H69" s="3"/>
      <c r="I69" s="3"/>
      <c r="J69" s="3"/>
      <c r="K69" s="3"/>
      <c r="L69" s="3"/>
    </row>
    <row r="70" spans="1:12" ht="12.75">
      <c r="A70" s="32"/>
      <c r="B70" s="121" t="s">
        <v>210</v>
      </c>
      <c r="C70" s="122"/>
      <c r="D70" s="123"/>
      <c r="E70" s="123"/>
      <c r="F70" s="123"/>
      <c r="G70" s="123"/>
      <c r="H70" s="3"/>
      <c r="I70" s="3"/>
      <c r="J70" s="3"/>
      <c r="K70" s="3"/>
      <c r="L70" s="3"/>
    </row>
    <row r="71" spans="1:12" ht="12.75">
      <c r="A71" s="32"/>
      <c r="B71" s="121"/>
      <c r="C71" s="122"/>
      <c r="D71" s="123"/>
      <c r="E71" s="123"/>
      <c r="F71" s="123"/>
      <c r="G71" s="123"/>
      <c r="H71" s="3"/>
      <c r="I71" s="3"/>
      <c r="J71" s="3"/>
      <c r="K71" s="3"/>
      <c r="L71" s="3"/>
    </row>
    <row r="72" spans="1:12" ht="12.75">
      <c r="A72" s="32"/>
      <c r="B72" s="121" t="s">
        <v>207</v>
      </c>
      <c r="C72" s="122"/>
      <c r="D72" s="123"/>
      <c r="E72" s="123"/>
      <c r="F72" s="123"/>
      <c r="G72" s="123"/>
      <c r="H72" s="3"/>
      <c r="I72" s="3"/>
      <c r="J72" s="3"/>
      <c r="K72" s="3"/>
      <c r="L72" s="3"/>
    </row>
    <row r="73" spans="1:12" ht="12.75">
      <c r="A73" s="32"/>
      <c r="B73" s="34" t="s">
        <v>209</v>
      </c>
      <c r="C73" s="35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2"/>
      <c r="B74" s="34" t="s">
        <v>208</v>
      </c>
      <c r="C74" s="35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2"/>
      <c r="B75" s="34"/>
      <c r="C75" s="35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2"/>
      <c r="B76" s="127" t="s">
        <v>230</v>
      </c>
      <c r="C76" s="35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2"/>
      <c r="B77" s="128" t="s">
        <v>231</v>
      </c>
      <c r="C77" s="35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2"/>
      <c r="B78" s="127"/>
      <c r="C78" s="35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2" t="s">
        <v>59</v>
      </c>
      <c r="B79" s="39" t="s">
        <v>224</v>
      </c>
      <c r="C79" s="35"/>
      <c r="D79" s="3"/>
      <c r="E79" s="3"/>
      <c r="F79" s="3"/>
      <c r="G79" s="3"/>
      <c r="H79" s="3"/>
      <c r="I79" s="3"/>
      <c r="J79" s="3"/>
      <c r="K79" s="3"/>
      <c r="L79" s="3"/>
    </row>
    <row r="80" spans="1:12" ht="15.75">
      <c r="A80" s="32"/>
      <c r="B80" s="124" t="s">
        <v>227</v>
      </c>
      <c r="C80" s="125"/>
      <c r="D80" s="123"/>
      <c r="E80" s="3"/>
      <c r="F80" s="3"/>
      <c r="G80" s="3"/>
      <c r="H80" s="3"/>
      <c r="I80" s="3"/>
      <c r="J80" s="3"/>
      <c r="K80" s="3"/>
      <c r="L80" s="3"/>
    </row>
    <row r="81" spans="1:12" ht="15.75">
      <c r="A81" s="32"/>
      <c r="B81" s="124" t="s">
        <v>228</v>
      </c>
      <c r="C81" s="125"/>
      <c r="D81" s="123"/>
      <c r="E81" s="3"/>
      <c r="F81" s="3"/>
      <c r="G81" s="3"/>
      <c r="H81" s="3"/>
      <c r="I81" s="3"/>
      <c r="J81" s="3"/>
      <c r="K81" s="3"/>
      <c r="L81" s="3"/>
    </row>
    <row r="82" spans="1:12" ht="15.75">
      <c r="A82" s="32"/>
      <c r="B82" s="119"/>
      <c r="C82" s="118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2" t="s">
        <v>60</v>
      </c>
      <c r="B83" s="39" t="s">
        <v>25</v>
      </c>
      <c r="C83" s="35"/>
      <c r="H83" s="3"/>
      <c r="I83" s="3"/>
      <c r="J83" s="3"/>
      <c r="K83" s="3"/>
      <c r="L83" s="3"/>
    </row>
    <row r="84" spans="1:12" ht="12.75">
      <c r="A84" s="32"/>
      <c r="B84" s="34" t="s">
        <v>145</v>
      </c>
      <c r="C84" s="35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2"/>
      <c r="B85" s="34" t="s">
        <v>144</v>
      </c>
      <c r="C85" s="35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2"/>
      <c r="B86" s="34" t="s">
        <v>132</v>
      </c>
      <c r="C86" s="35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2"/>
      <c r="B87" s="34"/>
      <c r="C87" s="35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2"/>
      <c r="B88" s="121" t="s">
        <v>203</v>
      </c>
      <c r="C88" s="122"/>
      <c r="D88" s="123"/>
      <c r="E88" s="123"/>
      <c r="F88" s="123"/>
      <c r="G88" s="3"/>
      <c r="H88" s="3"/>
      <c r="I88" s="3"/>
      <c r="J88" s="3"/>
      <c r="K88" s="3"/>
      <c r="L88" s="3"/>
    </row>
    <row r="89" spans="1:12" ht="12.75">
      <c r="A89" s="32"/>
      <c r="B89" s="121" t="s">
        <v>194</v>
      </c>
      <c r="C89" s="122"/>
      <c r="D89" s="123"/>
      <c r="E89" s="123"/>
      <c r="F89" s="123"/>
      <c r="G89" s="3"/>
      <c r="H89" s="3"/>
      <c r="I89" s="3"/>
      <c r="J89" s="3"/>
      <c r="K89" s="3"/>
      <c r="L89" s="3"/>
    </row>
    <row r="90" spans="1:12" ht="12.75">
      <c r="A90" s="32"/>
      <c r="B90" s="34"/>
      <c r="C90" s="35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2" t="s">
        <v>61</v>
      </c>
      <c r="B91" s="39" t="s">
        <v>26</v>
      </c>
      <c r="C91" s="35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2"/>
      <c r="B92" s="3" t="s">
        <v>133</v>
      </c>
      <c r="C92" s="35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2"/>
      <c r="B93" s="34"/>
      <c r="C93" s="35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2" t="s">
        <v>62</v>
      </c>
      <c r="B94" s="39" t="s">
        <v>27</v>
      </c>
      <c r="C94" s="35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2"/>
      <c r="B95" s="3" t="s">
        <v>134</v>
      </c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2"/>
      <c r="B96" s="34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2" t="s">
        <v>63</v>
      </c>
      <c r="B97" s="39" t="s">
        <v>28</v>
      </c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2"/>
      <c r="B98" s="121" t="s">
        <v>135</v>
      </c>
      <c r="C98" s="123"/>
      <c r="D98" s="123"/>
      <c r="E98" s="123"/>
      <c r="F98" s="123"/>
      <c r="G98" s="3"/>
      <c r="H98" s="3"/>
      <c r="I98" s="3"/>
      <c r="J98" s="3"/>
      <c r="K98" s="3"/>
      <c r="L98" s="3"/>
    </row>
    <row r="99" spans="1:12" ht="12.75">
      <c r="A99" s="32"/>
      <c r="B99" s="121" t="s">
        <v>204</v>
      </c>
      <c r="C99" s="123"/>
      <c r="D99" s="123"/>
      <c r="E99" s="123"/>
      <c r="F99" s="123"/>
      <c r="G99" s="3"/>
      <c r="H99" s="3"/>
      <c r="I99" s="3"/>
      <c r="J99" s="3"/>
      <c r="K99" s="3"/>
      <c r="L99" s="3"/>
    </row>
    <row r="100" spans="1:12" ht="12.75">
      <c r="A100" s="32"/>
      <c r="B100" s="34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2"/>
      <c r="B101" s="121" t="s">
        <v>205</v>
      </c>
      <c r="C101" s="123"/>
      <c r="D101" s="123"/>
      <c r="E101" s="123"/>
      <c r="F101" s="123"/>
      <c r="G101" s="3"/>
      <c r="H101" s="3"/>
      <c r="I101" s="3"/>
      <c r="J101" s="3"/>
      <c r="K101" s="3"/>
      <c r="L101" s="3"/>
    </row>
    <row r="102" spans="1:12" ht="12.75">
      <c r="A102" s="32"/>
      <c r="B102" s="121" t="s">
        <v>139</v>
      </c>
      <c r="C102" s="123"/>
      <c r="D102" s="123"/>
      <c r="E102" s="123"/>
      <c r="F102" s="123"/>
      <c r="G102" s="3"/>
      <c r="H102" s="3"/>
      <c r="I102" s="3"/>
      <c r="J102" s="3"/>
      <c r="K102" s="3"/>
      <c r="L102" s="3"/>
    </row>
    <row r="103" spans="1:12" ht="12.75">
      <c r="A103" s="32"/>
      <c r="B103" s="121"/>
      <c r="C103" s="123"/>
      <c r="D103" s="123"/>
      <c r="E103" s="123"/>
      <c r="F103" s="123"/>
      <c r="G103" s="3"/>
      <c r="H103" s="3"/>
      <c r="I103" s="3"/>
      <c r="J103" s="3"/>
      <c r="K103" s="3"/>
      <c r="L103" s="3"/>
    </row>
    <row r="104" spans="1:12" ht="12.75">
      <c r="A104" s="32"/>
      <c r="B104" s="34" t="s">
        <v>146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2"/>
      <c r="B105" s="34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2" t="s">
        <v>64</v>
      </c>
      <c r="B106" s="39" t="s">
        <v>97</v>
      </c>
      <c r="C106" s="35"/>
      <c r="D106" s="3"/>
      <c r="E106" s="3"/>
      <c r="F106" s="64" t="s">
        <v>152</v>
      </c>
      <c r="G106" s="64"/>
      <c r="H106" s="3"/>
      <c r="I106" s="3"/>
      <c r="J106" s="3"/>
      <c r="K106" s="3"/>
      <c r="L106" s="3"/>
    </row>
    <row r="107" spans="1:12" ht="12.75">
      <c r="A107" s="32"/>
      <c r="C107" s="35"/>
      <c r="D107" s="3"/>
      <c r="E107" s="3"/>
      <c r="F107" s="64" t="s">
        <v>0</v>
      </c>
      <c r="G107" s="64"/>
      <c r="H107" s="3"/>
      <c r="I107" s="3"/>
      <c r="J107" s="3"/>
      <c r="K107" s="3"/>
      <c r="L107" s="3"/>
    </row>
    <row r="108" spans="1:12" ht="12.75">
      <c r="A108" s="32"/>
      <c r="B108" s="34" t="s">
        <v>170</v>
      </c>
      <c r="C108" s="35"/>
      <c r="D108" s="3"/>
      <c r="E108" s="3"/>
      <c r="F108" s="73">
        <v>65500</v>
      </c>
      <c r="G108" s="64"/>
      <c r="H108" s="3"/>
      <c r="I108" s="3"/>
      <c r="J108" s="3"/>
      <c r="K108" s="3"/>
      <c r="L108" s="3"/>
    </row>
    <row r="109" spans="1:12" ht="12.75">
      <c r="A109" s="32"/>
      <c r="B109" s="34"/>
      <c r="C109" s="35"/>
      <c r="D109" s="3"/>
      <c r="E109" s="3"/>
      <c r="F109" s="73"/>
      <c r="G109" s="64"/>
      <c r="H109" s="3"/>
      <c r="I109" s="3"/>
      <c r="J109" s="3"/>
      <c r="K109" s="3"/>
      <c r="L109" s="3"/>
    </row>
    <row r="110" spans="1:12" ht="12.75">
      <c r="A110" s="32"/>
      <c r="B110" s="34" t="s">
        <v>136</v>
      </c>
      <c r="C110" s="35"/>
      <c r="D110" s="3"/>
      <c r="E110" s="3"/>
      <c r="F110" s="71"/>
      <c r="G110" s="71"/>
      <c r="H110" s="3"/>
      <c r="I110" s="3"/>
      <c r="J110" s="3"/>
      <c r="K110" s="3"/>
      <c r="L110" s="3"/>
    </row>
    <row r="111" spans="1:12" ht="12.75">
      <c r="A111" s="32"/>
      <c r="B111" s="34" t="s">
        <v>137</v>
      </c>
      <c r="C111" s="35"/>
      <c r="D111" s="3"/>
      <c r="E111" s="3"/>
      <c r="F111" s="71"/>
      <c r="G111" s="71"/>
      <c r="H111" s="3"/>
      <c r="I111" s="3"/>
      <c r="J111" s="3"/>
      <c r="K111" s="3"/>
      <c r="L111" s="3"/>
    </row>
    <row r="112" spans="1:12" ht="12.75">
      <c r="A112" s="32"/>
      <c r="B112" s="34"/>
      <c r="C112" s="35"/>
      <c r="D112" s="3"/>
      <c r="E112" s="3"/>
      <c r="F112" s="71"/>
      <c r="G112" s="71"/>
      <c r="H112" s="3"/>
      <c r="I112" s="3"/>
      <c r="J112" s="3"/>
      <c r="K112" s="3"/>
      <c r="L112" s="3"/>
    </row>
    <row r="113" spans="1:12" ht="12.75">
      <c r="A113" s="32" t="s">
        <v>65</v>
      </c>
      <c r="B113" s="30" t="s">
        <v>29</v>
      </c>
      <c r="C113" s="35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2"/>
      <c r="B114" s="3" t="s">
        <v>30</v>
      </c>
      <c r="C114" s="35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2"/>
      <c r="B115" s="3"/>
      <c r="C115" s="35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2" t="s">
        <v>66</v>
      </c>
      <c r="B116" s="30" t="s">
        <v>31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2"/>
      <c r="B117" s="3" t="s">
        <v>85</v>
      </c>
      <c r="C117" s="3"/>
      <c r="D117" s="3"/>
      <c r="H117" s="60"/>
      <c r="I117" s="3"/>
      <c r="J117" s="3"/>
      <c r="K117" s="3"/>
      <c r="L117" s="3"/>
    </row>
    <row r="118" spans="1:12" ht="12.75">
      <c r="A118" s="32"/>
      <c r="B118" s="3"/>
      <c r="C118" s="3"/>
      <c r="D118" s="3"/>
      <c r="H118" s="3"/>
      <c r="I118" s="3"/>
      <c r="J118" s="3"/>
      <c r="K118" s="3"/>
      <c r="L118" s="3"/>
    </row>
    <row r="119" spans="1:12" ht="12.75">
      <c r="A119" s="32" t="s">
        <v>67</v>
      </c>
      <c r="B119" s="30" t="s">
        <v>83</v>
      </c>
      <c r="C119" s="3"/>
      <c r="D119" s="3"/>
      <c r="E119" s="68"/>
      <c r="F119" s="69"/>
      <c r="G119" s="60"/>
      <c r="H119" s="3"/>
      <c r="I119" s="3"/>
      <c r="K119" s="3"/>
      <c r="L119" s="3"/>
    </row>
    <row r="120" spans="1:12" ht="12.75">
      <c r="A120" s="32"/>
      <c r="B120" s="3" t="s">
        <v>189</v>
      </c>
      <c r="C120" s="3"/>
      <c r="D120" s="3"/>
      <c r="E120" s="68"/>
      <c r="F120" s="69"/>
      <c r="G120" s="60"/>
      <c r="H120" s="3"/>
      <c r="I120" s="3"/>
      <c r="K120" s="3"/>
      <c r="L120" s="3"/>
    </row>
    <row r="121" spans="1:12" ht="12.75">
      <c r="A121" s="32"/>
      <c r="B121" s="117" t="s">
        <v>177</v>
      </c>
      <c r="C121" s="3"/>
      <c r="D121" s="3"/>
      <c r="E121" s="68"/>
      <c r="F121" s="69"/>
      <c r="G121" s="60"/>
      <c r="H121" s="3"/>
      <c r="I121" s="3"/>
      <c r="K121" s="3"/>
      <c r="L121" s="3"/>
    </row>
    <row r="122" spans="1:12" ht="12.75">
      <c r="A122" s="32"/>
      <c r="B122" s="117"/>
      <c r="C122" s="3"/>
      <c r="D122" s="3"/>
      <c r="E122" s="68"/>
      <c r="F122" s="69"/>
      <c r="G122" s="60"/>
      <c r="H122" s="3"/>
      <c r="I122" s="3"/>
      <c r="J122" s="3"/>
      <c r="K122" s="3"/>
      <c r="L122" s="3"/>
    </row>
    <row r="123" spans="1:12" ht="12.75">
      <c r="A123" s="32"/>
      <c r="B123" s="3" t="s">
        <v>178</v>
      </c>
      <c r="C123" s="3"/>
      <c r="D123" s="3"/>
      <c r="E123" s="68"/>
      <c r="F123" s="69"/>
      <c r="G123" s="60"/>
      <c r="H123" s="3"/>
      <c r="I123" s="3"/>
      <c r="J123" s="3"/>
      <c r="K123" s="3"/>
      <c r="L123" s="3"/>
    </row>
    <row r="124" spans="1:12" ht="12.75">
      <c r="A124" s="32"/>
      <c r="B124" s="3" t="s">
        <v>179</v>
      </c>
      <c r="C124" s="3"/>
      <c r="D124" s="3"/>
      <c r="E124" s="68"/>
      <c r="F124" s="69"/>
      <c r="G124" s="60"/>
      <c r="H124" s="3"/>
      <c r="I124" s="3"/>
      <c r="J124" s="3"/>
      <c r="K124" s="3"/>
      <c r="L124" s="3"/>
    </row>
    <row r="125" spans="1:12" ht="12.75">
      <c r="A125" s="32"/>
      <c r="B125" s="3" t="s">
        <v>180</v>
      </c>
      <c r="C125" s="3"/>
      <c r="D125" s="3"/>
      <c r="E125" s="68"/>
      <c r="F125" s="69"/>
      <c r="G125" s="60"/>
      <c r="H125" s="3"/>
      <c r="I125" s="3"/>
      <c r="J125" s="3"/>
      <c r="K125" s="3"/>
      <c r="L125" s="3"/>
    </row>
    <row r="126" spans="1:12" ht="12.75">
      <c r="A126" s="32"/>
      <c r="C126" s="3"/>
      <c r="D126" s="3"/>
      <c r="E126" s="68"/>
      <c r="F126" s="69"/>
      <c r="G126" s="60"/>
      <c r="H126" s="3"/>
      <c r="I126" s="3"/>
      <c r="J126" s="3"/>
      <c r="K126" s="3"/>
      <c r="L126" s="3"/>
    </row>
    <row r="127" spans="1:12" ht="12.75">
      <c r="A127" s="32"/>
      <c r="B127" s="3" t="s">
        <v>181</v>
      </c>
      <c r="C127" s="3"/>
      <c r="D127" s="3"/>
      <c r="E127" s="68"/>
      <c r="F127" s="69"/>
      <c r="G127" s="60"/>
      <c r="H127" s="3"/>
      <c r="I127" s="3"/>
      <c r="J127" s="3"/>
      <c r="K127" s="3"/>
      <c r="L127" s="3"/>
    </row>
    <row r="128" spans="1:12" ht="12.75">
      <c r="A128" s="32"/>
      <c r="B128" s="3" t="s">
        <v>182</v>
      </c>
      <c r="C128" s="3"/>
      <c r="D128" s="3"/>
      <c r="E128" s="68"/>
      <c r="F128" s="69"/>
      <c r="G128" s="60"/>
      <c r="H128" s="3"/>
      <c r="I128" s="3"/>
      <c r="J128" s="3"/>
      <c r="K128" s="3"/>
      <c r="L128" s="3"/>
    </row>
    <row r="129" spans="1:12" ht="12.75">
      <c r="A129" s="32"/>
      <c r="B129" s="3" t="s">
        <v>183</v>
      </c>
      <c r="C129" s="3"/>
      <c r="D129" s="3"/>
      <c r="E129" s="68"/>
      <c r="F129" s="69"/>
      <c r="G129" s="60"/>
      <c r="H129" s="3"/>
      <c r="I129" s="3"/>
      <c r="J129" s="3"/>
      <c r="K129" s="3"/>
      <c r="L129" s="3"/>
    </row>
    <row r="130" spans="1:12" ht="12.75">
      <c r="A130" s="32"/>
      <c r="B130" s="3" t="s">
        <v>184</v>
      </c>
      <c r="C130" s="3"/>
      <c r="D130" s="3"/>
      <c r="E130" s="68"/>
      <c r="F130" s="69"/>
      <c r="G130" s="60"/>
      <c r="H130" s="3"/>
      <c r="I130" s="3"/>
      <c r="J130" s="3"/>
      <c r="K130" s="3"/>
      <c r="L130" s="3"/>
    </row>
    <row r="131" spans="1:12" ht="12.75">
      <c r="A131" s="32"/>
      <c r="B131" s="3"/>
      <c r="C131" s="3"/>
      <c r="D131" s="3"/>
      <c r="E131" s="68"/>
      <c r="F131" s="69"/>
      <c r="G131" s="60"/>
      <c r="H131" s="3"/>
      <c r="I131" s="3"/>
      <c r="J131" s="3"/>
      <c r="K131" s="3"/>
      <c r="L131" s="3"/>
    </row>
    <row r="132" spans="1:12" ht="12.75">
      <c r="A132" s="32"/>
      <c r="B132" s="3" t="s">
        <v>171</v>
      </c>
      <c r="D132" s="3"/>
      <c r="E132" s="68"/>
      <c r="F132" s="69"/>
      <c r="G132" s="60"/>
      <c r="H132" s="3"/>
      <c r="I132" s="3"/>
      <c r="J132" s="3"/>
      <c r="K132" s="3"/>
      <c r="L132" s="3"/>
    </row>
    <row r="133" spans="1:12" ht="12.75">
      <c r="A133" s="32"/>
      <c r="B133" s="3"/>
      <c r="D133" s="3"/>
      <c r="E133" s="68"/>
      <c r="F133" s="69"/>
      <c r="G133" s="60"/>
      <c r="H133" s="3"/>
      <c r="I133" s="3"/>
      <c r="J133" s="3"/>
      <c r="K133" s="3"/>
      <c r="L133" s="3"/>
    </row>
    <row r="134" spans="1:12" ht="12.75">
      <c r="A134" s="32"/>
      <c r="B134" s="116" t="s">
        <v>172</v>
      </c>
      <c r="C134" s="3" t="s">
        <v>192</v>
      </c>
      <c r="D134" s="3"/>
      <c r="E134" s="68"/>
      <c r="F134" s="69"/>
      <c r="G134" s="60"/>
      <c r="H134" s="3"/>
      <c r="I134" s="3"/>
      <c r="J134" s="3"/>
      <c r="K134" s="3"/>
      <c r="L134" s="3"/>
    </row>
    <row r="135" spans="1:12" ht="12.75">
      <c r="A135" s="32"/>
      <c r="B135" s="3"/>
      <c r="C135" s="3" t="s">
        <v>190</v>
      </c>
      <c r="D135" s="3"/>
      <c r="E135" s="68"/>
      <c r="F135" s="69"/>
      <c r="G135" s="60"/>
      <c r="H135" s="3"/>
      <c r="I135" s="3"/>
      <c r="J135" s="3"/>
      <c r="K135" s="3"/>
      <c r="L135" s="3"/>
    </row>
    <row r="136" spans="1:12" ht="12.75">
      <c r="A136" s="32"/>
      <c r="B136" s="3"/>
      <c r="C136" s="3"/>
      <c r="D136" s="3"/>
      <c r="E136" s="68"/>
      <c r="F136" s="69"/>
      <c r="G136" s="60"/>
      <c r="H136" s="3"/>
      <c r="I136" s="3"/>
      <c r="J136" s="3"/>
      <c r="K136" s="3"/>
      <c r="L136" s="3"/>
    </row>
    <row r="137" spans="1:12" ht="12.75">
      <c r="A137" s="32"/>
      <c r="B137" s="116" t="s">
        <v>173</v>
      </c>
      <c r="C137" s="3" t="s">
        <v>191</v>
      </c>
      <c r="D137" s="3"/>
      <c r="E137" s="68"/>
      <c r="F137" s="69"/>
      <c r="G137" s="60"/>
      <c r="H137" s="3"/>
      <c r="I137" s="3"/>
      <c r="J137" s="3"/>
      <c r="K137" s="3"/>
      <c r="L137" s="3"/>
    </row>
    <row r="138" spans="1:12" ht="12.75">
      <c r="A138" s="32"/>
      <c r="B138" s="3"/>
      <c r="C138" s="3" t="s">
        <v>193</v>
      </c>
      <c r="D138" s="3"/>
      <c r="E138" s="68"/>
      <c r="F138" s="69"/>
      <c r="G138" s="60"/>
      <c r="H138" s="3"/>
      <c r="I138" s="3"/>
      <c r="J138" s="3"/>
      <c r="K138" s="3"/>
      <c r="L138" s="3"/>
    </row>
    <row r="139" spans="1:12" ht="12.75">
      <c r="A139" s="32"/>
      <c r="D139" s="3"/>
      <c r="E139" s="68"/>
      <c r="F139" s="69"/>
      <c r="G139" s="60"/>
      <c r="H139" s="3"/>
      <c r="I139" s="3"/>
      <c r="J139" s="3"/>
      <c r="K139" s="3"/>
      <c r="L139" s="3"/>
    </row>
    <row r="140" spans="1:12" ht="12.75">
      <c r="A140" s="32"/>
      <c r="B140" s="116" t="s">
        <v>174</v>
      </c>
      <c r="C140" s="3" t="s">
        <v>175</v>
      </c>
      <c r="D140" s="3"/>
      <c r="E140" s="68"/>
      <c r="F140" s="69"/>
      <c r="G140" s="60"/>
      <c r="H140" s="3"/>
      <c r="I140" s="3"/>
      <c r="J140" s="3"/>
      <c r="K140" s="3"/>
      <c r="L140" s="3"/>
    </row>
    <row r="141" spans="1:12" ht="12.75">
      <c r="A141" s="32"/>
      <c r="B141" s="30"/>
      <c r="C141" s="3" t="s">
        <v>176</v>
      </c>
      <c r="D141" s="3"/>
      <c r="E141" s="68"/>
      <c r="F141" s="69"/>
      <c r="G141" s="60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H142" s="3"/>
      <c r="I142" s="3"/>
      <c r="J142" s="3"/>
      <c r="K142" s="3"/>
      <c r="L142" s="3"/>
    </row>
    <row r="143" spans="1:12" ht="12.75">
      <c r="A143" s="32" t="s">
        <v>68</v>
      </c>
      <c r="B143" s="30" t="s">
        <v>32</v>
      </c>
      <c r="C143" s="35"/>
      <c r="D143" s="6"/>
      <c r="E143" s="10"/>
      <c r="F143" s="93" t="s">
        <v>185</v>
      </c>
      <c r="G143" s="93" t="s">
        <v>187</v>
      </c>
      <c r="H143" s="3"/>
      <c r="I143" s="3"/>
      <c r="J143" s="3"/>
      <c r="K143" s="3"/>
      <c r="L143" s="3"/>
    </row>
    <row r="144" spans="1:12" ht="12.75">
      <c r="A144" s="3"/>
      <c r="B144" s="3"/>
      <c r="C144" s="35"/>
      <c r="D144" s="11"/>
      <c r="E144" s="11"/>
      <c r="F144" s="6" t="s">
        <v>186</v>
      </c>
      <c r="G144" s="6" t="s">
        <v>186</v>
      </c>
      <c r="H144" s="3"/>
      <c r="I144" s="3"/>
      <c r="J144" s="3"/>
      <c r="K144" s="3"/>
      <c r="L144" s="3"/>
    </row>
    <row r="145" spans="1:12" ht="12.75">
      <c r="A145" s="3"/>
      <c r="B145" s="3"/>
      <c r="C145" s="35"/>
      <c r="D145" s="64"/>
      <c r="E145" s="64"/>
      <c r="F145" s="93" t="s">
        <v>152</v>
      </c>
      <c r="G145" s="93" t="s">
        <v>152</v>
      </c>
      <c r="H145" s="3"/>
      <c r="I145" s="3"/>
      <c r="J145" s="3"/>
      <c r="K145" s="3"/>
      <c r="L145" s="3"/>
    </row>
    <row r="146" spans="1:12" ht="12.75">
      <c r="A146" s="38" t="s">
        <v>33</v>
      </c>
      <c r="B146" s="5" t="s">
        <v>34</v>
      </c>
      <c r="C146" s="35"/>
      <c r="D146" s="7"/>
      <c r="E146" s="7"/>
      <c r="F146" s="7"/>
      <c r="G146" s="7"/>
      <c r="H146" s="3"/>
      <c r="I146" s="3"/>
      <c r="J146" s="3"/>
      <c r="K146" s="3"/>
      <c r="L146" s="3"/>
    </row>
    <row r="147" spans="1:12" ht="12.75">
      <c r="A147" s="32"/>
      <c r="B147" s="3" t="s">
        <v>35</v>
      </c>
      <c r="C147" s="35"/>
      <c r="D147" s="9"/>
      <c r="E147" s="9"/>
      <c r="F147" s="9">
        <f>+'[1]p&amp;l'!D20</f>
        <v>7451</v>
      </c>
      <c r="G147" s="9">
        <f>+'[1]p&amp;l'!E20</f>
        <v>8349</v>
      </c>
      <c r="H147" s="3"/>
      <c r="I147" s="3"/>
      <c r="J147" s="3"/>
      <c r="K147" s="3"/>
      <c r="L147" s="3"/>
    </row>
    <row r="148" spans="1:12" ht="12.75">
      <c r="A148" s="32"/>
      <c r="B148" s="3" t="s">
        <v>36</v>
      </c>
      <c r="C148" s="35"/>
      <c r="D148" s="9"/>
      <c r="E148" s="9"/>
      <c r="F148" s="9">
        <v>429001</v>
      </c>
      <c r="G148" s="9">
        <f>+F148</f>
        <v>429001</v>
      </c>
      <c r="H148" s="3"/>
      <c r="I148" s="3"/>
      <c r="J148" s="3"/>
      <c r="K148" s="3"/>
      <c r="L148" s="3"/>
    </row>
    <row r="149" spans="1:12" ht="12.75">
      <c r="A149" s="32"/>
      <c r="B149" s="3" t="s">
        <v>39</v>
      </c>
      <c r="C149" s="35"/>
      <c r="D149" s="57"/>
      <c r="E149" s="57"/>
      <c r="F149" s="57">
        <f>+F147/F148*100</f>
        <v>1.7368257882848757</v>
      </c>
      <c r="G149" s="57">
        <f>+G147/G148*100</f>
        <v>1.946149309675269</v>
      </c>
      <c r="H149" s="3"/>
      <c r="I149" s="3"/>
      <c r="J149" s="3"/>
      <c r="K149" s="3"/>
      <c r="L149" s="3"/>
    </row>
    <row r="150" spans="1:12" ht="12.75">
      <c r="A150" s="32"/>
      <c r="B150" s="3"/>
      <c r="C150" s="35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8" t="s">
        <v>37</v>
      </c>
      <c r="B151" s="5" t="s">
        <v>38</v>
      </c>
      <c r="C151" s="31"/>
      <c r="D151" s="3"/>
      <c r="E151" s="3"/>
      <c r="F151" s="3" t="s">
        <v>7</v>
      </c>
      <c r="G151" s="3" t="s">
        <v>7</v>
      </c>
      <c r="H151" s="3"/>
      <c r="I151" s="3"/>
      <c r="J151" s="3"/>
      <c r="K151" s="3"/>
      <c r="L151" s="3"/>
    </row>
    <row r="152" spans="1:12" ht="12.75">
      <c r="A152" s="32"/>
      <c r="B152" s="3"/>
      <c r="C152" s="35"/>
      <c r="D152" s="9"/>
      <c r="E152" s="9"/>
      <c r="H152" s="3"/>
      <c r="I152" s="3"/>
      <c r="J152" s="3"/>
      <c r="K152" s="3"/>
      <c r="L152" s="3"/>
    </row>
    <row r="153" spans="1:12" ht="12.75">
      <c r="A153" s="32"/>
      <c r="B153" s="3"/>
      <c r="C153" s="35"/>
      <c r="D153" s="57"/>
      <c r="E153" s="57"/>
      <c r="F153" s="3"/>
      <c r="G153" s="3"/>
      <c r="H153" s="3"/>
      <c r="I153" s="3"/>
      <c r="J153" s="3"/>
      <c r="K153" s="3"/>
      <c r="L153" s="3"/>
    </row>
    <row r="154" spans="1:12" ht="12.75">
      <c r="A154" s="32"/>
      <c r="B154" s="3"/>
      <c r="C154" s="35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8"/>
      <c r="B155" s="5"/>
      <c r="C155" s="31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4"/>
      <c r="B160" s="34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4"/>
      <c r="B161" s="34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4"/>
      <c r="B162" s="34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4"/>
      <c r="B163" s="34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4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4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4"/>
      <c r="C168" s="35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4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68" t="s">
        <v>92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</sheetData>
  <printOptions/>
  <pageMargins left="0.2362204724409449" right="0.7480314960629921" top="0.5905511811023623" bottom="0" header="0.5118110236220472" footer="0.5118110236220472"/>
  <pageSetup fitToHeight="1" fitToWidth="1"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</dc:creator>
  <cp:keywords/>
  <dc:description/>
  <cp:lastModifiedBy>panneer</cp:lastModifiedBy>
  <cp:lastPrinted>2007-05-04T07:48:51Z</cp:lastPrinted>
  <dcterms:created xsi:type="dcterms:W3CDTF">1999-10-19T01:42:27Z</dcterms:created>
  <dcterms:modified xsi:type="dcterms:W3CDTF">2007-05-04T09:46:08Z</dcterms:modified>
  <cp:category/>
  <cp:version/>
  <cp:contentType/>
  <cp:contentStatus/>
</cp:coreProperties>
</file>