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activeTab="3"/>
  </bookViews>
  <sheets>
    <sheet name="IS" sheetId="1" r:id="rId1"/>
    <sheet name="BS" sheetId="2" r:id="rId2"/>
    <sheet name="CF" sheetId="4" r:id="rId3"/>
    <sheet name="EQ" sheetId="3" r:id="rId4"/>
  </sheets>
  <definedNames>
    <definedName name="_xlnm.Print_Area" localSheetId="1">BS!$A$1:$G$61</definedName>
    <definedName name="_xlnm.Print_Area" localSheetId="2">CF!$A$1:$F$70</definedName>
    <definedName name="_xlnm.Print_Area" localSheetId="0">IS!$A$1:$K$47</definedName>
  </definedNames>
  <calcPr calcId="125725"/>
</workbook>
</file>

<file path=xl/calcChain.xml><?xml version="1.0" encoding="utf-8"?>
<calcChain xmlns="http://schemas.openxmlformats.org/spreadsheetml/2006/main">
  <c r="G37" i="3"/>
  <c r="F37"/>
  <c r="E37"/>
  <c r="D37"/>
  <c r="H35"/>
  <c r="H33"/>
  <c r="H31"/>
  <c r="H29"/>
  <c r="H37" s="1"/>
  <c r="H27"/>
  <c r="F65" i="4"/>
  <c r="K21" i="1"/>
  <c r="K26" s="1"/>
  <c r="K30" s="1"/>
  <c r="K34" s="1"/>
  <c r="K36" s="1"/>
  <c r="K38" s="1"/>
  <c r="G21"/>
  <c r="G26" s="1"/>
  <c r="G30" s="1"/>
  <c r="G34" s="1"/>
  <c r="G36" s="1"/>
  <c r="G38" s="1"/>
  <c r="I21" l="1"/>
  <c r="I26" s="1"/>
  <c r="I30" s="1"/>
  <c r="I34" s="1"/>
  <c r="I36" s="1"/>
  <c r="I38" s="1"/>
  <c r="K42"/>
  <c r="K43" s="1"/>
  <c r="G42"/>
  <c r="H13" i="3" l="1"/>
  <c r="E51" i="2"/>
  <c r="E45"/>
  <c r="E40"/>
  <c r="E29"/>
  <c r="E22"/>
  <c r="I42" i="1"/>
  <c r="I43" s="1"/>
  <c r="G43"/>
  <c r="E31" i="2" l="1"/>
  <c r="E55"/>
  <c r="E53"/>
  <c r="E57"/>
  <c r="D198" i="4"/>
  <c r="D197"/>
  <c r="D196"/>
  <c r="F23" i="3" l="1"/>
  <c r="F126" s="1"/>
  <c r="E23"/>
  <c r="E126" s="1"/>
  <c r="D23"/>
  <c r="D126" s="1"/>
  <c r="H21"/>
  <c r="H19"/>
  <c r="H17"/>
  <c r="G23"/>
  <c r="G126" s="1"/>
  <c r="H15"/>
  <c r="C45" i="2"/>
  <c r="H127" i="3"/>
  <c r="G127"/>
  <c r="C40" i="2"/>
  <c r="C57" s="1"/>
  <c r="F127" i="3"/>
  <c r="E127"/>
  <c r="D127"/>
  <c r="C51" i="2"/>
  <c r="C22"/>
  <c r="C29"/>
  <c r="D54" i="4"/>
  <c r="D41"/>
  <c r="D50"/>
  <c r="E21" i="1"/>
  <c r="D65" i="4"/>
  <c r="E26" i="1" l="1"/>
  <c r="E211"/>
  <c r="G211"/>
  <c r="G212"/>
  <c r="I212"/>
  <c r="I211"/>
  <c r="K211"/>
  <c r="K212"/>
  <c r="E385" i="2"/>
  <c r="C31"/>
  <c r="C53"/>
  <c r="C55" s="1"/>
  <c r="H129" i="3"/>
  <c r="D17" i="4"/>
  <c r="D22" s="1"/>
  <c r="D29" s="1"/>
  <c r="D33" s="1"/>
  <c r="D52" s="1"/>
  <c r="D56" s="1"/>
  <c r="D194" s="1"/>
  <c r="H23" i="3"/>
  <c r="E212" i="1" l="1"/>
  <c r="I213"/>
  <c r="E30"/>
  <c r="F193" i="4"/>
  <c r="K213" i="1"/>
  <c r="G214"/>
  <c r="C385" i="2"/>
  <c r="H128" i="3"/>
  <c r="H126"/>
  <c r="D193" i="4"/>
  <c r="E34" i="1" l="1"/>
  <c r="K214"/>
  <c r="I214"/>
  <c r="C386" i="2"/>
  <c r="G213" i="1"/>
  <c r="E213"/>
  <c r="E214" l="1"/>
  <c r="E36"/>
  <c r="E42"/>
  <c r="E43" l="1"/>
  <c r="E38"/>
</calcChain>
</file>

<file path=xl/sharedStrings.xml><?xml version="1.0" encoding="utf-8"?>
<sst xmlns="http://schemas.openxmlformats.org/spreadsheetml/2006/main" count="170" uniqueCount="123">
  <si>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</si>
  <si>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</si>
  <si>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</si>
  <si>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</si>
  <si>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</si>
  <si>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</si>
  <si>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</si>
  <si>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</si>
  <si>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</si>
  <si>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</si>
  <si>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</si>
  <si>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</si>
  <si>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</si>
  <si>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</si>
  <si>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</si>
  <si>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</si>
  <si>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</si>
  <si>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</si>
  <si>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</si>
  <si>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</si>
  <si>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</si>
  <si>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</si>
  <si>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</si>
  <si>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</si>
  <si>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</si>
  <si>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</si>
  <si>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</si>
  <si>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</si>
  <si>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</si>
  <si>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</si>
  <si>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</si>
  <si>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</si>
  <si>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</si>
  <si>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</si>
  <si>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</si>
  <si>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</si>
  <si>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</si>
  <si>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</si>
  <si>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</si>
  <si>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</si>
  <si>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</si>
  <si>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</si>
  <si>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</si>
  <si>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</si>
  <si>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</si>
  <si>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</si>
  <si>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</si>
  <si>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</si>
  <si>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</si>
  <si>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</si>
  <si>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</si>
  <si>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</si>
  <si>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</si>
  <si>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</si>
  <si>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</si>
  <si>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</si>
  <si>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</si>
  <si>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</si>
  <si>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</si>
  <si>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</si>
  <si>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</si>
  <si>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</si>
  <si>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</si>
  <si>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</si>
  <si>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</si>
  <si>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</si>
  <si>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</si>
  <si>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</si>
  <si>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</si>
  <si>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</si>
  <si>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</si>
  <si>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</si>
  <si>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</si>
  <si>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</si>
  <si>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</si>
  <si>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</si>
  <si>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</si>
  <si>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</si>
  <si>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</si>
  <si>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</si>
  <si>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</si>
  <si>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</si>
  <si>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</si>
  <si>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</si>
  <si>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</si>
  <si>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</si>
  <si>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</si>
  <si>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</si>
  <si>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</si>
  <si>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</si>
  <si>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</si>
  <si>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</si>
  <si>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</si>
  <si>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</si>
  <si>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</si>
  <si>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</si>
  <si>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</si>
  <si>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</si>
  <si>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</si>
  <si>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</si>
  <si>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</si>
  <si>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</si>
  <si>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</si>
  <si>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</si>
  <si>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 xml:space="preserve">  Less: 6,800,000 treasury shares at cost</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</si>
  <si>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</si>
  <si>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</si>
  <si>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</si>
  <si>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</si>
  <si>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</si>
  <si>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</si>
  <si>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</si>
  <si>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</si>
  <si>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</si>
  <si>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Net increase/(decrease)  in cash and cash equivalents</t>
  </si>
  <si>
    <t>The condensed financial statements should be read in conjunction with the accompanying explanatory notes attached to the financial statements and the audited financial statements for the financial year ended 31 December 2010.</t>
  </si>
  <si>
    <t>Balance as at 1 January 2011</t>
  </si>
  <si>
    <t>FOR THE THIRD QUARTER ENDED 30 SEPTEMBER 2011</t>
  </si>
  <si>
    <t>AS AT 30 SEPTEMBER 2011</t>
  </si>
  <si>
    <t>Acquisition of subsidiary</t>
  </si>
  <si>
    <t>Dividend received from investment</t>
  </si>
  <si>
    <t>Balance as at 30 September 2010</t>
  </si>
  <si>
    <t>Balance as at 30 September 2011</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</si>
</sst>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6" fontId="4" fillId="0" borderId="0" xfId="1" applyNumberFormat="1" applyFont="1" applyFill="1" applyBorder="1"/>
    <xf numFmtId="164" fontId="6" fillId="0" borderId="0" xfId="1" applyNumberFormat="1" applyFont="1" applyFill="1" applyAlignment="1">
      <alignment horizontal="center"/>
    </xf>
    <xf numFmtId="164" fontId="6" fillId="0" borderId="0" xfId="0" applyNumberFormat="1" applyFont="1" applyFill="1" applyBorder="1"/>
    <xf numFmtId="0" fontId="6" fillId="0" borderId="0" xfId="0" applyFont="1" applyFill="1" applyBorder="1"/>
    <xf numFmtId="164" fontId="6" fillId="0" borderId="0" xfId="1" applyNumberFormat="1" applyFont="1" applyFill="1" applyAlignment="1">
      <alignment horizontal="center"/>
    </xf>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5">
      <c r="A1" s="2" t="s">
        <v>98</v>
      </c>
    </row>
    <row r="2" spans="1:15">
      <c r="A2" s="4" t="s">
        <v>38</v>
      </c>
      <c r="B2" s="5"/>
      <c r="C2" s="6"/>
      <c r="D2" s="6"/>
      <c r="E2" s="6"/>
      <c r="F2" s="6"/>
      <c r="G2" s="6"/>
      <c r="H2" s="6"/>
      <c r="I2" s="7"/>
      <c r="J2" s="8"/>
      <c r="K2" s="7"/>
      <c r="L2" s="9"/>
    </row>
    <row r="3" spans="1:15">
      <c r="B3" s="10"/>
      <c r="C3" s="6"/>
      <c r="D3" s="6"/>
      <c r="E3" s="6"/>
      <c r="F3" s="6"/>
      <c r="G3" s="6"/>
      <c r="H3" s="6"/>
      <c r="I3" s="7"/>
      <c r="J3" s="8"/>
      <c r="K3" s="7"/>
      <c r="L3" s="9"/>
    </row>
    <row r="4" spans="1:15">
      <c r="A4" s="34"/>
      <c r="B4" s="10"/>
      <c r="C4" s="6"/>
      <c r="D4" s="6"/>
      <c r="E4" s="6"/>
      <c r="F4" s="6"/>
      <c r="G4" s="6"/>
      <c r="H4" s="6"/>
      <c r="I4" s="7"/>
      <c r="J4" s="8"/>
      <c r="K4" s="7"/>
      <c r="L4" s="9"/>
    </row>
    <row r="5" spans="1:15">
      <c r="A5" s="14" t="s">
        <v>109</v>
      </c>
      <c r="B5" s="10"/>
      <c r="C5" s="6"/>
      <c r="D5" s="6"/>
      <c r="E5" s="6"/>
      <c r="F5" s="6"/>
      <c r="G5" s="6"/>
      <c r="H5" s="6"/>
      <c r="I5" s="7"/>
      <c r="J5" s="8"/>
      <c r="K5" s="7"/>
      <c r="L5" s="9"/>
    </row>
    <row r="6" spans="1:15">
      <c r="A6" s="14" t="s">
        <v>117</v>
      </c>
      <c r="B6" s="10"/>
      <c r="C6" s="6"/>
      <c r="D6" s="6"/>
      <c r="E6" s="6"/>
      <c r="F6" s="6"/>
      <c r="G6" s="6"/>
      <c r="H6" s="6"/>
      <c r="I6" s="7"/>
      <c r="J6" s="8"/>
      <c r="K6" s="7"/>
      <c r="L6" s="9"/>
    </row>
    <row r="7" spans="1:15">
      <c r="A7" s="14" t="s">
        <v>14</v>
      </c>
      <c r="B7" s="10"/>
      <c r="C7" s="6"/>
      <c r="D7" s="6"/>
      <c r="E7" s="6"/>
      <c r="F7" s="6"/>
      <c r="G7" s="6"/>
      <c r="H7" s="6"/>
      <c r="I7" s="7"/>
      <c r="J7" s="8"/>
      <c r="K7" s="7"/>
      <c r="L7" s="9"/>
    </row>
    <row r="8" spans="1:15">
      <c r="A8" s="6"/>
      <c r="B8" s="10"/>
      <c r="C8" s="6"/>
      <c r="D8" s="6"/>
      <c r="E8" s="6"/>
      <c r="F8" s="6"/>
      <c r="G8" s="6"/>
      <c r="H8" s="6"/>
      <c r="I8" s="7"/>
      <c r="J8" s="8"/>
      <c r="K8" s="7"/>
      <c r="L8" s="9"/>
    </row>
    <row r="9" spans="1:15">
      <c r="A9" s="37"/>
      <c r="B9" s="8"/>
      <c r="C9" s="8"/>
      <c r="D9" s="8"/>
      <c r="E9" s="65" t="s">
        <v>40</v>
      </c>
      <c r="F9" s="65"/>
      <c r="G9" s="65"/>
      <c r="H9" s="66"/>
      <c r="I9" s="82" t="s">
        <v>41</v>
      </c>
      <c r="J9" s="83"/>
      <c r="K9" s="83"/>
      <c r="L9" s="6"/>
    </row>
    <row r="10" spans="1:15">
      <c r="A10" s="37"/>
      <c r="B10" s="8"/>
      <c r="C10" s="8"/>
      <c r="D10" s="8"/>
      <c r="E10" s="9" t="s">
        <v>48</v>
      </c>
      <c r="F10" s="9"/>
      <c r="G10" s="67" t="s">
        <v>16</v>
      </c>
      <c r="H10" s="67"/>
      <c r="I10" s="67" t="s">
        <v>48</v>
      </c>
      <c r="J10" s="37"/>
      <c r="K10" s="67" t="s">
        <v>16</v>
      </c>
      <c r="L10" s="37"/>
    </row>
    <row r="11" spans="1:15">
      <c r="A11" s="6"/>
      <c r="B11" s="68"/>
      <c r="C11" s="68"/>
      <c r="D11" s="68"/>
      <c r="E11" s="6" t="s">
        <v>45</v>
      </c>
      <c r="F11" s="6"/>
      <c r="G11" s="6" t="s">
        <v>49</v>
      </c>
      <c r="H11" s="67"/>
      <c r="I11" s="67" t="s">
        <v>45</v>
      </c>
      <c r="J11" s="6"/>
      <c r="K11" s="67" t="s">
        <v>49</v>
      </c>
      <c r="L11" s="6"/>
    </row>
    <row r="12" spans="1:15">
      <c r="A12" s="37"/>
      <c r="B12" s="8"/>
      <c r="C12" s="8"/>
      <c r="D12" s="8"/>
      <c r="E12" s="6" t="s">
        <v>15</v>
      </c>
      <c r="F12" s="6"/>
      <c r="G12" s="6" t="s">
        <v>15</v>
      </c>
      <c r="H12" s="6"/>
      <c r="I12" s="6" t="s">
        <v>55</v>
      </c>
      <c r="J12" s="37"/>
      <c r="K12" s="6" t="s">
        <v>50</v>
      </c>
      <c r="L12" s="18"/>
    </row>
    <row r="13" spans="1:15">
      <c r="A13" s="37"/>
      <c r="B13" s="8"/>
      <c r="C13" s="8"/>
      <c r="D13" s="8"/>
      <c r="E13" s="18">
        <v>40816</v>
      </c>
      <c r="F13" s="18"/>
      <c r="G13" s="18">
        <v>40451</v>
      </c>
      <c r="H13" s="18"/>
      <c r="I13" s="18">
        <v>40816</v>
      </c>
      <c r="J13" s="18"/>
      <c r="K13" s="18">
        <v>40451</v>
      </c>
      <c r="L13" s="18"/>
    </row>
    <row r="14" spans="1:15">
      <c r="A14" s="37"/>
      <c r="B14" s="8"/>
      <c r="C14" s="8"/>
      <c r="D14" s="8"/>
      <c r="E14" s="6" t="s">
        <v>5</v>
      </c>
      <c r="F14" s="6"/>
      <c r="G14" s="6" t="s">
        <v>5</v>
      </c>
      <c r="H14" s="6"/>
      <c r="I14" s="6" t="s">
        <v>5</v>
      </c>
      <c r="J14" s="37"/>
      <c r="K14" s="6" t="s">
        <v>5</v>
      </c>
      <c r="L14" s="6"/>
    </row>
    <row r="15" spans="1:15">
      <c r="A15" s="37" t="s">
        <v>57</v>
      </c>
      <c r="B15" s="8"/>
      <c r="C15" s="8"/>
      <c r="D15" s="8"/>
      <c r="E15" s="6"/>
      <c r="F15" s="6"/>
      <c r="G15" s="6"/>
      <c r="H15" s="6"/>
      <c r="I15" s="6"/>
      <c r="J15" s="37"/>
      <c r="K15" s="6"/>
    </row>
    <row r="16" spans="1:15" ht="13.5" thickBot="1">
      <c r="A16" s="8" t="s">
        <v>6</v>
      </c>
      <c r="B16" s="69"/>
      <c r="D16" s="8"/>
      <c r="E16" s="53">
        <v>320610</v>
      </c>
      <c r="F16" s="36"/>
      <c r="G16" s="53">
        <v>192670</v>
      </c>
      <c r="H16" s="36"/>
      <c r="I16" s="53">
        <v>929298</v>
      </c>
      <c r="J16" s="36"/>
      <c r="K16" s="53">
        <v>776011</v>
      </c>
      <c r="L16" s="45"/>
      <c r="M16" s="36"/>
      <c r="N16" s="36"/>
      <c r="O16" s="80"/>
    </row>
    <row r="17" spans="1:15" ht="13.5" thickTop="1">
      <c r="A17" s="8"/>
      <c r="B17" s="69"/>
      <c r="D17" s="8"/>
      <c r="E17" s="36"/>
      <c r="F17" s="36"/>
      <c r="G17" s="36"/>
      <c r="H17" s="36"/>
      <c r="I17" s="36"/>
      <c r="J17" s="36"/>
      <c r="K17" s="36"/>
      <c r="L17" s="45"/>
      <c r="M17" s="36"/>
      <c r="N17" s="36"/>
      <c r="O17" s="80"/>
    </row>
    <row r="18" spans="1:15">
      <c r="A18" s="8" t="s">
        <v>88</v>
      </c>
      <c r="B18" s="8"/>
      <c r="D18" s="8"/>
      <c r="E18" s="36">
        <v>6361</v>
      </c>
      <c r="F18" s="36"/>
      <c r="G18" s="36">
        <v>10344</v>
      </c>
      <c r="H18" s="36"/>
      <c r="I18" s="36">
        <v>62799</v>
      </c>
      <c r="J18" s="36"/>
      <c r="K18" s="36">
        <v>108343</v>
      </c>
      <c r="L18" s="45"/>
      <c r="M18" s="36"/>
      <c r="N18" s="36"/>
      <c r="O18" s="80"/>
    </row>
    <row r="19" spans="1:15">
      <c r="A19" s="8" t="s">
        <v>100</v>
      </c>
      <c r="B19" s="8"/>
      <c r="D19" s="8"/>
      <c r="E19" s="36">
        <v>-10094</v>
      </c>
      <c r="F19" s="36"/>
      <c r="G19" s="36">
        <v>-9929</v>
      </c>
      <c r="H19" s="36"/>
      <c r="I19" s="36">
        <v>-30232</v>
      </c>
      <c r="J19" s="36"/>
      <c r="K19" s="36">
        <v>-30018</v>
      </c>
      <c r="L19" s="45"/>
      <c r="M19" s="36"/>
      <c r="N19" s="36"/>
      <c r="O19" s="80"/>
    </row>
    <row r="20" spans="1:15">
      <c r="A20" s="8"/>
      <c r="B20" s="8"/>
      <c r="D20" s="8"/>
      <c r="E20" s="24"/>
      <c r="F20" s="36"/>
      <c r="G20" s="24"/>
      <c r="H20" s="36"/>
      <c r="I20" s="24"/>
      <c r="J20" s="36"/>
      <c r="K20" s="24"/>
      <c r="L20" s="45"/>
      <c r="M20" s="36"/>
      <c r="N20" s="36"/>
      <c r="O20" s="80"/>
    </row>
    <row r="21" spans="1:15">
      <c r="A21" s="8" t="s">
        <v>52</v>
      </c>
      <c r="B21" s="8"/>
      <c r="D21" s="8"/>
      <c r="E21" s="36">
        <f>SUM(E18:E19)</f>
        <v>-3733</v>
      </c>
      <c r="F21" s="36"/>
      <c r="G21" s="36">
        <f>SUM(G18:G19)</f>
        <v>415</v>
      </c>
      <c r="H21" s="36"/>
      <c r="I21" s="36">
        <f>SUM(I18:I19)</f>
        <v>32567</v>
      </c>
      <c r="J21" s="36"/>
      <c r="K21" s="36">
        <f>SUM(K18:K19)</f>
        <v>78325</v>
      </c>
      <c r="L21" s="45"/>
      <c r="M21" s="36"/>
      <c r="N21" s="36"/>
      <c r="O21" s="80"/>
    </row>
    <row r="22" spans="1:15">
      <c r="A22" s="8"/>
      <c r="B22" s="8"/>
      <c r="D22" s="8"/>
      <c r="E22" s="36"/>
      <c r="F22" s="36"/>
      <c r="G22" s="36"/>
      <c r="H22" s="36"/>
      <c r="I22" s="36"/>
      <c r="J22" s="36"/>
      <c r="K22" s="36"/>
      <c r="L22" s="45"/>
      <c r="M22" s="36"/>
      <c r="N22" s="36"/>
      <c r="O22" s="80"/>
    </row>
    <row r="23" spans="1:15">
      <c r="A23" s="8" t="s">
        <v>23</v>
      </c>
      <c r="B23" s="69"/>
      <c r="D23" s="8"/>
      <c r="E23" s="36">
        <v>0</v>
      </c>
      <c r="F23" s="36"/>
      <c r="G23" s="36">
        <v>0</v>
      </c>
      <c r="H23" s="36"/>
      <c r="I23" s="36">
        <v>-2</v>
      </c>
      <c r="J23" s="36"/>
      <c r="K23" s="36">
        <v>-44</v>
      </c>
      <c r="L23" s="45"/>
      <c r="M23" s="36"/>
      <c r="N23" s="36"/>
      <c r="O23" s="80"/>
    </row>
    <row r="24" spans="1:15">
      <c r="A24" s="8" t="s">
        <v>24</v>
      </c>
      <c r="B24" s="69"/>
      <c r="D24" s="8"/>
      <c r="E24" s="36">
        <v>1755</v>
      </c>
      <c r="F24" s="36"/>
      <c r="G24" s="36">
        <v>1973</v>
      </c>
      <c r="H24" s="36"/>
      <c r="I24" s="36">
        <v>5650</v>
      </c>
      <c r="J24" s="36"/>
      <c r="K24" s="36">
        <v>5305</v>
      </c>
      <c r="L24" s="45"/>
      <c r="M24" s="36"/>
      <c r="N24" s="36"/>
      <c r="O24" s="80"/>
    </row>
    <row r="25" spans="1:15">
      <c r="A25" s="8"/>
      <c r="B25" s="8"/>
      <c r="D25" s="8"/>
      <c r="E25" s="24"/>
      <c r="F25" s="36"/>
      <c r="G25" s="24"/>
      <c r="H25" s="36"/>
      <c r="I25" s="24"/>
      <c r="J25" s="36"/>
      <c r="K25" s="24"/>
      <c r="L25" s="45"/>
      <c r="M25" s="36"/>
      <c r="N25" s="36"/>
      <c r="O25" s="80"/>
    </row>
    <row r="26" spans="1:15">
      <c r="A26" s="8" t="s">
        <v>53</v>
      </c>
      <c r="B26" s="69"/>
      <c r="D26" s="8"/>
      <c r="E26" s="36">
        <f>SUM(E21:E25)</f>
        <v>-1978</v>
      </c>
      <c r="F26" s="36"/>
      <c r="G26" s="36">
        <f>SUM(G21:G25)</f>
        <v>2388</v>
      </c>
      <c r="H26" s="36"/>
      <c r="I26" s="36">
        <f>SUM(I21:I25)</f>
        <v>38215</v>
      </c>
      <c r="J26" s="36"/>
      <c r="K26" s="36">
        <f>SUM(K21:K25)</f>
        <v>83586</v>
      </c>
      <c r="L26" s="45"/>
      <c r="M26" s="36"/>
      <c r="N26" s="36"/>
      <c r="O26" s="80"/>
    </row>
    <row r="27" spans="1:15">
      <c r="A27" s="8"/>
      <c r="B27" s="8"/>
      <c r="D27" s="8"/>
      <c r="E27" s="36"/>
      <c r="F27" s="36"/>
      <c r="G27" s="36"/>
      <c r="H27" s="36"/>
      <c r="I27" s="36"/>
      <c r="J27" s="36"/>
      <c r="K27" s="36"/>
      <c r="L27" s="45"/>
      <c r="M27" s="36"/>
      <c r="N27" s="36"/>
      <c r="O27" s="80"/>
    </row>
    <row r="28" spans="1:15">
      <c r="A28" s="8" t="s">
        <v>8</v>
      </c>
      <c r="B28" s="69"/>
      <c r="D28" s="8"/>
      <c r="E28" s="36">
        <v>3201</v>
      </c>
      <c r="F28" s="36"/>
      <c r="G28" s="36">
        <v>-3974</v>
      </c>
      <c r="H28" s="70"/>
      <c r="I28" s="36">
        <v>-6602</v>
      </c>
      <c r="J28" s="36"/>
      <c r="K28" s="36">
        <v>-22966</v>
      </c>
      <c r="L28" s="45"/>
      <c r="M28" s="36"/>
      <c r="N28" s="36"/>
      <c r="O28" s="80"/>
    </row>
    <row r="29" spans="1:15">
      <c r="A29" s="8"/>
      <c r="B29" s="8"/>
      <c r="D29" s="8"/>
      <c r="E29" s="24"/>
      <c r="F29" s="36"/>
      <c r="G29" s="24"/>
      <c r="H29" s="36"/>
      <c r="I29" s="24"/>
      <c r="J29" s="36"/>
      <c r="K29" s="24"/>
      <c r="L29" s="45"/>
      <c r="M29" s="36"/>
      <c r="N29" s="36"/>
      <c r="O29" s="80"/>
    </row>
    <row r="30" spans="1:15">
      <c r="A30" s="71" t="s">
        <v>105</v>
      </c>
      <c r="B30" s="69"/>
      <c r="D30" s="8"/>
      <c r="E30" s="36">
        <f>SUM(E26:E29)</f>
        <v>1223</v>
      </c>
      <c r="F30" s="36"/>
      <c r="G30" s="36">
        <f>SUM(G26:G29)</f>
        <v>-1586</v>
      </c>
      <c r="H30" s="36"/>
      <c r="I30" s="36">
        <f>SUM(I26:I29)</f>
        <v>31613</v>
      </c>
      <c r="J30" s="36"/>
      <c r="K30" s="36">
        <f>SUM(K26:K29)</f>
        <v>60620</v>
      </c>
      <c r="L30" s="45"/>
      <c r="M30" s="36"/>
      <c r="N30" s="36"/>
      <c r="O30" s="80"/>
    </row>
    <row r="31" spans="1:15">
      <c r="A31" s="71"/>
      <c r="B31" s="69"/>
      <c r="D31" s="8"/>
      <c r="E31" s="36"/>
      <c r="F31" s="36"/>
      <c r="G31" s="36"/>
      <c r="H31" s="36"/>
      <c r="I31" s="36"/>
      <c r="J31" s="36"/>
      <c r="K31" s="36"/>
      <c r="L31" s="45"/>
      <c r="M31" s="36"/>
      <c r="N31" s="36"/>
      <c r="O31" s="80"/>
    </row>
    <row r="32" spans="1:15">
      <c r="A32" s="71" t="s">
        <v>106</v>
      </c>
      <c r="B32" s="69"/>
      <c r="D32" s="8"/>
      <c r="E32" s="36">
        <v>0</v>
      </c>
      <c r="F32" s="36"/>
      <c r="G32" s="36">
        <v>0</v>
      </c>
      <c r="H32" s="36"/>
      <c r="I32" s="36">
        <v>0</v>
      </c>
      <c r="J32" s="36"/>
      <c r="K32" s="36">
        <v>0</v>
      </c>
      <c r="L32" s="45"/>
      <c r="M32" s="36"/>
      <c r="N32" s="36"/>
      <c r="O32" s="80"/>
    </row>
    <row r="33" spans="1:15">
      <c r="A33" s="8"/>
      <c r="B33" s="69"/>
      <c r="D33" s="8"/>
      <c r="E33" s="36"/>
      <c r="F33" s="36"/>
      <c r="G33" s="36"/>
      <c r="H33" s="36"/>
      <c r="I33" s="36"/>
      <c r="J33" s="36"/>
      <c r="K33" s="36"/>
      <c r="L33" s="45"/>
      <c r="M33" s="36"/>
      <c r="N33" s="36"/>
      <c r="O33" s="80"/>
    </row>
    <row r="34" spans="1:15" ht="13.5" thickBot="1">
      <c r="A34" s="8" t="s">
        <v>107</v>
      </c>
      <c r="B34" s="69"/>
      <c r="D34" s="8"/>
      <c r="E34" s="43">
        <f>SUM(E30:E33)</f>
        <v>1223</v>
      </c>
      <c r="F34" s="36"/>
      <c r="G34" s="43">
        <f>SUM(G30:G33)</f>
        <v>-1586</v>
      </c>
      <c r="H34" s="36"/>
      <c r="I34" s="43">
        <f>SUM(I30:I33)</f>
        <v>31613</v>
      </c>
      <c r="J34" s="36"/>
      <c r="K34" s="43">
        <f>SUM(K30:K33)</f>
        <v>60620</v>
      </c>
      <c r="L34" s="45"/>
      <c r="M34" s="36"/>
      <c r="N34" s="36"/>
      <c r="O34" s="80"/>
    </row>
    <row r="35" spans="1:15" ht="13.5" thickTop="1">
      <c r="A35" s="8"/>
      <c r="B35" s="69"/>
      <c r="D35" s="8"/>
      <c r="E35" s="36"/>
      <c r="F35" s="36"/>
      <c r="G35" s="36"/>
      <c r="H35" s="36"/>
      <c r="I35" s="36"/>
      <c r="J35" s="36"/>
      <c r="K35" s="36"/>
      <c r="L35" s="45"/>
      <c r="M35" s="36"/>
      <c r="N35" s="72"/>
      <c r="O35" s="80"/>
    </row>
    <row r="36" spans="1:15" ht="13.5" thickBot="1">
      <c r="A36" s="8" t="s">
        <v>61</v>
      </c>
      <c r="B36" s="69"/>
      <c r="D36" s="8"/>
      <c r="E36" s="53">
        <f>E34</f>
        <v>1223</v>
      </c>
      <c r="F36" s="36"/>
      <c r="G36" s="53">
        <f>G34</f>
        <v>-1586</v>
      </c>
      <c r="H36" s="36"/>
      <c r="I36" s="53">
        <f>I34</f>
        <v>31613</v>
      </c>
      <c r="J36" s="36"/>
      <c r="K36" s="53">
        <f>K34</f>
        <v>60620</v>
      </c>
      <c r="L36" s="45"/>
      <c r="M36" s="36"/>
      <c r="N36" s="72"/>
      <c r="O36" s="80"/>
    </row>
    <row r="37" spans="1:15" ht="13.5" thickTop="1">
      <c r="A37" s="8"/>
      <c r="B37" s="69"/>
      <c r="D37" s="8"/>
      <c r="E37" s="36"/>
      <c r="F37" s="36"/>
      <c r="G37" s="36"/>
      <c r="H37" s="36"/>
      <c r="I37" s="36"/>
      <c r="J37" s="36"/>
      <c r="K37" s="36"/>
      <c r="L37" s="45"/>
      <c r="M37" s="36"/>
      <c r="N37" s="79"/>
      <c r="O37" s="80"/>
    </row>
    <row r="38" spans="1:15" ht="13.5" thickBot="1">
      <c r="A38" s="8" t="s">
        <v>108</v>
      </c>
      <c r="B38" s="69"/>
      <c r="D38" s="8"/>
      <c r="E38" s="53">
        <f>E36</f>
        <v>1223</v>
      </c>
      <c r="F38" s="36"/>
      <c r="G38" s="53">
        <f>G36</f>
        <v>-1586</v>
      </c>
      <c r="H38" s="36"/>
      <c r="I38" s="53">
        <f>I36</f>
        <v>31613</v>
      </c>
      <c r="J38" s="36"/>
      <c r="K38" s="53">
        <f>K36</f>
        <v>60620</v>
      </c>
      <c r="L38" s="45"/>
      <c r="M38" s="36"/>
      <c r="N38" s="79"/>
      <c r="O38" s="80"/>
    </row>
    <row r="39" spans="1:15" ht="15.75" thickTop="1">
      <c r="A39" s="8"/>
      <c r="B39" s="69"/>
      <c r="D39" s="8"/>
      <c r="E39" s="36"/>
      <c r="F39" s="36"/>
      <c r="G39" s="74"/>
      <c r="H39" s="36"/>
      <c r="I39" s="36"/>
      <c r="J39" s="36"/>
      <c r="K39" s="74"/>
      <c r="L39" s="45"/>
      <c r="M39" s="36"/>
      <c r="N39" s="79"/>
      <c r="O39" s="80"/>
    </row>
    <row r="40" spans="1:15" ht="15">
      <c r="A40" s="8"/>
      <c r="B40" s="69"/>
      <c r="D40" s="8"/>
      <c r="E40" s="36"/>
      <c r="F40" s="36"/>
      <c r="G40" s="74"/>
      <c r="H40" s="36"/>
      <c r="I40" s="36"/>
      <c r="J40" s="36"/>
      <c r="K40" s="74"/>
      <c r="L40" s="36"/>
      <c r="M40" s="36"/>
      <c r="N40" s="79"/>
      <c r="O40" s="80"/>
    </row>
    <row r="41" spans="1:15" ht="15">
      <c r="A41" s="37" t="s">
        <v>58</v>
      </c>
      <c r="B41" s="69"/>
      <c r="D41" s="8"/>
      <c r="E41" s="36"/>
      <c r="F41" s="36"/>
      <c r="G41" s="74"/>
      <c r="H41" s="36"/>
      <c r="I41" s="36"/>
      <c r="J41" s="36"/>
      <c r="K41" s="74"/>
      <c r="M41" s="36"/>
      <c r="N41" s="79"/>
      <c r="O41" s="80"/>
    </row>
    <row r="42" spans="1:15">
      <c r="A42" s="71" t="s">
        <v>54</v>
      </c>
      <c r="B42" s="69"/>
      <c r="D42" s="8"/>
      <c r="E42" s="72">
        <f>E34/373200*100</f>
        <v>0.32770632368703106</v>
      </c>
      <c r="F42" s="72"/>
      <c r="G42" s="72">
        <f>G34/373200*100</f>
        <v>-0.42497320471597</v>
      </c>
      <c r="H42" s="72"/>
      <c r="I42" s="72">
        <f>I34/373200*100</f>
        <v>8.470793140407288</v>
      </c>
      <c r="J42" s="36"/>
      <c r="K42" s="72">
        <f>K34/373200*100</f>
        <v>16.243301178992496</v>
      </c>
      <c r="M42" s="72"/>
      <c r="N42" s="79"/>
      <c r="O42" s="80"/>
    </row>
    <row r="43" spans="1:15" ht="15">
      <c r="A43" s="71" t="s">
        <v>59</v>
      </c>
      <c r="B43" s="69"/>
      <c r="D43" s="8"/>
      <c r="E43" s="72">
        <f>E42</f>
        <v>0.32770632368703106</v>
      </c>
      <c r="F43" s="72"/>
      <c r="G43" s="77">
        <f>G42</f>
        <v>-0.42497320471597</v>
      </c>
      <c r="H43" s="72"/>
      <c r="I43" s="72">
        <f>I42</f>
        <v>8.470793140407288</v>
      </c>
      <c r="J43" s="72"/>
      <c r="K43" s="77">
        <f>K42</f>
        <v>16.243301178992496</v>
      </c>
      <c r="M43" s="72"/>
      <c r="N43" s="79"/>
      <c r="O43" s="80"/>
    </row>
    <row r="44" spans="1:15">
      <c r="A44" s="37"/>
      <c r="B44" s="8"/>
      <c r="C44" s="8"/>
      <c r="D44" s="8"/>
      <c r="E44" s="76"/>
      <c r="F44" s="36"/>
      <c r="G44" s="36"/>
      <c r="H44" s="36"/>
      <c r="I44" s="76"/>
      <c r="J44" s="36"/>
      <c r="K44" s="7"/>
      <c r="L44" s="36"/>
      <c r="M44" s="80"/>
      <c r="N44" s="80"/>
      <c r="O44" s="80"/>
    </row>
    <row r="45" spans="1:15">
      <c r="A45" s="33" t="s">
        <v>19</v>
      </c>
      <c r="E45" s="73"/>
      <c r="L45" s="36"/>
      <c r="M45" s="80"/>
      <c r="N45" s="80"/>
      <c r="O45" s="80"/>
    </row>
    <row r="46" spans="1:15">
      <c r="A46" s="37"/>
      <c r="L46" s="36"/>
      <c r="M46" s="80"/>
      <c r="N46" s="80"/>
      <c r="O46" s="80"/>
    </row>
    <row r="47" spans="1:15" ht="30" customHeight="1">
      <c r="A47" s="84" t="s">
        <v>115</v>
      </c>
      <c r="B47" s="84"/>
      <c r="C47" s="84"/>
      <c r="D47" s="84"/>
      <c r="E47" s="84"/>
      <c r="F47" s="84"/>
      <c r="G47" s="84"/>
      <c r="H47" s="84"/>
      <c r="I47" s="84"/>
      <c r="J47" s="84"/>
      <c r="K47" s="84"/>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Normal="100"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98</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110</v>
      </c>
      <c r="B6" s="11"/>
      <c r="C6" s="1"/>
      <c r="D6" s="1"/>
      <c r="E6" s="15"/>
      <c r="F6" s="1"/>
      <c r="G6" s="15"/>
      <c r="H6" s="1"/>
      <c r="I6" s="15"/>
      <c r="J6" s="46"/>
      <c r="K6" s="46"/>
    </row>
    <row r="7" spans="1:11">
      <c r="A7" s="11" t="s">
        <v>118</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40816</v>
      </c>
      <c r="D14" s="1"/>
      <c r="E14" s="49">
        <v>40543</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267116</v>
      </c>
      <c r="D19" s="12"/>
      <c r="E19" s="12">
        <v>284141</v>
      </c>
      <c r="F19" s="12"/>
      <c r="G19" s="45"/>
    </row>
    <row r="20" spans="1:7">
      <c r="A20" s="12" t="s">
        <v>91</v>
      </c>
      <c r="B20" s="12"/>
      <c r="C20" s="12">
        <v>2311</v>
      </c>
      <c r="D20" s="12"/>
      <c r="E20" s="12">
        <v>2311</v>
      </c>
      <c r="F20" s="12"/>
      <c r="G20" s="45"/>
    </row>
    <row r="21" spans="1:7">
      <c r="A21" s="12" t="s">
        <v>68</v>
      </c>
      <c r="B21" s="12"/>
      <c r="C21" s="12">
        <v>19076</v>
      </c>
      <c r="D21" s="12"/>
      <c r="E21" s="12">
        <v>19254</v>
      </c>
      <c r="F21" s="12"/>
      <c r="G21" s="45"/>
    </row>
    <row r="22" spans="1:7">
      <c r="A22" s="51"/>
      <c r="B22" s="51"/>
      <c r="C22" s="27">
        <f>SUM(C19:C21)</f>
        <v>288503</v>
      </c>
      <c r="D22" s="12"/>
      <c r="E22" s="27">
        <f>SUM(E19:E21)</f>
        <v>305706</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208449</v>
      </c>
      <c r="D26" s="36"/>
      <c r="E26" s="36">
        <v>179367</v>
      </c>
      <c r="F26" s="36"/>
      <c r="G26" s="45"/>
    </row>
    <row r="27" spans="1:7">
      <c r="A27" s="36" t="s">
        <v>12</v>
      </c>
      <c r="B27" s="36"/>
      <c r="C27" s="36">
        <v>152128</v>
      </c>
      <c r="D27" s="36"/>
      <c r="E27" s="36">
        <v>106306</v>
      </c>
      <c r="F27" s="36"/>
      <c r="G27" s="45"/>
    </row>
    <row r="28" spans="1:7">
      <c r="A28" s="36" t="s">
        <v>3</v>
      </c>
      <c r="B28" s="36"/>
      <c r="C28" s="36">
        <v>213494</v>
      </c>
      <c r="D28" s="36"/>
      <c r="E28" s="36">
        <v>291069</v>
      </c>
      <c r="F28" s="36"/>
      <c r="G28" s="45"/>
    </row>
    <row r="29" spans="1:7">
      <c r="A29" s="36"/>
      <c r="B29" s="36"/>
      <c r="C29" s="27">
        <f>SUM(C26:C28)</f>
        <v>574071</v>
      </c>
      <c r="D29" s="36"/>
      <c r="E29" s="27">
        <f>SUM(E26:E28)</f>
        <v>576742</v>
      </c>
      <c r="F29" s="36"/>
      <c r="G29" s="45"/>
    </row>
    <row r="30" spans="1:7">
      <c r="A30" s="36"/>
      <c r="B30" s="36"/>
      <c r="C30" s="36"/>
      <c r="D30" s="36"/>
      <c r="E30" s="36"/>
      <c r="F30" s="36"/>
      <c r="G30" s="45"/>
    </row>
    <row r="31" spans="1:7" ht="13.5" thickBot="1">
      <c r="A31" s="52" t="s">
        <v>64</v>
      </c>
      <c r="B31" s="36"/>
      <c r="C31" s="53">
        <f>C22+C29</f>
        <v>862574</v>
      </c>
      <c r="D31" s="36"/>
      <c r="E31" s="53">
        <f>E22+E29</f>
        <v>882448</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104</v>
      </c>
      <c r="B38" s="1"/>
      <c r="C38" s="12">
        <v>-7416</v>
      </c>
      <c r="D38" s="1"/>
      <c r="E38" s="12">
        <v>-7416</v>
      </c>
      <c r="F38" s="1"/>
      <c r="G38" s="45"/>
    </row>
    <row r="39" spans="1:7">
      <c r="A39" s="1" t="s">
        <v>92</v>
      </c>
      <c r="B39" s="1"/>
      <c r="C39" s="12">
        <v>368805</v>
      </c>
      <c r="D39" s="34"/>
      <c r="E39" s="12">
        <v>385707</v>
      </c>
      <c r="F39" s="1"/>
      <c r="G39" s="45"/>
    </row>
    <row r="40" spans="1:7">
      <c r="A40" s="11" t="s">
        <v>96</v>
      </c>
      <c r="B40" s="11"/>
      <c r="C40" s="27">
        <f>SUM(C36:C39)</f>
        <v>773830</v>
      </c>
      <c r="D40" s="1"/>
      <c r="E40" s="27">
        <f>SUM(E36:E39)</f>
        <v>790732</v>
      </c>
      <c r="F40" s="1"/>
      <c r="G40" s="45"/>
    </row>
    <row r="41" spans="1:7">
      <c r="A41" s="11"/>
      <c r="B41" s="11"/>
      <c r="C41" s="36"/>
      <c r="D41" s="1"/>
      <c r="E41" s="36"/>
      <c r="F41" s="1"/>
      <c r="G41" s="45"/>
    </row>
    <row r="42" spans="1:7">
      <c r="A42" s="11" t="s">
        <v>71</v>
      </c>
      <c r="B42" s="11"/>
      <c r="D42" s="1"/>
      <c r="F42" s="1"/>
      <c r="G42" s="45"/>
    </row>
    <row r="43" spans="1:7">
      <c r="A43" s="1" t="s">
        <v>72</v>
      </c>
      <c r="B43" s="11"/>
      <c r="C43" s="12">
        <v>36452</v>
      </c>
      <c r="D43" s="1"/>
      <c r="E43" s="12">
        <v>40905</v>
      </c>
      <c r="F43" s="1"/>
      <c r="G43" s="45"/>
    </row>
    <row r="44" spans="1:7">
      <c r="A44" s="1" t="s">
        <v>81</v>
      </c>
      <c r="B44" s="36"/>
      <c r="C44" s="36">
        <v>0</v>
      </c>
      <c r="D44" s="1"/>
      <c r="E44" s="36">
        <v>0</v>
      </c>
      <c r="F44" s="1"/>
      <c r="G44" s="45"/>
    </row>
    <row r="45" spans="1:7">
      <c r="A45" s="1"/>
      <c r="B45" s="11"/>
      <c r="C45" s="27">
        <f>SUM(C43:C44)</f>
        <v>36452</v>
      </c>
      <c r="D45" s="34"/>
      <c r="E45" s="27">
        <f>SUM(E43:E44)</f>
        <v>40905</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52292</v>
      </c>
      <c r="D48" s="36"/>
      <c r="E48" s="36">
        <v>50553</v>
      </c>
      <c r="F48" s="1"/>
      <c r="G48" s="45"/>
    </row>
    <row r="49" spans="1:11">
      <c r="A49" s="36" t="s">
        <v>13</v>
      </c>
      <c r="B49" s="36"/>
      <c r="C49" s="36">
        <v>0</v>
      </c>
      <c r="D49" s="36"/>
      <c r="E49" s="36">
        <v>258</v>
      </c>
      <c r="F49" s="1"/>
      <c r="G49" s="45"/>
    </row>
    <row r="50" spans="1:11">
      <c r="A50" s="36" t="s">
        <v>4</v>
      </c>
      <c r="B50" s="36"/>
      <c r="C50" s="36">
        <v>0</v>
      </c>
      <c r="D50" s="36"/>
      <c r="E50" s="36">
        <v>0</v>
      </c>
      <c r="F50" s="1"/>
      <c r="G50" s="45"/>
    </row>
    <row r="51" spans="1:11">
      <c r="A51" s="36"/>
      <c r="B51" s="36"/>
      <c r="C51" s="27">
        <f>SUM(C48:C50)</f>
        <v>52292</v>
      </c>
      <c r="D51" s="36"/>
      <c r="E51" s="27">
        <f>SUM(E48:E50)</f>
        <v>50811</v>
      </c>
      <c r="F51" s="1"/>
      <c r="G51" s="45"/>
    </row>
    <row r="52" spans="1:11">
      <c r="A52" s="1"/>
      <c r="B52" s="11"/>
      <c r="C52" s="36"/>
      <c r="D52" s="34"/>
      <c r="E52" s="36"/>
      <c r="F52" s="1"/>
      <c r="G52" s="45"/>
    </row>
    <row r="53" spans="1:11">
      <c r="A53" s="11" t="s">
        <v>65</v>
      </c>
      <c r="B53" s="11"/>
      <c r="C53" s="24">
        <f>C45+C51</f>
        <v>88744</v>
      </c>
      <c r="D53" s="34"/>
      <c r="E53" s="24">
        <f>E45+E51</f>
        <v>91716</v>
      </c>
      <c r="F53" s="1"/>
      <c r="G53" s="45"/>
    </row>
    <row r="54" spans="1:11">
      <c r="A54" s="1"/>
      <c r="B54" s="11"/>
      <c r="C54" s="36"/>
      <c r="D54" s="34"/>
      <c r="E54" s="36"/>
      <c r="F54" s="1"/>
      <c r="G54" s="45"/>
    </row>
    <row r="55" spans="1:11" ht="13.5" thickBot="1">
      <c r="A55" s="11" t="s">
        <v>66</v>
      </c>
      <c r="B55" s="11"/>
      <c r="C55" s="53">
        <f>C40+C53</f>
        <v>862574</v>
      </c>
      <c r="D55" s="1"/>
      <c r="E55" s="53">
        <f>E40+E53</f>
        <v>882448</v>
      </c>
      <c r="F55" s="1"/>
      <c r="G55" s="45"/>
    </row>
    <row r="56" spans="1:11" ht="13.5" thickTop="1">
      <c r="A56" s="54"/>
      <c r="B56" s="54"/>
      <c r="C56" s="55"/>
      <c r="D56" s="1"/>
      <c r="E56" s="55"/>
      <c r="F56" s="1"/>
      <c r="G56" s="45"/>
    </row>
    <row r="57" spans="1:11" ht="13.5" thickBot="1">
      <c r="A57" s="56" t="s">
        <v>67</v>
      </c>
      <c r="B57" s="56"/>
      <c r="C57" s="57">
        <f>C40/373200</f>
        <v>2.0734994640943194</v>
      </c>
      <c r="D57" s="1"/>
      <c r="E57" s="57">
        <f>E40/373200</f>
        <v>2.1187888531618437</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5" t="s">
        <v>115</v>
      </c>
      <c r="B61" s="85"/>
      <c r="C61" s="85"/>
      <c r="D61" s="85"/>
      <c r="E61" s="85"/>
      <c r="F61" s="85"/>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8"/>
  <sheetViews>
    <sheetView zoomScaleNormal="100" workbookViewId="0">
      <selection activeCell="C10" sqref="C10"/>
    </sheetView>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98</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111</v>
      </c>
      <c r="B5" s="1"/>
      <c r="C5" s="1"/>
      <c r="D5" s="12"/>
      <c r="E5" s="1"/>
      <c r="F5" s="1"/>
      <c r="G5" s="13"/>
      <c r="H5" s="13"/>
    </row>
    <row r="6" spans="1:12">
      <c r="A6" s="14" t="s">
        <v>117</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40816</v>
      </c>
      <c r="E13" s="18"/>
      <c r="F13" s="18">
        <v>40451</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IS!I26</f>
        <v>38215</v>
      </c>
      <c r="E17" s="13"/>
      <c r="F17" s="21">
        <v>83586</v>
      </c>
    </row>
    <row r="18" spans="1:6">
      <c r="A18" s="22"/>
      <c r="B18" s="20" t="s">
        <v>26</v>
      </c>
      <c r="C18" s="20"/>
      <c r="D18" s="21"/>
      <c r="E18" s="13"/>
      <c r="F18" s="21"/>
    </row>
    <row r="19" spans="1:6">
      <c r="A19" s="20"/>
      <c r="B19" s="23"/>
      <c r="C19" s="20" t="s">
        <v>33</v>
      </c>
      <c r="D19" s="21">
        <v>32648</v>
      </c>
      <c r="E19" s="13"/>
      <c r="F19" s="21">
        <v>33556</v>
      </c>
    </row>
    <row r="20" spans="1:6">
      <c r="A20" s="20"/>
      <c r="B20" s="23"/>
      <c r="C20" s="20" t="s">
        <v>34</v>
      </c>
      <c r="D20" s="21">
        <v>-5649</v>
      </c>
      <c r="E20" s="13"/>
      <c r="F20" s="21">
        <v>-5260</v>
      </c>
    </row>
    <row r="21" spans="1:6">
      <c r="A21" s="20"/>
      <c r="B21" s="23"/>
      <c r="C21" s="20"/>
      <c r="D21" s="24"/>
      <c r="E21" s="13"/>
      <c r="F21" s="24"/>
    </row>
    <row r="22" spans="1:6">
      <c r="A22" s="20"/>
      <c r="B22" s="25" t="s">
        <v>99</v>
      </c>
      <c r="C22" s="20"/>
      <c r="D22" s="12">
        <f>SUM(D17:D21)</f>
        <v>65214</v>
      </c>
      <c r="E22" s="26"/>
      <c r="F22" s="12">
        <v>111882</v>
      </c>
    </row>
    <row r="23" spans="1:6">
      <c r="A23" s="20"/>
      <c r="B23" s="25"/>
      <c r="C23" s="20"/>
      <c r="D23" s="12"/>
      <c r="E23" s="13"/>
      <c r="F23" s="12"/>
    </row>
    <row r="24" spans="1:6">
      <c r="A24" s="20"/>
      <c r="B24" s="25" t="s">
        <v>97</v>
      </c>
      <c r="C24" s="20"/>
      <c r="D24" s="12"/>
      <c r="E24" s="13"/>
      <c r="F24" s="12"/>
    </row>
    <row r="25" spans="1:6">
      <c r="A25" s="20"/>
      <c r="B25" s="23"/>
      <c r="C25" s="20" t="s">
        <v>2</v>
      </c>
      <c r="D25" s="21">
        <v>-29082</v>
      </c>
      <c r="E25" s="13"/>
      <c r="F25" s="21">
        <v>-42595</v>
      </c>
    </row>
    <row r="26" spans="1:6">
      <c r="A26" s="20"/>
      <c r="B26" s="23"/>
      <c r="C26" s="20" t="s">
        <v>27</v>
      </c>
      <c r="D26" s="21">
        <v>-44246</v>
      </c>
      <c r="E26" s="13"/>
      <c r="F26" s="21">
        <v>36468</v>
      </c>
    </row>
    <row r="27" spans="1:6">
      <c r="A27" s="20"/>
      <c r="B27" s="23"/>
      <c r="C27" s="20" t="s">
        <v>28</v>
      </c>
      <c r="D27" s="21">
        <v>2156</v>
      </c>
      <c r="E27" s="13"/>
      <c r="F27" s="21">
        <v>-34599</v>
      </c>
    </row>
    <row r="28" spans="1:6">
      <c r="A28" s="20"/>
      <c r="B28" s="23"/>
      <c r="C28" s="20"/>
      <c r="D28" s="24"/>
      <c r="E28" s="13"/>
      <c r="F28" s="24"/>
    </row>
    <row r="29" spans="1:6">
      <c r="A29" s="20"/>
      <c r="B29" s="23" t="s">
        <v>75</v>
      </c>
      <c r="C29" s="20"/>
      <c r="D29" s="12">
        <f>SUM(D22:D28)</f>
        <v>-5958</v>
      </c>
      <c r="E29" s="26"/>
      <c r="F29" s="12">
        <v>71156</v>
      </c>
    </row>
    <row r="30" spans="1:6">
      <c r="A30" s="20"/>
      <c r="B30" s="20" t="s">
        <v>29</v>
      </c>
      <c r="D30" s="21">
        <v>-15061</v>
      </c>
      <c r="E30" s="13"/>
      <c r="F30" s="21">
        <v>-10681</v>
      </c>
    </row>
    <row r="31" spans="1:6">
      <c r="A31" s="20"/>
      <c r="B31" s="20" t="s">
        <v>31</v>
      </c>
      <c r="D31" s="21">
        <v>-2</v>
      </c>
      <c r="E31" s="13"/>
      <c r="F31" s="21">
        <v>-44</v>
      </c>
    </row>
    <row r="32" spans="1:6">
      <c r="A32" s="20"/>
      <c r="B32" s="20"/>
      <c r="C32" s="20"/>
      <c r="D32" s="12"/>
      <c r="E32" s="13"/>
      <c r="F32" s="12"/>
    </row>
    <row r="33" spans="1:6">
      <c r="A33" s="20"/>
      <c r="B33" s="20" t="s">
        <v>101</v>
      </c>
      <c r="C33" s="20"/>
      <c r="D33" s="27">
        <f>SUM(D29:D32)</f>
        <v>-21021</v>
      </c>
      <c r="E33" s="26"/>
      <c r="F33" s="27">
        <v>60431</v>
      </c>
    </row>
    <row r="34" spans="1:6">
      <c r="A34" s="20"/>
      <c r="B34" s="20"/>
      <c r="C34" s="20"/>
      <c r="D34" s="12"/>
      <c r="E34" s="13"/>
      <c r="F34" s="12"/>
    </row>
    <row r="35" spans="1:6">
      <c r="A35" s="28" t="s">
        <v>76</v>
      </c>
      <c r="B35" s="22"/>
      <c r="C35" s="20"/>
      <c r="D35" s="12"/>
      <c r="E35" s="13"/>
      <c r="F35" s="12"/>
    </row>
    <row r="36" spans="1:6">
      <c r="A36" s="20"/>
      <c r="B36" s="20" t="s">
        <v>35</v>
      </c>
      <c r="C36" s="20"/>
      <c r="D36" s="21">
        <v>-12734</v>
      </c>
      <c r="E36" s="13"/>
      <c r="F36" s="21">
        <v>-5670</v>
      </c>
    </row>
    <row r="37" spans="1:6">
      <c r="A37" s="20"/>
      <c r="B37" s="20" t="s">
        <v>30</v>
      </c>
      <c r="C37" s="20"/>
      <c r="D37" s="21">
        <v>5650</v>
      </c>
      <c r="E37" s="13"/>
      <c r="F37" s="21">
        <v>5305</v>
      </c>
    </row>
    <row r="38" spans="1:6">
      <c r="A38" s="20"/>
      <c r="B38" s="20" t="s">
        <v>119</v>
      </c>
      <c r="C38" s="20"/>
      <c r="D38" s="21">
        <v>-750</v>
      </c>
      <c r="E38" s="13"/>
      <c r="F38" s="21">
        <v>0</v>
      </c>
    </row>
    <row r="39" spans="1:6" ht="12" customHeight="1">
      <c r="A39" s="20"/>
      <c r="B39" s="20" t="s">
        <v>120</v>
      </c>
      <c r="C39" s="20"/>
      <c r="D39" s="21">
        <v>54</v>
      </c>
      <c r="E39" s="13"/>
      <c r="F39" s="21">
        <v>0</v>
      </c>
    </row>
    <row r="40" spans="1:6">
      <c r="A40" s="20"/>
      <c r="B40" s="20" t="s">
        <v>78</v>
      </c>
      <c r="C40" s="20"/>
      <c r="D40" s="21">
        <v>0</v>
      </c>
      <c r="E40" s="13"/>
      <c r="F40" s="21">
        <v>0</v>
      </c>
    </row>
    <row r="41" spans="1:6">
      <c r="A41" s="20"/>
      <c r="B41" s="20" t="s">
        <v>95</v>
      </c>
      <c r="C41" s="20"/>
      <c r="D41" s="27">
        <f>SUM(D36:D40)</f>
        <v>-7780</v>
      </c>
      <c r="E41" s="26"/>
      <c r="F41" s="27">
        <v>-365</v>
      </c>
    </row>
    <row r="42" spans="1:6">
      <c r="A42" s="20"/>
      <c r="B42" s="20"/>
      <c r="C42" s="20"/>
      <c r="D42" s="12"/>
      <c r="E42" s="13"/>
      <c r="F42" s="12"/>
    </row>
    <row r="43" spans="1:6">
      <c r="A43" s="28" t="s">
        <v>77</v>
      </c>
      <c r="B43" s="22"/>
      <c r="C43" s="20"/>
      <c r="D43" s="12"/>
      <c r="E43" s="13"/>
      <c r="F43" s="12"/>
    </row>
    <row r="44" spans="1:6" ht="12" customHeight="1">
      <c r="A44" s="20"/>
      <c r="B44" s="22"/>
      <c r="C44" s="20"/>
      <c r="D44" s="12"/>
      <c r="E44" s="13"/>
      <c r="F44" s="12"/>
    </row>
    <row r="45" spans="1:6">
      <c r="A45" s="20"/>
      <c r="B45" s="25" t="s">
        <v>82</v>
      </c>
      <c r="C45" s="20"/>
      <c r="D45" s="12">
        <v>-48516</v>
      </c>
      <c r="E45" s="13"/>
      <c r="F45" s="12">
        <v>-56913</v>
      </c>
    </row>
    <row r="46" spans="1:6">
      <c r="A46" s="20"/>
      <c r="B46" s="25" t="s">
        <v>84</v>
      </c>
      <c r="C46" s="20"/>
      <c r="D46" s="12">
        <v>0</v>
      </c>
      <c r="E46" s="13"/>
      <c r="F46" s="12">
        <v>0</v>
      </c>
    </row>
    <row r="47" spans="1:6">
      <c r="A47" s="20"/>
      <c r="B47" s="25" t="s">
        <v>85</v>
      </c>
      <c r="C47" s="29"/>
      <c r="D47" s="21">
        <v>0</v>
      </c>
      <c r="E47" s="13"/>
      <c r="F47" s="21">
        <v>-9000</v>
      </c>
    </row>
    <row r="48" spans="1:6">
      <c r="A48" s="20"/>
      <c r="B48" s="25" t="s">
        <v>79</v>
      </c>
      <c r="C48" s="29"/>
      <c r="D48" s="21">
        <v>-258</v>
      </c>
      <c r="E48" s="13"/>
      <c r="F48" s="21">
        <v>0</v>
      </c>
    </row>
    <row r="49" spans="1:6">
      <c r="A49" s="20"/>
      <c r="B49" s="20" t="s">
        <v>83</v>
      </c>
      <c r="C49" s="20"/>
      <c r="D49" s="21">
        <v>0</v>
      </c>
      <c r="E49" s="13"/>
      <c r="F49" s="21">
        <v>0</v>
      </c>
    </row>
    <row r="50" spans="1:6">
      <c r="A50" s="20"/>
      <c r="B50" s="20" t="s">
        <v>102</v>
      </c>
      <c r="C50" s="20"/>
      <c r="D50" s="27">
        <f>SUM(D45:D49)</f>
        <v>-48774</v>
      </c>
      <c r="E50" s="26"/>
      <c r="F50" s="27">
        <v>-65913</v>
      </c>
    </row>
    <row r="51" spans="1:6">
      <c r="A51" s="20"/>
      <c r="B51" s="20"/>
      <c r="C51" s="20"/>
      <c r="D51" s="12"/>
      <c r="E51" s="13"/>
      <c r="F51" s="12"/>
    </row>
    <row r="52" spans="1:6">
      <c r="A52" s="20" t="s">
        <v>114</v>
      </c>
      <c r="B52" s="20"/>
      <c r="C52" s="20"/>
      <c r="D52" s="21">
        <f>+D33+D41+D50</f>
        <v>-77575</v>
      </c>
      <c r="E52" s="13"/>
      <c r="F52" s="21">
        <v>-5847</v>
      </c>
    </row>
    <row r="53" spans="1:6">
      <c r="A53" s="20"/>
      <c r="B53" s="22"/>
      <c r="C53" s="20"/>
      <c r="D53" s="12"/>
      <c r="E53" s="13"/>
      <c r="F53" s="12"/>
    </row>
    <row r="54" spans="1:6">
      <c r="A54" s="20" t="s">
        <v>43</v>
      </c>
      <c r="B54" s="20"/>
      <c r="C54" s="20"/>
      <c r="D54" s="21">
        <f>BS!E28</f>
        <v>291069</v>
      </c>
      <c r="E54" s="13"/>
      <c r="F54" s="21">
        <v>312047</v>
      </c>
    </row>
    <row r="55" spans="1:6">
      <c r="A55" s="20"/>
      <c r="B55" s="20"/>
      <c r="C55" s="20"/>
      <c r="D55" s="12"/>
      <c r="E55" s="13"/>
      <c r="F55" s="12"/>
    </row>
    <row r="56" spans="1:6" ht="13.5" thickBot="1">
      <c r="A56" s="20" t="s">
        <v>44</v>
      </c>
      <c r="B56" s="20"/>
      <c r="C56" s="20"/>
      <c r="D56" s="30">
        <f>+D52+D54</f>
        <v>213494</v>
      </c>
      <c r="E56" s="13"/>
      <c r="F56" s="30">
        <v>306200</v>
      </c>
    </row>
    <row r="57" spans="1:6" ht="13.5" thickTop="1">
      <c r="A57" s="20"/>
      <c r="B57" s="20"/>
      <c r="C57" s="20"/>
      <c r="D57" s="12"/>
      <c r="E57" s="13"/>
      <c r="F57" s="12"/>
    </row>
    <row r="58" spans="1:6">
      <c r="A58" s="20"/>
      <c r="B58" s="20"/>
      <c r="C58" s="20"/>
      <c r="D58" s="12"/>
      <c r="E58" s="13"/>
      <c r="F58" s="12"/>
    </row>
    <row r="59" spans="1:6">
      <c r="A59" s="28" t="s">
        <v>36</v>
      </c>
      <c r="B59" s="20"/>
      <c r="C59" s="20"/>
      <c r="D59" s="12"/>
      <c r="E59" s="13"/>
      <c r="F59" s="12"/>
    </row>
    <row r="60" spans="1:6">
      <c r="A60" s="20"/>
      <c r="B60" s="20"/>
      <c r="C60" s="20"/>
      <c r="D60" s="12"/>
      <c r="E60" s="13"/>
      <c r="F60" s="12"/>
    </row>
    <row r="61" spans="1:6">
      <c r="A61" s="20"/>
      <c r="B61" s="20" t="s">
        <v>32</v>
      </c>
      <c r="C61" s="20"/>
      <c r="D61" s="21">
        <v>10750</v>
      </c>
      <c r="E61" s="13"/>
      <c r="F61" s="21">
        <v>5169</v>
      </c>
    </row>
    <row r="62" spans="1:6">
      <c r="A62" s="31"/>
      <c r="B62" s="20" t="s">
        <v>37</v>
      </c>
      <c r="C62" s="20"/>
      <c r="D62" s="21">
        <v>128600</v>
      </c>
      <c r="E62" s="13"/>
      <c r="F62" s="21">
        <v>224000</v>
      </c>
    </row>
    <row r="63" spans="1:6">
      <c r="A63" s="20"/>
      <c r="B63" s="20" t="s">
        <v>103</v>
      </c>
      <c r="C63" s="20"/>
      <c r="D63" s="21">
        <v>74144</v>
      </c>
      <c r="E63" s="13"/>
      <c r="F63" s="21">
        <v>77031</v>
      </c>
    </row>
    <row r="64" spans="1:6">
      <c r="A64" s="20"/>
      <c r="B64" s="20"/>
      <c r="C64" s="20"/>
      <c r="D64" s="21"/>
      <c r="E64" s="13"/>
      <c r="F64" s="21"/>
    </row>
    <row r="65" spans="1:7" ht="13.5" thickBot="1">
      <c r="A65" s="20"/>
      <c r="B65" s="20"/>
      <c r="C65" s="20"/>
      <c r="D65" s="32">
        <f>SUM(D61:D63)</f>
        <v>213494</v>
      </c>
      <c r="E65" s="13"/>
      <c r="F65" s="32">
        <f>SUM(F61:F64)</f>
        <v>306200</v>
      </c>
    </row>
    <row r="66" spans="1:7" ht="13.5" thickTop="1">
      <c r="A66" s="13"/>
      <c r="B66" s="13"/>
      <c r="C66" s="13"/>
      <c r="D66" s="12"/>
      <c r="E66" s="13"/>
      <c r="F66" s="12"/>
    </row>
    <row r="67" spans="1:7">
      <c r="A67" s="33" t="s">
        <v>19</v>
      </c>
      <c r="B67" s="34"/>
      <c r="C67" s="35"/>
      <c r="D67" s="36"/>
      <c r="E67" s="36"/>
      <c r="F67" s="36"/>
    </row>
    <row r="68" spans="1:7">
      <c r="A68" s="37"/>
      <c r="B68" s="1"/>
      <c r="C68" s="1"/>
      <c r="D68" s="12"/>
      <c r="E68" s="12"/>
      <c r="F68" s="12"/>
    </row>
    <row r="69" spans="1:7" ht="37.5" customHeight="1">
      <c r="A69" s="85" t="s">
        <v>115</v>
      </c>
      <c r="B69" s="85"/>
      <c r="C69" s="85"/>
      <c r="D69" s="85"/>
      <c r="E69" s="85"/>
      <c r="F69" s="85"/>
      <c r="G69" s="1"/>
    </row>
    <row r="70" spans="1:7">
      <c r="A70" s="38"/>
      <c r="B70" s="38"/>
      <c r="C70" s="38"/>
      <c r="D70" s="38"/>
      <c r="E70" s="38"/>
      <c r="F70" s="38"/>
      <c r="G70" s="1"/>
    </row>
    <row r="193" spans="1:7" hidden="1">
      <c r="A193" s="8"/>
      <c r="B193" s="1"/>
      <c r="C193" s="1"/>
      <c r="D193" s="39" t="b">
        <f>D65=D56</f>
        <v>1</v>
      </c>
      <c r="E193" s="1"/>
      <c r="F193" s="39" t="b">
        <f>F65=F56</f>
        <v>1</v>
      </c>
      <c r="G193" s="1"/>
    </row>
    <row r="194" spans="1:7" hidden="1">
      <c r="A194" s="8"/>
      <c r="B194" s="1"/>
      <c r="C194" s="1"/>
      <c r="D194" s="12" t="b">
        <f>BS!C28=D56</f>
        <v>1</v>
      </c>
      <c r="E194" s="1"/>
      <c r="F194" s="1"/>
      <c r="G194" s="1"/>
    </row>
    <row r="195" spans="1:7" hidden="1">
      <c r="A195" s="13"/>
      <c r="B195" s="13"/>
      <c r="C195" s="13"/>
      <c r="D195" s="1"/>
      <c r="E195" s="15"/>
      <c r="F195" s="1"/>
      <c r="G195" s="15"/>
    </row>
    <row r="196" spans="1:7" hidden="1">
      <c r="D196" s="3" t="b">
        <f>BS!C38-BS!E38=D49</f>
        <v>1</v>
      </c>
    </row>
    <row r="197" spans="1:7" hidden="1">
      <c r="D197" s="3" t="b">
        <f>EQ!G17=D45</f>
        <v>1</v>
      </c>
    </row>
    <row r="198" spans="1:7" hidden="1">
      <c r="D198" s="3" t="b">
        <f>BS!C49-BS!E49+BS!C44-BS!E44=D47+D48</f>
        <v>1</v>
      </c>
    </row>
  </sheetData>
  <mergeCells count="1">
    <mergeCell ref="A69:F69"/>
  </mergeCells>
  <phoneticPr fontId="9" type="noConversion"/>
  <pageMargins left="0.75" right="0.75"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tabSelected="1" zoomScaleNormal="100"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98</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117</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6" t="s">
        <v>93</v>
      </c>
      <c r="F9" s="86"/>
      <c r="G9" s="12" t="s">
        <v>94</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116</v>
      </c>
      <c r="B13" s="11"/>
      <c r="C13" s="12"/>
      <c r="D13" s="41">
        <v>380000</v>
      </c>
      <c r="E13" s="41">
        <v>32441</v>
      </c>
      <c r="F13" s="41">
        <v>-7416</v>
      </c>
      <c r="G13" s="41">
        <v>385707</v>
      </c>
      <c r="H13" s="78">
        <f>SUM(D13:G13)</f>
        <v>790732</v>
      </c>
      <c r="I13" s="1"/>
    </row>
    <row r="14" spans="1:13">
      <c r="A14" s="1"/>
      <c r="B14" s="1"/>
      <c r="C14" s="12"/>
      <c r="D14" s="41"/>
      <c r="E14" s="41"/>
      <c r="F14" s="41"/>
      <c r="G14" s="41"/>
      <c r="H14" s="41"/>
      <c r="I14" s="1"/>
    </row>
    <row r="15" spans="1:13">
      <c r="A15" s="1" t="s">
        <v>18</v>
      </c>
      <c r="B15" s="1"/>
      <c r="C15" s="12"/>
      <c r="D15" s="41">
        <v>0</v>
      </c>
      <c r="E15" s="41">
        <v>0</v>
      </c>
      <c r="F15" s="41">
        <v>0</v>
      </c>
      <c r="G15" s="41">
        <v>31613</v>
      </c>
      <c r="H15" s="41">
        <f>SUM(D15:G15)</f>
        <v>31613</v>
      </c>
      <c r="I15" s="1"/>
    </row>
    <row r="16" spans="1:13" ht="11.25" customHeight="1">
      <c r="A16" s="1"/>
      <c r="B16" s="1"/>
      <c r="C16" s="12"/>
      <c r="D16" s="41"/>
      <c r="E16" s="41"/>
      <c r="F16" s="41"/>
      <c r="G16" s="41"/>
      <c r="H16" s="41"/>
      <c r="I16" s="1"/>
    </row>
    <row r="17" spans="1:9">
      <c r="A17" s="1" t="s">
        <v>80</v>
      </c>
      <c r="B17" s="1"/>
      <c r="C17" s="12"/>
      <c r="D17" s="41">
        <v>0</v>
      </c>
      <c r="E17" s="41">
        <v>0</v>
      </c>
      <c r="F17" s="41">
        <v>0</v>
      </c>
      <c r="G17" s="41">
        <v>-48516</v>
      </c>
      <c r="H17" s="41">
        <f>SUM(D17:G17)</f>
        <v>-48516</v>
      </c>
      <c r="I17" s="1"/>
    </row>
    <row r="18" spans="1:9" ht="11.25" customHeight="1">
      <c r="A18" s="1"/>
      <c r="B18" s="1"/>
      <c r="C18" s="12"/>
      <c r="D18" s="41"/>
      <c r="E18" s="41"/>
      <c r="F18" s="41"/>
      <c r="G18" s="41"/>
      <c r="H18" s="41"/>
      <c r="I18" s="1"/>
    </row>
    <row r="19" spans="1:9">
      <c r="A19" s="1" t="s">
        <v>112</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1</v>
      </c>
      <c r="H21" s="41">
        <f>SUM(D21:G21)</f>
        <v>1</v>
      </c>
      <c r="I21" s="1"/>
    </row>
    <row r="22" spans="1:9">
      <c r="A22" s="1"/>
      <c r="B22" s="1"/>
      <c r="C22" s="12"/>
      <c r="D22" s="41"/>
      <c r="E22" s="41"/>
      <c r="F22" s="41"/>
      <c r="G22" s="41"/>
      <c r="H22" s="41"/>
      <c r="I22" s="1"/>
    </row>
    <row r="23" spans="1:9" ht="13.5" thickBot="1">
      <c r="A23" s="11" t="s">
        <v>122</v>
      </c>
      <c r="B23" s="11"/>
      <c r="C23" s="12"/>
      <c r="D23" s="43">
        <f>SUM(D13:D19)</f>
        <v>380000</v>
      </c>
      <c r="E23" s="43">
        <f>SUM(E13:E19)</f>
        <v>32441</v>
      </c>
      <c r="F23" s="43">
        <f>SUM(F13:F19)</f>
        <v>-7416</v>
      </c>
      <c r="G23" s="43">
        <f>SUM(G13:G21)</f>
        <v>368805</v>
      </c>
      <c r="H23" s="43">
        <f>SUM(H13:H21)</f>
        <v>773830</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113</v>
      </c>
      <c r="B27" s="11"/>
      <c r="C27" s="12"/>
      <c r="D27" s="81">
        <v>380000</v>
      </c>
      <c r="E27" s="81">
        <v>32441</v>
      </c>
      <c r="F27" s="81">
        <v>-7416</v>
      </c>
      <c r="G27" s="81">
        <v>373440</v>
      </c>
      <c r="H27" s="81">
        <f>SUM(D27:G27)</f>
        <v>778465</v>
      </c>
      <c r="I27" s="1"/>
    </row>
    <row r="28" spans="1:9">
      <c r="A28" s="1"/>
      <c r="B28" s="1"/>
      <c r="C28" s="12"/>
      <c r="D28" s="81"/>
      <c r="E28" s="81"/>
      <c r="F28" s="81"/>
      <c r="G28" s="81"/>
      <c r="H28" s="81"/>
      <c r="I28" s="1"/>
    </row>
    <row r="29" spans="1:9">
      <c r="A29" s="1" t="s">
        <v>18</v>
      </c>
      <c r="B29" s="1"/>
      <c r="C29" s="12"/>
      <c r="D29" s="81">
        <v>0</v>
      </c>
      <c r="E29" s="81">
        <v>0</v>
      </c>
      <c r="F29" s="81">
        <v>0</v>
      </c>
      <c r="G29" s="81">
        <v>60620</v>
      </c>
      <c r="H29" s="81">
        <f>SUM(D29:G29)</f>
        <v>60620</v>
      </c>
      <c r="I29" s="1"/>
    </row>
    <row r="30" spans="1:9">
      <c r="A30" s="1"/>
      <c r="B30" s="1"/>
      <c r="C30" s="12"/>
      <c r="D30" s="81"/>
      <c r="E30" s="81"/>
      <c r="F30" s="81"/>
      <c r="G30" s="81"/>
      <c r="H30" s="81"/>
      <c r="I30" s="1"/>
    </row>
    <row r="31" spans="1:9" ht="9.75" customHeight="1">
      <c r="A31" s="1" t="s">
        <v>80</v>
      </c>
      <c r="B31" s="1"/>
      <c r="C31" s="12"/>
      <c r="D31" s="81">
        <v>0</v>
      </c>
      <c r="E31" s="81">
        <v>0</v>
      </c>
      <c r="F31" s="81">
        <v>0</v>
      </c>
      <c r="G31" s="81">
        <v>-56913</v>
      </c>
      <c r="H31" s="81">
        <f>SUM(D31:G31)</f>
        <v>-56913</v>
      </c>
      <c r="I31" s="1"/>
    </row>
    <row r="32" spans="1:9">
      <c r="A32" s="1"/>
      <c r="B32" s="1"/>
      <c r="C32" s="12"/>
      <c r="D32" s="81"/>
      <c r="E32" s="81"/>
      <c r="F32" s="81"/>
      <c r="G32" s="81"/>
      <c r="H32" s="81"/>
      <c r="I32" s="1"/>
    </row>
    <row r="33" spans="1:9">
      <c r="A33" s="1" t="s">
        <v>112</v>
      </c>
      <c r="B33" s="1"/>
      <c r="C33" s="12"/>
      <c r="D33" s="81">
        <v>0</v>
      </c>
      <c r="E33" s="81">
        <v>0</v>
      </c>
      <c r="F33" s="81">
        <v>0</v>
      </c>
      <c r="G33" s="81">
        <v>0</v>
      </c>
      <c r="H33" s="81">
        <f>SUM(D33:G33)</f>
        <v>0</v>
      </c>
      <c r="I33" s="1"/>
    </row>
    <row r="34" spans="1:9">
      <c r="A34" s="1"/>
      <c r="B34" s="1"/>
      <c r="C34" s="12"/>
      <c r="D34" s="81"/>
      <c r="E34" s="81"/>
      <c r="F34" s="42"/>
      <c r="G34" s="81"/>
      <c r="H34" s="42"/>
      <c r="I34" s="1"/>
    </row>
    <row r="35" spans="1:9">
      <c r="A35" s="1" t="s">
        <v>86</v>
      </c>
      <c r="B35" s="1"/>
      <c r="C35" s="12"/>
      <c r="D35" s="81">
        <v>0</v>
      </c>
      <c r="E35" s="81">
        <v>0</v>
      </c>
      <c r="F35" s="81">
        <v>0</v>
      </c>
      <c r="G35" s="81">
        <v>-1</v>
      </c>
      <c r="H35" s="81">
        <f>SUM(D35:G35)</f>
        <v>-1</v>
      </c>
      <c r="I35" s="1"/>
    </row>
    <row r="36" spans="1:9">
      <c r="A36" s="1"/>
      <c r="B36" s="1"/>
      <c r="C36" s="12"/>
      <c r="D36" s="81"/>
      <c r="E36" s="81"/>
      <c r="F36" s="81"/>
      <c r="G36" s="81"/>
      <c r="H36" s="81"/>
      <c r="I36" s="1"/>
    </row>
    <row r="37" spans="1:9" ht="13.5" thickBot="1">
      <c r="A37" s="11" t="s">
        <v>121</v>
      </c>
      <c r="B37" s="11"/>
      <c r="C37" s="12"/>
      <c r="D37" s="43">
        <f>SUM(D27:D33)</f>
        <v>380000</v>
      </c>
      <c r="E37" s="43">
        <f>SUM(E27:E33)</f>
        <v>32441</v>
      </c>
      <c r="F37" s="43">
        <f>SUM(F27:F33)</f>
        <v>-7416</v>
      </c>
      <c r="G37" s="43">
        <f>SUM(G27:G35)</f>
        <v>377146</v>
      </c>
      <c r="H37" s="43">
        <f>SUM(H27:H35)</f>
        <v>782171</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5" t="s">
        <v>115</v>
      </c>
      <c r="B42" s="87"/>
      <c r="C42" s="87"/>
      <c r="D42" s="87"/>
      <c r="E42" s="87"/>
      <c r="F42" s="87"/>
      <c r="G42" s="87"/>
      <c r="H42" s="87"/>
      <c r="I42" s="1"/>
    </row>
    <row r="43" spans="1:9">
      <c r="A43" s="44"/>
      <c r="B43" s="38"/>
      <c r="C43" s="38"/>
      <c r="D43" s="38"/>
      <c r="E43" s="38"/>
      <c r="F43" s="38"/>
      <c r="G43" s="38"/>
    </row>
    <row r="126" spans="1:9" ht="15" hidden="1" customHeight="1">
      <c r="D126" s="3" t="b">
        <f>BS!C36=D23</f>
        <v>1</v>
      </c>
      <c r="E126" s="3" t="b">
        <f>BS!C37=E23</f>
        <v>1</v>
      </c>
      <c r="F126" s="3" t="b">
        <f>BS!C38=F23</f>
        <v>1</v>
      </c>
      <c r="G126" s="3" t="b">
        <f>BS!C39=G23</f>
        <v>1</v>
      </c>
      <c r="H126" s="3" t="b">
        <f>BS!C40=H23</f>
        <v>1</v>
      </c>
      <c r="I126" s="1"/>
    </row>
    <row r="127" spans="1:9" ht="15" hidden="1" customHeight="1">
      <c r="D127" s="3" t="b">
        <f>BS!E36=D13</f>
        <v>1</v>
      </c>
      <c r="E127" s="3" t="b">
        <f>BS!E37=E13</f>
        <v>1</v>
      </c>
      <c r="F127" s="3" t="b">
        <f>BS!E38=F13</f>
        <v>1</v>
      </c>
      <c r="G127" s="3" t="b">
        <f>BS!E39=G13</f>
        <v>1</v>
      </c>
      <c r="H127" s="45" t="b">
        <f>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2011-10-21T07:23:03Z</cp:lastPrinted>
  <dcterms:created xsi:type="dcterms:W3CDTF">2004-12-27T02:29:13Z</dcterms:created>
  <dcterms:modified xsi:type="dcterms:W3CDTF">2011-10-21T07:23:07Z</dcterms:modified>
</cp:coreProperties>
</file>