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46" windowWidth="10770" windowHeight="9810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1">'Balance Sheet'!$A$1:$I$61</definedName>
    <definedName name="_xlnm.Print_Area" localSheetId="3">'Cash Flow'!$A$1:$H$62</definedName>
    <definedName name="_xlnm.Print_Area" localSheetId="2">'Changes In Equity'!$A$1:$T$58</definedName>
    <definedName name="_xlnm.Print_Area" localSheetId="0">'Income Statement'!$A$1:$L$57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<sst xmlns="http://schemas.openxmlformats.org/spreadsheetml/2006/main" count="189" uniqueCount="134">
  <si>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</si>
  <si>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</si>
  <si>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</si>
  <si>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</si>
  <si>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</si>
  <si>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</si>
  <si>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</si>
  <si>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</si>
  <si>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</si>
  <si>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</si>
  <si>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</si>
  <si>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</si>
  <si>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</si>
  <si>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</si>
  <si>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</si>
  <si>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</si>
  <si>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</si>
  <si>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</si>
  <si>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</si>
  <si>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</si>
  <si>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</si>
  <si>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</si>
  <si>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</si>
  <si>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</si>
  <si>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</si>
  <si>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</si>
  <si>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</si>
  <si>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</si>
  <si>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</si>
  <si>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</si>
  <si>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</si>
  <si>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</si>
  <si>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</si>
  <si>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</si>
  <si>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</si>
  <si>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</si>
  <si>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</si>
  <si>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</si>
  <si>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</si>
  <si>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</si>
  <si>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</si>
  <si>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</si>
  <si>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</si>
  <si>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</si>
  <si>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</si>
  <si>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</si>
  <si>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</si>
  <si>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</si>
  <si>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</si>
  <si>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</si>
  <si>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</si>
  <si>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</si>
  <si>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</si>
  <si>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</si>
  <si>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</si>
  <si>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</si>
  <si>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</si>
  <si>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</si>
  <si>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</si>
  <si>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</si>
  <si>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</si>
  <si>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</si>
  <si>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</si>
  <si>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</si>
  <si>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</si>
  <si>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</si>
  <si>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</si>
  <si>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</si>
  <si>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</si>
  <si>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</si>
  <si>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</si>
  <si>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</si>
  <si>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Foreign Exchange Reserve</t>
  </si>
  <si>
    <t>Purchase of treasury shares</t>
  </si>
  <si>
    <t>Net profit for the period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</si>
  <si>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</si>
  <si>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</si>
  <si>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</si>
  <si>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</si>
  <si>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</si>
  <si>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</si>
  <si>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</si>
  <si>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</si>
  <si>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</si>
  <si>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Cash generated from operations</t>
  </si>
  <si>
    <t>Taxes paid</t>
  </si>
  <si>
    <t>Net cash used in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</si>
  <si>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</si>
  <si>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</si>
  <si>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</si>
  <si>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</si>
  <si>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</si>
  <si>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</si>
  <si>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</si>
  <si>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At 1 January 2009</t>
  </si>
  <si>
    <t>Changes in subsidiaries' shareholding</t>
  </si>
  <si>
    <t>At 1 January 2010</t>
  </si>
  <si>
    <t>The Condensed Consolidated Statement of Changes in Equity should be read in conjunction with the Annual Audited Financial Statements for the year ended 31 December 2009.</t>
  </si>
  <si>
    <t>Continuing Operations</t>
  </si>
  <si>
    <t xml:space="preserve">Profit from continuing operations </t>
  </si>
  <si>
    <t>Total comprehensive income</t>
  </si>
  <si>
    <t>Issue of ordinary shares for cash</t>
  </si>
  <si>
    <t>Currency translation difference, net of 25% tax</t>
  </si>
  <si>
    <t>Other comprehensive income:</t>
  </si>
  <si>
    <t>Taxation 25%</t>
  </si>
  <si>
    <t>Decrease/(Increase) property development costs</t>
  </si>
  <si>
    <t>Proceed from ordinary shares issued</t>
  </si>
  <si>
    <t>The Condensed Consolidated Cash Flow Statement should be read in conjunction with the Annual Audited Financial Statements for the year ended 31 December 2009.</t>
  </si>
  <si>
    <t>CASH AND BANK BALANCES AS AT 1 JANUARY 2010 / 2009</t>
  </si>
  <si>
    <t>31-DEC-09</t>
  </si>
  <si>
    <t>(Decrease)/Increase in trade and other payables</t>
  </si>
  <si>
    <t>NET INCREASE IN CASH AND BANK BALANCES</t>
  </si>
  <si>
    <t>30-JUNE-10</t>
  </si>
  <si>
    <t>30-JUNE-09</t>
  </si>
  <si>
    <t>ENDED 30 JUNE 2010</t>
  </si>
  <si>
    <t>Final dividend – financial year</t>
  </si>
  <si>
    <r>
      <t xml:space="preserve">   </t>
    </r>
    <r>
      <rPr>
        <sz val="12"/>
        <rFont val="Times New Roman"/>
        <family val="1"/>
      </rPr>
      <t>ended 31/12/2008</t>
    </r>
  </si>
  <si>
    <t>First interim dividend – financial year</t>
  </si>
  <si>
    <t>At 30 June 2009</t>
  </si>
  <si>
    <r>
      <t xml:space="preserve">   </t>
    </r>
    <r>
      <rPr>
        <sz val="12"/>
        <rFont val="Times New Roman"/>
        <family val="1"/>
      </rPr>
      <t>ended 31/12/2009</t>
    </r>
  </si>
  <si>
    <r>
      <t xml:space="preserve">   </t>
    </r>
    <r>
      <rPr>
        <sz val="12"/>
        <rFont val="Times New Roman"/>
        <family val="1"/>
      </rPr>
      <t>ending 31/12/2010</t>
    </r>
  </si>
  <si>
    <t>6 MONTHS</t>
  </si>
  <si>
    <t>CONDENSED CONSOLIDATED STATEMENT OF FINANCIAL POSITION AS AT 30 JUNE 2010</t>
  </si>
  <si>
    <t>30-JUN-10</t>
  </si>
  <si>
    <t>Taxes refunded</t>
  </si>
  <si>
    <t>CONDENSED CONSOLIDATED CASH FLOW STATEMENT FOR THE SECOND QUARTER ENDED 30 JUNE 2010</t>
  </si>
  <si>
    <t xml:space="preserve">CONDENSED CONSOLIDATED STATEMENT OF COMPREHENSIVE INCOME FOR THE SECOND QUARTER </t>
  </si>
  <si>
    <t>CONDENSED CONSOLIDATED STATEMENT OF CHANGES IN EQUITY FOR THE SECOND QUARTER ENDED 30 JUNE 2010</t>
  </si>
  <si>
    <t>CASH AND BANK BALANCES AS AT 30 JUNE 2010 / 2009</t>
  </si>
  <si>
    <t>Decrease in inventories</t>
  </si>
  <si>
    <t>At 30 June 2010</t>
  </si>
  <si>
    <t>The unaudited Condensed Consolidated Statement of Comprehensive Income should be read in conjunction with the Annual Audited Financial Statements for the year ended 31 December 2009.</t>
  </si>
  <si>
    <t>The unaudited Condensed Consolidated of Financial Position should be read in conjunction with the Annual Audited Financial Statements for the year ended 31 December 2009.</t>
  </si>
  <si>
    <t>Currency translation difference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</si>
</sst>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\-_);_(@_)"/>
    <numFmt numFmtId="179" formatCode="0.0"/>
    <numFmt numFmtId="180" formatCode="_(* #,##0.00_);_(* \(#,##0.00\);_(* \-??_);_(@_)"/>
    <numFmt numFmtId="181" formatCode="_(* #,##0.0_);_(* \(#,##0.0\);_(* \-??_);_(@_)"/>
    <numFmt numFmtId="182" formatCode="_(* #,##0_);_(* \(#,##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0" fillId="0" borderId="12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3" xfId="0" applyNumberFormat="1" applyFont="1" applyBorder="1" applyAlignment="1">
      <alignment/>
    </xf>
    <xf numFmtId="180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8" fontId="0" fillId="0" borderId="0" xfId="42" applyNumberFormat="1" applyFont="1" applyFill="1" applyBorder="1" applyAlignment="1" applyProtection="1">
      <alignment/>
      <protection/>
    </xf>
    <xf numFmtId="178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57" applyFont="1">
      <alignment/>
      <protection/>
    </xf>
    <xf numFmtId="0" fontId="0" fillId="0" borderId="0" xfId="58" applyFont="1">
      <alignment/>
      <protection/>
    </xf>
    <xf numFmtId="37" fontId="3" fillId="0" borderId="0" xfId="58" applyNumberFormat="1" applyFont="1" applyAlignment="1">
      <alignment horizontal="center"/>
      <protection/>
    </xf>
    <xf numFmtId="37" fontId="0" fillId="0" borderId="0" xfId="58" applyNumberFormat="1" applyFont="1" applyAlignment="1">
      <alignment horizontal="center"/>
      <protection/>
    </xf>
    <xf numFmtId="0" fontId="3" fillId="0" borderId="0" xfId="58" applyFont="1">
      <alignment/>
      <protection/>
    </xf>
    <xf numFmtId="178" fontId="0" fillId="0" borderId="0" xfId="58" applyNumberFormat="1" applyFont="1" applyAlignment="1">
      <alignment horizontal="center"/>
      <protection/>
    </xf>
    <xf numFmtId="178" fontId="0" fillId="0" borderId="0" xfId="58" applyNumberFormat="1" applyFont="1" applyAlignment="1">
      <alignment horizontal="right"/>
      <protection/>
    </xf>
    <xf numFmtId="178" fontId="0" fillId="0" borderId="0" xfId="58" applyNumberFormat="1" applyFont="1" applyBorder="1" applyAlignment="1">
      <alignment horizontal="right"/>
      <protection/>
    </xf>
    <xf numFmtId="178" fontId="0" fillId="0" borderId="10" xfId="58" applyNumberFormat="1" applyFont="1" applyBorder="1">
      <alignment/>
      <protection/>
    </xf>
    <xf numFmtId="178" fontId="0" fillId="0" borderId="0" xfId="58" applyNumberFormat="1" applyFont="1" applyBorder="1">
      <alignment/>
      <protection/>
    </xf>
    <xf numFmtId="178" fontId="0" fillId="0" borderId="0" xfId="58" applyNumberFormat="1" applyFont="1" applyBorder="1" applyAlignment="1">
      <alignment/>
      <protection/>
    </xf>
    <xf numFmtId="178" fontId="0" fillId="0" borderId="0" xfId="58" applyNumberFormat="1" applyFont="1" applyBorder="1" applyAlignment="1">
      <alignment horizontal="center"/>
      <protection/>
    </xf>
    <xf numFmtId="178" fontId="0" fillId="0" borderId="10" xfId="58" applyNumberFormat="1" applyFont="1" applyBorder="1" applyAlignment="1">
      <alignment horizontal="right"/>
      <protection/>
    </xf>
    <xf numFmtId="178" fontId="0" fillId="0" borderId="12" xfId="58" applyNumberFormat="1" applyFont="1" applyBorder="1" applyAlignment="1">
      <alignment horizontal="right"/>
      <protection/>
    </xf>
    <xf numFmtId="178" fontId="0" fillId="0" borderId="0" xfId="58" applyNumberFormat="1" applyFont="1">
      <alignment/>
      <protection/>
    </xf>
    <xf numFmtId="178" fontId="0" fillId="0" borderId="0" xfId="42" applyNumberFormat="1" applyFont="1" applyFill="1" applyBorder="1" applyAlignment="1" applyProtection="1">
      <alignment horizontal="right"/>
      <protection/>
    </xf>
    <xf numFmtId="178" fontId="0" fillId="0" borderId="11" xfId="58" applyNumberFormat="1" applyFont="1" applyBorder="1" applyAlignment="1">
      <alignment horizontal="right"/>
      <protection/>
    </xf>
    <xf numFmtId="37" fontId="0" fillId="0" borderId="0" xfId="58" applyNumberFormat="1" applyFont="1" applyBorder="1">
      <alignment/>
      <protection/>
    </xf>
    <xf numFmtId="37" fontId="0" fillId="0" borderId="0" xfId="58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center"/>
    </xf>
    <xf numFmtId="178" fontId="0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CF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5" zoomScaleNormal="75" zoomScaleSheetLayoutView="75" zoomScalePageLayoutView="0" workbookViewId="0" topLeftCell="A1">
      <selection activeCell="B33" sqref="B33"/>
    </sheetView>
  </sheetViews>
  <sheetFormatPr defaultColWidth="9.00390625" defaultRowHeight="15.75"/>
  <cols>
    <col min="1" max="1" width="3.625" style="1" customWidth="1"/>
    <col min="2" max="2" width="40.75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2" width="9.00390625" style="1" customWidth="1"/>
    <col min="13" max="13" width="9.25390625" style="50" bestFit="1" customWidth="1"/>
    <col min="14" max="14" width="0.875" style="50" customWidth="1"/>
    <col min="15" max="15" width="8.25390625" style="50" bestFit="1" customWidth="1"/>
    <col min="16" max="16" width="0.6171875" style="50" customWidth="1"/>
    <col min="17" max="17" width="9.25390625" style="50" bestFit="1" customWidth="1"/>
    <col min="18" max="18" width="0.5" style="50" customWidth="1"/>
    <col min="19" max="19" width="8.25390625" style="50" bestFit="1" customWidth="1"/>
    <col min="20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126</v>
      </c>
    </row>
    <row r="5" spans="1:2" ht="15.75" customHeight="1">
      <c r="A5" s="3"/>
      <c r="B5" s="3" t="s">
        <v>114</v>
      </c>
    </row>
    <row r="6" ht="15.75" customHeight="1">
      <c r="A6" s="1" t="s">
        <v>1</v>
      </c>
    </row>
    <row r="7" ht="15.75" customHeight="1"/>
    <row r="8" spans="4:10" ht="15.75" customHeight="1">
      <c r="D8" s="64" t="s">
        <v>2</v>
      </c>
      <c r="E8" s="64"/>
      <c r="F8" s="64"/>
      <c r="H8" s="64" t="s">
        <v>3</v>
      </c>
      <c r="I8" s="64"/>
      <c r="J8" s="64"/>
    </row>
    <row r="9" spans="4:10" ht="15.75" customHeight="1">
      <c r="D9" s="4"/>
      <c r="E9" s="4"/>
      <c r="F9" s="4" t="s">
        <v>4</v>
      </c>
      <c r="G9" s="4"/>
      <c r="H9" s="4"/>
      <c r="I9" s="4"/>
      <c r="J9" s="4" t="s">
        <v>4</v>
      </c>
    </row>
    <row r="10" spans="4:10" ht="15.75" customHeight="1">
      <c r="D10" s="4" t="s">
        <v>5</v>
      </c>
      <c r="E10" s="4"/>
      <c r="F10" s="4" t="s">
        <v>6</v>
      </c>
      <c r="G10" s="4"/>
      <c r="H10" s="4" t="s">
        <v>5</v>
      </c>
      <c r="I10" s="4"/>
      <c r="J10" s="4" t="s">
        <v>6</v>
      </c>
    </row>
    <row r="11" spans="4:10" ht="15.75" customHeight="1">
      <c r="D11" s="4" t="s">
        <v>6</v>
      </c>
      <c r="E11" s="4"/>
      <c r="F11" s="4" t="s">
        <v>7</v>
      </c>
      <c r="G11" s="4"/>
      <c r="H11" s="4" t="s">
        <v>6</v>
      </c>
      <c r="I11" s="4"/>
      <c r="J11" s="4" t="s">
        <v>7</v>
      </c>
    </row>
    <row r="12" spans="4:10" ht="15.75" customHeight="1">
      <c r="D12" s="4" t="s">
        <v>8</v>
      </c>
      <c r="E12" s="4"/>
      <c r="F12" s="4" t="s">
        <v>8</v>
      </c>
      <c r="G12" s="4"/>
      <c r="H12" s="4" t="s">
        <v>9</v>
      </c>
      <c r="I12" s="4"/>
      <c r="J12" s="4" t="s">
        <v>10</v>
      </c>
    </row>
    <row r="13" spans="4:10" ht="15.75" customHeight="1">
      <c r="D13" s="47" t="s">
        <v>112</v>
      </c>
      <c r="E13" s="4"/>
      <c r="F13" s="47" t="s">
        <v>113</v>
      </c>
      <c r="G13" s="4"/>
      <c r="H13" s="47" t="s">
        <v>112</v>
      </c>
      <c r="I13" s="4"/>
      <c r="J13" s="47" t="s">
        <v>113</v>
      </c>
    </row>
    <row r="14" spans="4:10" ht="15.75" customHeight="1">
      <c r="D14" s="4" t="s">
        <v>11</v>
      </c>
      <c r="E14" s="4"/>
      <c r="F14" s="4" t="s">
        <v>11</v>
      </c>
      <c r="G14" s="4"/>
      <c r="H14" s="4" t="s">
        <v>11</v>
      </c>
      <c r="I14" s="4"/>
      <c r="J14" s="4" t="s">
        <v>11</v>
      </c>
    </row>
    <row r="15" ht="15.75" customHeight="1">
      <c r="B15" s="3" t="s">
        <v>98</v>
      </c>
    </row>
    <row r="16" spans="2:10" ht="22.5" customHeight="1">
      <c r="B16" s="1" t="s">
        <v>12</v>
      </c>
      <c r="D16" s="5">
        <v>208631</v>
      </c>
      <c r="E16" s="5"/>
      <c r="F16" s="5">
        <v>182729</v>
      </c>
      <c r="G16" s="5"/>
      <c r="H16" s="5">
        <v>447985</v>
      </c>
      <c r="I16" s="5"/>
      <c r="J16" s="5">
        <v>308104</v>
      </c>
    </row>
    <row r="17" spans="4:10" ht="15.75" customHeight="1">
      <c r="D17" s="5"/>
      <c r="E17" s="5"/>
      <c r="F17" s="5"/>
      <c r="G17" s="5"/>
      <c r="H17" s="5"/>
      <c r="I17" s="5"/>
      <c r="J17" s="5"/>
    </row>
    <row r="18" spans="2:10" ht="15.75" customHeight="1">
      <c r="B18" s="1" t="s">
        <v>13</v>
      </c>
      <c r="D18" s="5">
        <v>-136321</v>
      </c>
      <c r="E18" s="5"/>
      <c r="F18" s="5">
        <v>-146482</v>
      </c>
      <c r="G18" s="5"/>
      <c r="H18" s="5">
        <v>-299884</v>
      </c>
      <c r="I18" s="5"/>
      <c r="J18" s="5">
        <v>-252487</v>
      </c>
    </row>
    <row r="19" spans="4:10" ht="15.75" customHeight="1">
      <c r="D19" s="6"/>
      <c r="E19" s="5"/>
      <c r="F19" s="6"/>
      <c r="G19" s="5"/>
      <c r="H19" s="6"/>
      <c r="I19" s="5"/>
      <c r="J19" s="6"/>
    </row>
    <row r="20" spans="2:10" ht="15.75" customHeight="1">
      <c r="B20" s="1" t="s">
        <v>14</v>
      </c>
      <c r="D20" s="5">
        <f>SUM(D16:D19)</f>
        <v>72310</v>
      </c>
      <c r="E20" s="5"/>
      <c r="F20" s="5">
        <f>SUM(F16:F19)</f>
        <v>36247</v>
      </c>
      <c r="G20" s="5"/>
      <c r="H20" s="5">
        <f>SUM(H16:H19)</f>
        <v>148101</v>
      </c>
      <c r="I20" s="5"/>
      <c r="J20" s="5">
        <f>SUM(J16:J19)</f>
        <v>55617</v>
      </c>
    </row>
    <row r="21" spans="4:10" ht="15.75" customHeight="1">
      <c r="D21" s="5"/>
      <c r="E21" s="5"/>
      <c r="F21" s="5"/>
      <c r="G21" s="5"/>
      <c r="H21" s="5"/>
      <c r="I21" s="5"/>
      <c r="J21" s="5"/>
    </row>
    <row r="22" spans="2:10" ht="15.75" customHeight="1">
      <c r="B22" s="1" t="s">
        <v>15</v>
      </c>
      <c r="D22" s="5">
        <v>0</v>
      </c>
      <c r="E22" s="5"/>
      <c r="F22" s="5">
        <v>0</v>
      </c>
      <c r="G22" s="5"/>
      <c r="H22" s="5">
        <v>0</v>
      </c>
      <c r="I22" s="5"/>
      <c r="J22" s="5">
        <v>0</v>
      </c>
    </row>
    <row r="23" spans="4:10" ht="15.75" customHeight="1">
      <c r="D23" s="5"/>
      <c r="E23" s="5"/>
      <c r="F23" s="5"/>
      <c r="G23" s="5"/>
      <c r="H23" s="5"/>
      <c r="I23" s="5"/>
      <c r="J23" s="5"/>
    </row>
    <row r="24" spans="2:10" ht="15.75" customHeight="1">
      <c r="B24" s="1" t="s">
        <v>16</v>
      </c>
      <c r="D24" s="5">
        <v>1138</v>
      </c>
      <c r="E24" s="5"/>
      <c r="F24" s="5">
        <v>587</v>
      </c>
      <c r="G24" s="5"/>
      <c r="H24" s="5">
        <v>2582</v>
      </c>
      <c r="I24" s="5"/>
      <c r="J24" s="5">
        <v>882</v>
      </c>
    </row>
    <row r="25" spans="4:10" ht="15.75" customHeight="1">
      <c r="D25" s="5"/>
      <c r="E25" s="5"/>
      <c r="F25" s="5"/>
      <c r="G25" s="5"/>
      <c r="H25" s="5"/>
      <c r="I25" s="5"/>
      <c r="J25" s="5"/>
    </row>
    <row r="26" spans="2:10" ht="15.75" customHeight="1">
      <c r="B26" s="1" t="s">
        <v>17</v>
      </c>
      <c r="D26" s="7">
        <v>0</v>
      </c>
      <c r="E26" s="5"/>
      <c r="F26" s="7">
        <v>0</v>
      </c>
      <c r="G26" s="5"/>
      <c r="H26" s="7">
        <v>0</v>
      </c>
      <c r="I26" s="5"/>
      <c r="J26" s="7">
        <v>0</v>
      </c>
    </row>
    <row r="27" spans="4:10" ht="15.75" customHeight="1">
      <c r="D27" s="6"/>
      <c r="E27" s="7"/>
      <c r="F27" s="6"/>
      <c r="G27" s="7"/>
      <c r="H27" s="6"/>
      <c r="I27" s="7"/>
      <c r="J27" s="6"/>
    </row>
    <row r="28" spans="2:10" ht="15.75" customHeight="1">
      <c r="B28" s="1" t="s">
        <v>18</v>
      </c>
      <c r="D28" s="5">
        <f>SUM(D20:D26)</f>
        <v>73448</v>
      </c>
      <c r="E28" s="5"/>
      <c r="F28" s="5">
        <f>SUM(F20:F26)</f>
        <v>36834</v>
      </c>
      <c r="G28" s="5"/>
      <c r="H28" s="5">
        <f>SUM(H20:H26)</f>
        <v>150683</v>
      </c>
      <c r="I28" s="5"/>
      <c r="J28" s="5">
        <f>SUM(J20:J26)</f>
        <v>56499</v>
      </c>
    </row>
    <row r="29" spans="4:10" ht="15.75" customHeight="1">
      <c r="D29" s="5"/>
      <c r="E29" s="5"/>
      <c r="F29" s="5"/>
      <c r="G29" s="5"/>
      <c r="H29" s="5"/>
      <c r="I29" s="5"/>
      <c r="J29" s="5"/>
    </row>
    <row r="30" spans="2:10" ht="15.75" customHeight="1">
      <c r="B30" s="1" t="s">
        <v>19</v>
      </c>
      <c r="D30" s="7">
        <v>-13046</v>
      </c>
      <c r="E30" s="5"/>
      <c r="F30" s="7">
        <v>-7085</v>
      </c>
      <c r="G30" s="5"/>
      <c r="H30" s="7">
        <v>-25634</v>
      </c>
      <c r="I30" s="5"/>
      <c r="J30" s="7">
        <v>-12150</v>
      </c>
    </row>
    <row r="31" spans="4:10" ht="15.75" customHeight="1">
      <c r="D31" s="6"/>
      <c r="E31" s="7"/>
      <c r="F31" s="6"/>
      <c r="G31" s="7"/>
      <c r="H31" s="6"/>
      <c r="I31" s="7"/>
      <c r="J31" s="6"/>
    </row>
    <row r="32" spans="2:10" ht="15.75" customHeight="1">
      <c r="B32" s="1" t="s">
        <v>99</v>
      </c>
      <c r="D32" s="52">
        <f>SUM(D27:D30)</f>
        <v>60402</v>
      </c>
      <c r="E32" s="5"/>
      <c r="F32" s="52">
        <f>SUM(F27:F30)</f>
        <v>29749</v>
      </c>
      <c r="G32" s="5"/>
      <c r="H32" s="52">
        <f>SUM(H27:H30)</f>
        <v>125049</v>
      </c>
      <c r="I32" s="5"/>
      <c r="J32" s="52">
        <f>SUM(J27:J30)</f>
        <v>44349</v>
      </c>
    </row>
    <row r="33" spans="4:10" ht="15.75" customHeight="1">
      <c r="D33" s="7"/>
      <c r="E33" s="5"/>
      <c r="F33" s="7"/>
      <c r="G33" s="5"/>
      <c r="H33" s="7"/>
      <c r="I33" s="5"/>
      <c r="J33" s="7"/>
    </row>
    <row r="34" spans="2:10" ht="15.75" customHeight="1">
      <c r="B34" s="53" t="s">
        <v>103</v>
      </c>
      <c r="D34" s="7"/>
      <c r="E34" s="5"/>
      <c r="F34" s="7"/>
      <c r="G34" s="5"/>
      <c r="H34" s="7"/>
      <c r="I34" s="5"/>
      <c r="J34" s="7"/>
    </row>
    <row r="35" spans="2:10" ht="15.75" customHeight="1">
      <c r="B35" s="69" t="s">
        <v>133</v>
      </c>
      <c r="D35" s="58">
        <v>2</v>
      </c>
      <c r="E35" s="5"/>
      <c r="F35" s="58">
        <v>0</v>
      </c>
      <c r="G35" s="5"/>
      <c r="H35" s="58">
        <v>33</v>
      </c>
      <c r="I35" s="5"/>
      <c r="J35" s="58">
        <v>0</v>
      </c>
    </row>
    <row r="36" spans="2:10" ht="15.75" customHeight="1">
      <c r="B36" s="55" t="s">
        <v>104</v>
      </c>
      <c r="D36" s="59">
        <v>0</v>
      </c>
      <c r="E36" s="5"/>
      <c r="F36" s="59">
        <v>0</v>
      </c>
      <c r="G36" s="5"/>
      <c r="H36" s="59">
        <f>-H35*0.25</f>
        <v>-8.25</v>
      </c>
      <c r="I36" s="5"/>
      <c r="J36" s="59">
        <v>0</v>
      </c>
    </row>
    <row r="37" spans="2:10" ht="15.75" customHeight="1">
      <c r="B37" s="54" t="s">
        <v>102</v>
      </c>
      <c r="D37" s="61">
        <f>SUM(D35:D36)</f>
        <v>2</v>
      </c>
      <c r="E37" s="7"/>
      <c r="F37" s="61">
        <f>SUM(F35:F36)</f>
        <v>0</v>
      </c>
      <c r="G37" s="7"/>
      <c r="H37" s="61">
        <f>SUM(H35:H36)</f>
        <v>24.75</v>
      </c>
      <c r="I37" s="7"/>
      <c r="J37" s="61">
        <f>SUM(J35:J36)</f>
        <v>0</v>
      </c>
    </row>
    <row r="38" spans="2:10" ht="23.25" customHeight="1" thickBot="1">
      <c r="B38" s="56" t="s">
        <v>100</v>
      </c>
      <c r="D38" s="60">
        <f>D32+D37</f>
        <v>60404</v>
      </c>
      <c r="E38" s="5"/>
      <c r="F38" s="60">
        <f>F32+F37</f>
        <v>29749</v>
      </c>
      <c r="G38" s="5"/>
      <c r="H38" s="60">
        <f>H32+H37</f>
        <v>125073.75</v>
      </c>
      <c r="I38" s="5"/>
      <c r="J38" s="60">
        <f>J32+J37</f>
        <v>44349</v>
      </c>
    </row>
    <row r="39" spans="4:10" ht="15.75" customHeight="1" thickTop="1">
      <c r="D39" s="5"/>
      <c r="E39" s="5"/>
      <c r="F39" s="5"/>
      <c r="G39" s="5"/>
      <c r="H39" s="5"/>
      <c r="I39" s="5"/>
      <c r="J39" s="5"/>
    </row>
    <row r="40" spans="2:10" ht="15.75" customHeight="1">
      <c r="B40" s="3" t="s">
        <v>20</v>
      </c>
      <c r="D40" s="5"/>
      <c r="E40" s="5"/>
      <c r="F40" s="5"/>
      <c r="G40" s="5"/>
      <c r="H40" s="5"/>
      <c r="I40" s="5"/>
      <c r="J40" s="5"/>
    </row>
    <row r="41" spans="4:10" ht="15.75" customHeight="1">
      <c r="D41" s="5"/>
      <c r="E41" s="5"/>
      <c r="F41" s="5"/>
      <c r="G41" s="5"/>
      <c r="H41" s="5"/>
      <c r="I41" s="5"/>
      <c r="J41" s="5"/>
    </row>
    <row r="42" spans="2:10" ht="15.75" customHeight="1">
      <c r="B42" s="1" t="s">
        <v>21</v>
      </c>
      <c r="D42" s="5">
        <v>54222</v>
      </c>
      <c r="E42" s="5"/>
      <c r="F42" s="5">
        <v>26479</v>
      </c>
      <c r="G42" s="5"/>
      <c r="H42" s="5">
        <v>104817</v>
      </c>
      <c r="I42" s="5"/>
      <c r="J42" s="5">
        <v>40523</v>
      </c>
    </row>
    <row r="43" spans="4:10" ht="15.75" customHeight="1">
      <c r="D43" s="5"/>
      <c r="E43" s="5"/>
      <c r="F43" s="5"/>
      <c r="G43" s="5"/>
      <c r="H43" s="5"/>
      <c r="I43" s="5"/>
      <c r="J43" s="5"/>
    </row>
    <row r="44" spans="2:10" ht="15.75" customHeight="1">
      <c r="B44" s="1" t="s">
        <v>22</v>
      </c>
      <c r="D44" s="7">
        <v>6182</v>
      </c>
      <c r="E44" s="5"/>
      <c r="F44" s="7">
        <v>3270</v>
      </c>
      <c r="G44" s="5"/>
      <c r="H44" s="7">
        <v>20257</v>
      </c>
      <c r="I44" s="5"/>
      <c r="J44" s="7">
        <v>3826</v>
      </c>
    </row>
    <row r="45" spans="4:10" ht="15.75" customHeight="1">
      <c r="D45" s="6"/>
      <c r="E45" s="7"/>
      <c r="F45" s="6"/>
      <c r="G45" s="7"/>
      <c r="H45" s="6"/>
      <c r="I45" s="7"/>
      <c r="J45" s="6"/>
    </row>
    <row r="46" spans="4:10" ht="15.75" customHeight="1">
      <c r="D46" s="8">
        <f>SUM(D42:D44)</f>
        <v>60404</v>
      </c>
      <c r="E46" s="5"/>
      <c r="F46" s="8">
        <f>SUM(F42:F44)</f>
        <v>29749</v>
      </c>
      <c r="G46" s="5"/>
      <c r="H46" s="8">
        <f>SUM(H42:H44)</f>
        <v>125074</v>
      </c>
      <c r="I46" s="5"/>
      <c r="J46" s="8">
        <f>SUM(J42:J44)</f>
        <v>44349</v>
      </c>
    </row>
    <row r="47" spans="4:10" ht="15.75" customHeight="1">
      <c r="D47" s="9"/>
      <c r="E47" s="10"/>
      <c r="F47" s="9"/>
      <c r="G47" s="10"/>
      <c r="H47" s="9"/>
      <c r="I47" s="10"/>
      <c r="J47" s="9"/>
    </row>
    <row r="48" ht="15.75" customHeight="1"/>
    <row r="49" ht="15.75" customHeight="1">
      <c r="B49" s="3" t="s">
        <v>23</v>
      </c>
    </row>
    <row r="50" ht="15.75" customHeight="1">
      <c r="B50" s="3" t="s">
        <v>24</v>
      </c>
    </row>
    <row r="51" ht="15.75" customHeight="1">
      <c r="B51" s="3"/>
    </row>
    <row r="52" spans="2:10" ht="15.75" customHeight="1">
      <c r="B52" s="1" t="s">
        <v>25</v>
      </c>
      <c r="D52" s="48">
        <v>13.24</v>
      </c>
      <c r="E52" s="49"/>
      <c r="F52" s="48">
        <v>7.11</v>
      </c>
      <c r="G52" s="49"/>
      <c r="H52" s="48">
        <v>25.59</v>
      </c>
      <c r="I52" s="49"/>
      <c r="J52" s="48">
        <v>10.88</v>
      </c>
    </row>
    <row r="53" spans="4:10" ht="15.75" customHeight="1" thickTop="1">
      <c r="D53" s="11"/>
      <c r="F53" s="11"/>
      <c r="H53" s="11"/>
      <c r="J53" s="11"/>
    </row>
    <row r="54" ht="15.75" customHeight="1"/>
    <row r="55" ht="15.75" customHeight="1">
      <c r="B55" s="12" t="s">
        <v>26</v>
      </c>
    </row>
    <row r="56" spans="2:10" ht="15.75" customHeight="1">
      <c r="B56" s="65" t="s">
        <v>131</v>
      </c>
      <c r="C56" s="65"/>
      <c r="D56" s="65"/>
      <c r="E56" s="65"/>
      <c r="F56" s="65"/>
      <c r="G56" s="65"/>
      <c r="H56" s="65"/>
      <c r="I56" s="65"/>
      <c r="J56" s="65"/>
    </row>
    <row r="57" spans="2:10" ht="15.75" customHeight="1">
      <c r="B57" s="65"/>
      <c r="C57" s="65"/>
      <c r="D57" s="65"/>
      <c r="E57" s="65"/>
      <c r="F57" s="65"/>
      <c r="G57" s="65"/>
      <c r="H57" s="65"/>
      <c r="I57" s="65"/>
      <c r="J57" s="65"/>
    </row>
    <row r="58" ht="15.75" customHeight="1"/>
    <row r="59" ht="15.75" customHeight="1"/>
    <row r="60" ht="15.75" customHeight="1"/>
    <row r="61" ht="15.75" customHeight="1"/>
    <row r="62" ht="15.75" customHeight="1"/>
  </sheetData>
  <sheetProtection/>
  <mergeCells count="3">
    <mergeCell ref="D8:F8"/>
    <mergeCell ref="H8:J8"/>
    <mergeCell ref="B56:J57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90" zoomScaleNormal="90" zoomScaleSheetLayoutView="50" zoomScalePageLayoutView="0" workbookViewId="0" topLeftCell="A1">
      <selection activeCell="B60" sqref="B60:G61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0" width="9.00390625" style="1" customWidth="1"/>
    <col min="11" max="11" width="11.50390625" style="1" bestFit="1" customWidth="1"/>
    <col min="1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122</v>
      </c>
    </row>
    <row r="5" ht="15.75" customHeight="1">
      <c r="A5" s="1" t="s">
        <v>1</v>
      </c>
    </row>
    <row r="6" ht="15.75" customHeight="1"/>
    <row r="7" spans="5:11" ht="15.75" customHeight="1">
      <c r="E7" s="4" t="s">
        <v>27</v>
      </c>
      <c r="F7" s="4"/>
      <c r="G7" s="4" t="s">
        <v>27</v>
      </c>
      <c r="K7" s="51"/>
    </row>
    <row r="8" spans="5:11" ht="15.75" customHeight="1">
      <c r="E8" s="47" t="s">
        <v>123</v>
      </c>
      <c r="F8" s="4"/>
      <c r="G8" s="47" t="s">
        <v>109</v>
      </c>
      <c r="K8" s="51"/>
    </row>
    <row r="9" spans="5:11" ht="15.75" customHeight="1">
      <c r="E9" s="4" t="s">
        <v>11</v>
      </c>
      <c r="F9" s="4"/>
      <c r="G9" s="4" t="s">
        <v>11</v>
      </c>
      <c r="K9" s="51"/>
    </row>
    <row r="10" spans="5:11" ht="15.75" customHeight="1">
      <c r="E10" s="10"/>
      <c r="F10" s="10"/>
      <c r="G10" s="10"/>
      <c r="K10" s="51"/>
    </row>
    <row r="11" spans="2:11" ht="15.75" customHeight="1">
      <c r="B11" s="3" t="s">
        <v>28</v>
      </c>
      <c r="E11" s="5"/>
      <c r="F11" s="5"/>
      <c r="G11" s="5"/>
      <c r="K11" s="51"/>
    </row>
    <row r="12" spans="2:11" ht="15.75" customHeight="1">
      <c r="B12" s="3"/>
      <c r="E12" s="5"/>
      <c r="F12" s="5"/>
      <c r="G12" s="5"/>
      <c r="K12" s="51"/>
    </row>
    <row r="13" spans="2:11" ht="15.75" customHeight="1">
      <c r="B13" s="3" t="s">
        <v>29</v>
      </c>
      <c r="E13" s="5"/>
      <c r="F13" s="5"/>
      <c r="G13" s="5"/>
      <c r="K13" s="51"/>
    </row>
    <row r="14" spans="3:11" ht="15.75" customHeight="1">
      <c r="C14" s="1" t="s">
        <v>30</v>
      </c>
      <c r="E14" s="5">
        <v>38629</v>
      </c>
      <c r="F14" s="5"/>
      <c r="G14" s="5">
        <v>36406</v>
      </c>
      <c r="K14" s="51"/>
    </row>
    <row r="15" spans="3:11" ht="15.75" customHeight="1">
      <c r="C15" s="1" t="s">
        <v>31</v>
      </c>
      <c r="E15" s="5">
        <v>256279</v>
      </c>
      <c r="F15" s="5"/>
      <c r="G15" s="5">
        <v>240398</v>
      </c>
      <c r="K15" s="51"/>
    </row>
    <row r="16" spans="3:11" ht="15.75" customHeight="1">
      <c r="C16" s="1" t="s">
        <v>32</v>
      </c>
      <c r="E16" s="5">
        <v>102</v>
      </c>
      <c r="F16" s="5"/>
      <c r="G16" s="5">
        <v>102</v>
      </c>
      <c r="K16" s="51"/>
    </row>
    <row r="17" spans="5:11" ht="15.75" customHeight="1">
      <c r="E17" s="5"/>
      <c r="F17" s="5"/>
      <c r="G17" s="5"/>
      <c r="K17" s="51"/>
    </row>
    <row r="18" spans="5:11" ht="15.75" customHeight="1">
      <c r="E18" s="13">
        <f>SUM(E14:E17)</f>
        <v>295010</v>
      </c>
      <c r="F18" s="5"/>
      <c r="G18" s="13">
        <f>SUM(G14:G17)</f>
        <v>276906</v>
      </c>
      <c r="K18" s="51"/>
    </row>
    <row r="19" spans="5:11" ht="15.75" customHeight="1">
      <c r="E19" s="5"/>
      <c r="F19" s="5"/>
      <c r="G19" s="5"/>
      <c r="K19" s="51"/>
    </row>
    <row r="20" spans="2:11" ht="15.75" customHeight="1">
      <c r="B20" s="3" t="s">
        <v>33</v>
      </c>
      <c r="E20" s="5"/>
      <c r="F20" s="5"/>
      <c r="G20" s="5"/>
      <c r="K20" s="51"/>
    </row>
    <row r="21" spans="3:11" ht="15.75" customHeight="1">
      <c r="C21" s="1" t="s">
        <v>34</v>
      </c>
      <c r="E21" s="5">
        <v>66263</v>
      </c>
      <c r="F21" s="5"/>
      <c r="G21" s="5">
        <v>66776</v>
      </c>
      <c r="K21" s="51"/>
    </row>
    <row r="22" spans="3:11" ht="15.75" customHeight="1">
      <c r="C22" s="1" t="s">
        <v>35</v>
      </c>
      <c r="E22" s="5">
        <v>13690</v>
      </c>
      <c r="F22" s="5"/>
      <c r="G22" s="5">
        <v>14587</v>
      </c>
      <c r="K22" s="51"/>
    </row>
    <row r="23" spans="3:11" ht="15.75" customHeight="1">
      <c r="C23" s="1" t="s">
        <v>36</v>
      </c>
      <c r="E23" s="5">
        <v>359422</v>
      </c>
      <c r="F23" s="5"/>
      <c r="G23" s="5">
        <v>236619</v>
      </c>
      <c r="K23" s="51"/>
    </row>
    <row r="24" spans="3:11" ht="15.75" customHeight="1">
      <c r="C24" s="1" t="s">
        <v>37</v>
      </c>
      <c r="E24" s="5">
        <v>243099</v>
      </c>
      <c r="F24" s="5"/>
      <c r="G24" s="5">
        <v>116074</v>
      </c>
      <c r="K24" s="51"/>
    </row>
    <row r="25" spans="5:11" ht="15.75" customHeight="1">
      <c r="E25" s="5"/>
      <c r="F25" s="5"/>
      <c r="G25" s="5"/>
      <c r="K25" s="51"/>
    </row>
    <row r="26" spans="5:11" ht="15.75" customHeight="1">
      <c r="E26" s="13">
        <f>SUM(E21:E25)</f>
        <v>682474</v>
      </c>
      <c r="F26" s="5"/>
      <c r="G26" s="13">
        <f>SUM(G21:G25)</f>
        <v>434056</v>
      </c>
      <c r="K26" s="51"/>
    </row>
    <row r="27" spans="5:11" ht="15.75" customHeight="1">
      <c r="E27" s="7"/>
      <c r="F27" s="7"/>
      <c r="G27" s="7"/>
      <c r="K27" s="51"/>
    </row>
    <row r="28" spans="2:11" ht="15.75" customHeight="1">
      <c r="B28" s="3" t="s">
        <v>38</v>
      </c>
      <c r="E28" s="14">
        <f>+E18+E26</f>
        <v>977484</v>
      </c>
      <c r="F28" s="15"/>
      <c r="G28" s="14">
        <f>+G18+G26</f>
        <v>710962</v>
      </c>
      <c r="K28" s="51"/>
    </row>
    <row r="29" spans="2:11" ht="15.75" customHeight="1">
      <c r="B29" s="3"/>
      <c r="E29" s="7"/>
      <c r="F29" s="5"/>
      <c r="G29" s="7"/>
      <c r="K29" s="51"/>
    </row>
    <row r="30" spans="5:11" ht="15.75" customHeight="1">
      <c r="E30" s="5"/>
      <c r="F30" s="5"/>
      <c r="G30" s="5"/>
      <c r="K30" s="51"/>
    </row>
    <row r="31" spans="2:11" ht="15.75" customHeight="1">
      <c r="B31" s="3" t="s">
        <v>39</v>
      </c>
      <c r="E31" s="5"/>
      <c r="F31" s="5"/>
      <c r="G31" s="5"/>
      <c r="K31" s="51"/>
    </row>
    <row r="32" spans="5:11" ht="15.75" customHeight="1">
      <c r="E32" s="5"/>
      <c r="F32" s="5"/>
      <c r="G32" s="5"/>
      <c r="K32" s="51"/>
    </row>
    <row r="33" spans="2:11" ht="15.75" customHeight="1">
      <c r="B33" s="3" t="s">
        <v>40</v>
      </c>
      <c r="E33" s="5"/>
      <c r="F33" s="5"/>
      <c r="G33" s="5"/>
      <c r="K33" s="51"/>
    </row>
    <row r="34" spans="3:11" ht="15.75" customHeight="1">
      <c r="C34" s="1" t="s">
        <v>41</v>
      </c>
      <c r="E34" s="5">
        <v>82248</v>
      </c>
      <c r="F34" s="5"/>
      <c r="G34" s="5">
        <v>74800</v>
      </c>
      <c r="K34" s="51"/>
    </row>
    <row r="35" spans="3:11" ht="15.75" customHeight="1">
      <c r="C35" s="1" t="s">
        <v>42</v>
      </c>
      <c r="E35" s="7">
        <v>555635</v>
      </c>
      <c r="F35" s="5"/>
      <c r="G35" s="7">
        <v>300259</v>
      </c>
      <c r="K35" s="51"/>
    </row>
    <row r="36" spans="5:11" ht="15.75" customHeight="1">
      <c r="E36" s="6"/>
      <c r="F36" s="5"/>
      <c r="G36" s="6"/>
      <c r="K36" s="51"/>
    </row>
    <row r="37" spans="3:11" ht="15.75" customHeight="1">
      <c r="C37" s="1" t="s">
        <v>43</v>
      </c>
      <c r="E37" s="7">
        <f>SUM(E34:E36)</f>
        <v>637883</v>
      </c>
      <c r="F37" s="5"/>
      <c r="G37" s="7">
        <f>SUM(G34:G36)</f>
        <v>375059</v>
      </c>
      <c r="K37" s="51"/>
    </row>
    <row r="38" spans="3:11" ht="15.75" customHeight="1">
      <c r="C38" s="1" t="s">
        <v>22</v>
      </c>
      <c r="E38" s="7">
        <v>68038</v>
      </c>
      <c r="F38" s="5"/>
      <c r="G38" s="7">
        <v>47781</v>
      </c>
      <c r="K38" s="51"/>
    </row>
    <row r="39" spans="5:11" ht="15.75" customHeight="1">
      <c r="E39" s="6"/>
      <c r="F39" s="5"/>
      <c r="G39" s="6"/>
      <c r="K39" s="51"/>
    </row>
    <row r="40" spans="3:11" ht="15.75" customHeight="1">
      <c r="C40" s="3" t="s">
        <v>44</v>
      </c>
      <c r="E40" s="6">
        <f>SUM(E37:E39)</f>
        <v>705921</v>
      </c>
      <c r="F40" s="5"/>
      <c r="G40" s="6">
        <f>SUM(G37:G39)</f>
        <v>422840</v>
      </c>
      <c r="K40" s="51"/>
    </row>
    <row r="41" spans="2:11" ht="15.75" customHeight="1">
      <c r="B41" s="3"/>
      <c r="E41" s="5"/>
      <c r="F41" s="5"/>
      <c r="G41" s="5"/>
      <c r="K41" s="51"/>
    </row>
    <row r="42" spans="2:11" ht="15.75" customHeight="1">
      <c r="B42" s="3" t="s">
        <v>45</v>
      </c>
      <c r="E42" s="5"/>
      <c r="F42" s="5"/>
      <c r="G42" s="5"/>
      <c r="K42" s="51"/>
    </row>
    <row r="43" spans="3:11" ht="15.75" customHeight="1">
      <c r="C43" s="1" t="s">
        <v>46</v>
      </c>
      <c r="E43" s="5">
        <v>256</v>
      </c>
      <c r="F43" s="5"/>
      <c r="G43" s="5">
        <v>256</v>
      </c>
      <c r="K43" s="51"/>
    </row>
    <row r="44" spans="5:11" ht="15.75" customHeight="1">
      <c r="E44" s="5"/>
      <c r="F44" s="5"/>
      <c r="G44" s="5"/>
      <c r="K44" s="51"/>
    </row>
    <row r="45" spans="2:11" ht="15.75" customHeight="1">
      <c r="B45" s="3" t="s">
        <v>47</v>
      </c>
      <c r="E45" s="5"/>
      <c r="F45" s="5"/>
      <c r="G45" s="5"/>
      <c r="K45" s="51"/>
    </row>
    <row r="46" spans="3:11" ht="15.75" customHeight="1">
      <c r="C46" s="1" t="s">
        <v>48</v>
      </c>
      <c r="E46" s="5">
        <v>247825</v>
      </c>
      <c r="F46" s="5"/>
      <c r="G46" s="5">
        <v>275342</v>
      </c>
      <c r="K46" s="51"/>
    </row>
    <row r="47" spans="3:11" ht="15.75" customHeight="1">
      <c r="C47" s="1" t="s">
        <v>49</v>
      </c>
      <c r="E47" s="5">
        <v>23482</v>
      </c>
      <c r="F47" s="5"/>
      <c r="G47" s="5">
        <v>12524</v>
      </c>
      <c r="K47" s="51"/>
    </row>
    <row r="48" spans="5:11" ht="15.75" customHeight="1">
      <c r="E48" s="5"/>
      <c r="F48" s="5"/>
      <c r="G48" s="5"/>
      <c r="K48" s="51"/>
    </row>
    <row r="49" spans="5:11" ht="15.75" customHeight="1">
      <c r="E49" s="13">
        <f>SUM(E46:E47)</f>
        <v>271307</v>
      </c>
      <c r="F49" s="5"/>
      <c r="G49" s="13">
        <f>SUM(G46:G47)</f>
        <v>287866</v>
      </c>
      <c r="K49" s="51"/>
    </row>
    <row r="50" spans="5:11" ht="15.75" customHeight="1">
      <c r="E50" s="5"/>
      <c r="F50" s="5"/>
      <c r="G50" s="5"/>
      <c r="K50" s="51"/>
    </row>
    <row r="51" spans="3:11" ht="15.75" customHeight="1">
      <c r="C51" s="3" t="s">
        <v>50</v>
      </c>
      <c r="E51" s="5">
        <f>+E43+E49</f>
        <v>271563</v>
      </c>
      <c r="F51" s="5"/>
      <c r="G51" s="5">
        <f>+G43+G49</f>
        <v>288122</v>
      </c>
      <c r="K51" s="51"/>
    </row>
    <row r="52" spans="5:11" ht="15.75" customHeight="1">
      <c r="E52" s="5"/>
      <c r="F52" s="5"/>
      <c r="G52" s="5"/>
      <c r="K52" s="51"/>
    </row>
    <row r="53" spans="2:11" ht="15.75" customHeight="1">
      <c r="B53" s="3" t="s">
        <v>51</v>
      </c>
      <c r="E53" s="16">
        <f>+E40+E51</f>
        <v>977484</v>
      </c>
      <c r="F53" s="15"/>
      <c r="G53" s="16">
        <f>+G40+G51</f>
        <v>710962</v>
      </c>
      <c r="K53" s="51"/>
    </row>
    <row r="54" spans="5:11" ht="15.75" customHeight="1">
      <c r="E54" s="10"/>
      <c r="F54" s="10"/>
      <c r="G54" s="10"/>
      <c r="K54" s="51"/>
    </row>
    <row r="55" spans="2:11" ht="15.75" customHeight="1">
      <c r="B55" s="1" t="s">
        <v>52</v>
      </c>
      <c r="K55" s="51"/>
    </row>
    <row r="56" spans="2:11" ht="15.75" customHeight="1">
      <c r="B56" s="1" t="s">
        <v>53</v>
      </c>
      <c r="C56" s="3"/>
      <c r="D56" s="3"/>
      <c r="E56" s="17">
        <v>1.56</v>
      </c>
      <c r="G56" s="17">
        <v>1</v>
      </c>
      <c r="K56" s="51"/>
    </row>
    <row r="57" ht="15.75" customHeight="1"/>
    <row r="58" ht="15.75" customHeight="1"/>
    <row r="59" ht="15.75" customHeight="1">
      <c r="B59" s="12" t="s">
        <v>26</v>
      </c>
    </row>
    <row r="60" spans="2:8" ht="15.75" customHeight="1">
      <c r="B60" s="65" t="s">
        <v>132</v>
      </c>
      <c r="C60" s="65"/>
      <c r="D60" s="65"/>
      <c r="E60" s="65"/>
      <c r="F60" s="65"/>
      <c r="G60" s="65"/>
      <c r="H60" s="18"/>
    </row>
    <row r="61" spans="2:8" ht="15.75" customHeight="1">
      <c r="B61" s="65"/>
      <c r="C61" s="65"/>
      <c r="D61" s="65"/>
      <c r="E61" s="65"/>
      <c r="F61" s="65"/>
      <c r="G61" s="65"/>
      <c r="H61" s="19"/>
    </row>
    <row r="62" ht="15.75" customHeight="1"/>
    <row r="63" ht="15.75" customHeight="1"/>
    <row r="64" ht="15.75" customHeight="1"/>
    <row r="65" ht="15.75" customHeight="1"/>
  </sheetData>
  <sheetProtection/>
  <mergeCells count="1">
    <mergeCell ref="B60:G61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70" zoomScaleNormal="75" zoomScaleSheetLayoutView="70" zoomScalePageLayoutView="0" workbookViewId="0" topLeftCell="A1">
      <selection activeCell="R24" sqref="R24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22" width="10.25390625" style="1" bestFit="1" customWidth="1"/>
    <col min="23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127</v>
      </c>
    </row>
    <row r="5" ht="21.75" customHeight="1">
      <c r="A5" s="1" t="s">
        <v>1</v>
      </c>
    </row>
    <row r="6" ht="15.75" customHeight="1"/>
    <row r="7" spans="1:15" ht="21.75" customHeight="1">
      <c r="A7" s="3"/>
      <c r="D7" s="3" t="s">
        <v>54</v>
      </c>
      <c r="F7" s="66" t="s">
        <v>55</v>
      </c>
      <c r="G7" s="66"/>
      <c r="H7" s="66"/>
      <c r="I7" s="66"/>
      <c r="J7" s="66"/>
      <c r="K7" s="66"/>
      <c r="L7" s="66"/>
      <c r="M7" s="66"/>
      <c r="N7" s="66"/>
      <c r="O7" s="3" t="s">
        <v>56</v>
      </c>
    </row>
    <row r="8" spans="1:15" ht="21.75" customHeight="1">
      <c r="A8" s="3"/>
      <c r="D8" s="3"/>
      <c r="F8" s="20"/>
      <c r="G8" s="20"/>
      <c r="H8" s="20"/>
      <c r="I8" s="20"/>
      <c r="J8" s="20" t="s">
        <v>57</v>
      </c>
      <c r="K8" s="20"/>
      <c r="L8" s="20"/>
      <c r="M8" s="20"/>
      <c r="N8" s="20"/>
      <c r="O8" s="3"/>
    </row>
    <row r="9" spans="1:15" ht="21.75" customHeight="1">
      <c r="A9" s="3"/>
      <c r="D9" s="3"/>
      <c r="F9" s="20"/>
      <c r="G9" s="20"/>
      <c r="H9" s="20"/>
      <c r="I9" s="20"/>
      <c r="J9" s="20" t="s">
        <v>58</v>
      </c>
      <c r="K9" s="20"/>
      <c r="L9" s="20"/>
      <c r="M9" s="20"/>
      <c r="N9" s="20"/>
      <c r="O9" s="3"/>
    </row>
    <row r="10" spans="4:20" ht="21.75" customHeight="1">
      <c r="D10" s="4" t="s">
        <v>59</v>
      </c>
      <c r="E10" s="4"/>
      <c r="F10" s="4" t="s">
        <v>59</v>
      </c>
      <c r="G10" s="4"/>
      <c r="H10" s="4" t="s">
        <v>60</v>
      </c>
      <c r="I10" s="4"/>
      <c r="J10" s="4" t="s">
        <v>61</v>
      </c>
      <c r="K10" s="4"/>
      <c r="L10" s="4" t="s">
        <v>62</v>
      </c>
      <c r="M10" s="4"/>
      <c r="N10" s="4" t="s">
        <v>63</v>
      </c>
      <c r="O10" s="4"/>
      <c r="P10" s="4"/>
      <c r="Q10" s="4"/>
      <c r="R10" s="4" t="s">
        <v>64</v>
      </c>
      <c r="S10" s="4"/>
      <c r="T10" s="4" t="s">
        <v>65</v>
      </c>
    </row>
    <row r="11" spans="4:20" ht="21.75" customHeight="1">
      <c r="D11" s="4" t="s">
        <v>60</v>
      </c>
      <c r="E11" s="4"/>
      <c r="F11" s="4" t="s">
        <v>66</v>
      </c>
      <c r="G11" s="4"/>
      <c r="H11" s="4" t="s">
        <v>67</v>
      </c>
      <c r="I11" s="4"/>
      <c r="J11" s="4" t="s">
        <v>67</v>
      </c>
      <c r="K11" s="4"/>
      <c r="L11" s="4" t="s">
        <v>68</v>
      </c>
      <c r="M11" s="4"/>
      <c r="N11" s="4" t="s">
        <v>69</v>
      </c>
      <c r="O11" s="4"/>
      <c r="P11" s="4" t="s">
        <v>65</v>
      </c>
      <c r="Q11" s="4"/>
      <c r="R11" s="4" t="s">
        <v>70</v>
      </c>
      <c r="S11" s="4"/>
      <c r="T11" s="4" t="s">
        <v>71</v>
      </c>
    </row>
    <row r="12" spans="4:20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21.75" customHeight="1">
      <c r="B14" s="3" t="s">
        <v>96</v>
      </c>
      <c r="C14" s="3"/>
      <c r="D14" s="21">
        <v>74800</v>
      </c>
      <c r="E14" s="21"/>
      <c r="F14" s="21">
        <v>63114</v>
      </c>
      <c r="G14" s="21"/>
      <c r="H14" s="21">
        <v>4900</v>
      </c>
      <c r="I14" s="21"/>
      <c r="J14" s="21">
        <v>-569</v>
      </c>
      <c r="K14" s="21"/>
      <c r="L14" s="21">
        <v>-1811</v>
      </c>
      <c r="M14" s="21"/>
      <c r="N14" s="21">
        <v>234625</v>
      </c>
      <c r="O14" s="21"/>
      <c r="P14" s="21">
        <f>SUM(D14:N14)</f>
        <v>375059</v>
      </c>
      <c r="Q14" s="21"/>
      <c r="R14" s="21">
        <v>47781</v>
      </c>
      <c r="S14" s="21"/>
      <c r="T14" s="21">
        <f>+P14+R14</f>
        <v>422840</v>
      </c>
    </row>
    <row r="15" spans="4:20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21.75" customHeight="1" hidden="1">
      <c r="B16" s="1" t="s">
        <v>95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f>SUM(D16:N16)</f>
        <v>0</v>
      </c>
      <c r="Q16" s="21"/>
      <c r="R16" s="21">
        <v>0</v>
      </c>
      <c r="S16" s="21"/>
      <c r="T16" s="21">
        <f>+P16+R16</f>
        <v>0</v>
      </c>
    </row>
    <row r="17" spans="4:20" ht="21.75" customHeight="1" hidden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21.75" customHeight="1">
      <c r="B18" s="1" t="s">
        <v>101</v>
      </c>
      <c r="D18" s="21">
        <v>7448</v>
      </c>
      <c r="E18" s="21"/>
      <c r="F18" s="21">
        <v>169455</v>
      </c>
      <c r="G18" s="21"/>
      <c r="H18" s="21">
        <v>0</v>
      </c>
      <c r="I18" s="21"/>
      <c r="J18" s="21">
        <v>0</v>
      </c>
      <c r="K18" s="21"/>
      <c r="L18" s="21">
        <v>0</v>
      </c>
      <c r="M18" s="21"/>
      <c r="N18" s="21">
        <v>0</v>
      </c>
      <c r="O18" s="21"/>
      <c r="P18" s="21">
        <f>SUM(D18:N18)</f>
        <v>176903</v>
      </c>
      <c r="Q18" s="21"/>
      <c r="R18" s="21">
        <v>0</v>
      </c>
      <c r="S18" s="21"/>
      <c r="T18" s="21">
        <f>+P18+R18</f>
        <v>176903</v>
      </c>
    </row>
    <row r="19" spans="4:20" ht="21.7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20" ht="21.75" customHeight="1">
      <c r="B20" s="1" t="s">
        <v>72</v>
      </c>
      <c r="D20" s="21">
        <v>0</v>
      </c>
      <c r="E20" s="21"/>
      <c r="F20" s="21">
        <v>0</v>
      </c>
      <c r="G20" s="21"/>
      <c r="H20" s="21">
        <v>0</v>
      </c>
      <c r="I20" s="21"/>
      <c r="J20" s="21">
        <v>-6602</v>
      </c>
      <c r="K20" s="21"/>
      <c r="L20" s="21">
        <v>0</v>
      </c>
      <c r="M20" s="21"/>
      <c r="N20" s="21">
        <v>0</v>
      </c>
      <c r="O20" s="21"/>
      <c r="P20" s="21">
        <f>SUM(D20:N20)</f>
        <v>-6602</v>
      </c>
      <c r="Q20" s="21"/>
      <c r="R20" s="21">
        <v>0</v>
      </c>
      <c r="S20" s="21"/>
      <c r="T20" s="21">
        <f>+P20+R20</f>
        <v>-6602</v>
      </c>
    </row>
    <row r="21" spans="4:20" ht="21.75" customHeight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23" customFormat="1" ht="21.75" customHeight="1">
      <c r="A22" s="1"/>
      <c r="B22" s="1" t="s">
        <v>73</v>
      </c>
      <c r="C22" s="1"/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-5</v>
      </c>
      <c r="M22" s="21"/>
      <c r="N22" s="21">
        <v>0</v>
      </c>
      <c r="O22"/>
      <c r="P22" s="21">
        <f>SUM(D22:N22)</f>
        <v>-5</v>
      </c>
      <c r="Q22" s="21"/>
      <c r="R22" s="21">
        <v>0</v>
      </c>
      <c r="S22" s="21"/>
      <c r="T22" s="21">
        <f>+P22+R22</f>
        <v>-5</v>
      </c>
    </row>
    <row r="23" spans="4:20" ht="21.75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2:20" ht="21.75" customHeight="1">
      <c r="B24" s="1" t="s">
        <v>74</v>
      </c>
      <c r="D24" s="21">
        <v>0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f>'Income Statement'!H42</f>
        <v>104817</v>
      </c>
      <c r="O24" s="21"/>
      <c r="P24" s="21">
        <f>SUM(D24:N24)</f>
        <v>104817</v>
      </c>
      <c r="Q24" s="21"/>
      <c r="R24" s="21">
        <v>20257</v>
      </c>
      <c r="S24" s="21"/>
      <c r="T24" s="21">
        <f>+P24+R24</f>
        <v>125074</v>
      </c>
    </row>
    <row r="25" spans="4:20" ht="21.75" customHeight="1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2:20" ht="21.75" customHeight="1">
      <c r="B26" s="1" t="s">
        <v>115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3"/>
      <c r="T26" s="23"/>
    </row>
    <row r="27" spans="3:20" ht="21.75" customHeight="1">
      <c r="C27" s="62" t="s">
        <v>119</v>
      </c>
      <c r="D27" s="21">
        <v>0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M27" s="23"/>
      <c r="N27" s="21">
        <v>-8193</v>
      </c>
      <c r="O27" s="21"/>
      <c r="P27" s="21">
        <f>SUM(D27:N27)</f>
        <v>-8193</v>
      </c>
      <c r="Q27" s="21"/>
      <c r="R27" s="21">
        <v>0</v>
      </c>
      <c r="S27" s="21"/>
      <c r="T27" s="21">
        <f>+P27+R27</f>
        <v>-8193</v>
      </c>
    </row>
    <row r="28" spans="4:20" ht="21.75" customHeight="1">
      <c r="D28" s="21"/>
      <c r="E28" s="21"/>
      <c r="F28" s="21"/>
      <c r="G28" s="21"/>
      <c r="H28" s="21"/>
      <c r="I28" s="21"/>
      <c r="J28" s="21"/>
      <c r="K28" s="21"/>
      <c r="L28" s="23"/>
      <c r="M28" s="23"/>
      <c r="N28" s="21"/>
      <c r="O28" s="21"/>
      <c r="P28" s="21"/>
      <c r="Q28" s="21"/>
      <c r="R28" s="21"/>
      <c r="S28" s="21"/>
      <c r="T28" s="21"/>
    </row>
    <row r="29" spans="2:20" ht="21.75" customHeight="1">
      <c r="B29" s="1" t="s">
        <v>117</v>
      </c>
      <c r="D29" s="21"/>
      <c r="E29" s="21"/>
      <c r="F29" s="21"/>
      <c r="G29" s="21"/>
      <c r="H29" s="21"/>
      <c r="I29" s="21"/>
      <c r="J29" s="21"/>
      <c r="K29" s="21"/>
      <c r="L29" s="23"/>
      <c r="M29" s="23"/>
      <c r="N29" s="21"/>
      <c r="O29" s="21"/>
      <c r="P29" s="21"/>
      <c r="Q29" s="21"/>
      <c r="R29" s="21"/>
      <c r="S29" s="21"/>
      <c r="T29" s="21"/>
    </row>
    <row r="30" spans="3:20" ht="21.75" customHeight="1">
      <c r="C30" s="62" t="s">
        <v>120</v>
      </c>
      <c r="D30" s="21">
        <v>0</v>
      </c>
      <c r="E30" s="21"/>
      <c r="F30" s="21">
        <v>0</v>
      </c>
      <c r="G30" s="21"/>
      <c r="H30" s="21">
        <v>0</v>
      </c>
      <c r="I30" s="21"/>
      <c r="J30" s="21">
        <v>0</v>
      </c>
      <c r="K30" s="21"/>
      <c r="L30" s="21">
        <v>0</v>
      </c>
      <c r="M30" s="23"/>
      <c r="N30" s="21">
        <v>-4096</v>
      </c>
      <c r="O30" s="21"/>
      <c r="P30" s="21">
        <f>SUM(D30:N30)</f>
        <v>-4096</v>
      </c>
      <c r="Q30" s="21"/>
      <c r="R30" s="21">
        <v>0</v>
      </c>
      <c r="S30" s="21"/>
      <c r="T30" s="21">
        <f>+P30+R30</f>
        <v>-4096</v>
      </c>
    </row>
    <row r="31" spans="4:20" ht="21.75" customHeight="1" hidden="1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4:20" ht="21.75" customHeight="1" hidden="1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4:20" ht="15.75" customHeight="1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2:22" ht="24.75" customHeight="1">
      <c r="B34" s="3" t="s">
        <v>130</v>
      </c>
      <c r="D34" s="22">
        <f>SUM(D14:D33)</f>
        <v>82248</v>
      </c>
      <c r="E34" s="21"/>
      <c r="F34" s="22">
        <f>SUM(F14:F33)</f>
        <v>232569</v>
      </c>
      <c r="G34" s="21"/>
      <c r="H34" s="22">
        <f>SUM(H14:H33)</f>
        <v>4900</v>
      </c>
      <c r="I34" s="21"/>
      <c r="J34" s="22">
        <f>SUM(J14:J33)</f>
        <v>-7171</v>
      </c>
      <c r="K34" s="21"/>
      <c r="L34" s="22">
        <f>SUM(L14:L33)</f>
        <v>-1816</v>
      </c>
      <c r="M34" s="21"/>
      <c r="N34" s="22">
        <f>SUM(N14:N33)</f>
        <v>327153</v>
      </c>
      <c r="O34" s="21"/>
      <c r="P34" s="22">
        <f>SUM(P14:P33)</f>
        <v>637883</v>
      </c>
      <c r="Q34" s="21"/>
      <c r="R34" s="22">
        <f>SUM(R14:R33)</f>
        <v>68038</v>
      </c>
      <c r="S34" s="21"/>
      <c r="T34" s="22">
        <f>SUM(T14:T33)</f>
        <v>705921</v>
      </c>
      <c r="V34" s="5">
        <f>T34-'Balance Sheet'!E40</f>
        <v>0</v>
      </c>
    </row>
    <row r="35" spans="5:19" ht="15.75" customHeight="1">
      <c r="E35" s="21"/>
      <c r="G35" s="21"/>
      <c r="K35" s="21"/>
      <c r="M35" s="21"/>
      <c r="O35" s="21"/>
      <c r="Q35" s="21"/>
      <c r="S35" s="21"/>
    </row>
    <row r="36" ht="42.75" customHeight="1"/>
    <row r="37" spans="2:20" ht="21.75" customHeight="1">
      <c r="B37" s="3" t="s">
        <v>94</v>
      </c>
      <c r="C37" s="3"/>
      <c r="D37" s="21">
        <v>74800</v>
      </c>
      <c r="E37" s="21"/>
      <c r="F37" s="21">
        <v>63114</v>
      </c>
      <c r="G37" s="21"/>
      <c r="H37" s="21">
        <v>4900</v>
      </c>
      <c r="I37" s="21"/>
      <c r="J37" s="21">
        <v>2956</v>
      </c>
      <c r="K37" s="21"/>
      <c r="L37" s="21">
        <v>-1000</v>
      </c>
      <c r="M37" s="21"/>
      <c r="N37" s="21">
        <v>126990</v>
      </c>
      <c r="O37" s="21"/>
      <c r="P37" s="21">
        <f>SUM(D37:N37)</f>
        <v>271760</v>
      </c>
      <c r="Q37" s="21"/>
      <c r="R37" s="21">
        <v>32372</v>
      </c>
      <c r="S37" s="21"/>
      <c r="T37" s="21">
        <f>+P37+R37</f>
        <v>304132</v>
      </c>
    </row>
    <row r="38" spans="4:20" ht="21.75" customHeight="1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ht="21.75" customHeight="1">
      <c r="B39" s="1" t="s">
        <v>95</v>
      </c>
      <c r="D39" s="21">
        <v>0</v>
      </c>
      <c r="E39" s="21"/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f>SUM(D39:N39)</f>
        <v>0</v>
      </c>
      <c r="Q39" s="21"/>
      <c r="R39" s="21">
        <v>124</v>
      </c>
      <c r="S39" s="21"/>
      <c r="T39" s="21">
        <f>+P39+R39</f>
        <v>124</v>
      </c>
    </row>
    <row r="40" spans="4:20" ht="21.75" customHeigh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2:20" ht="21.75" customHeight="1">
      <c r="B41" s="1" t="s">
        <v>72</v>
      </c>
      <c r="D41" s="21">
        <v>0</v>
      </c>
      <c r="E41" s="21"/>
      <c r="F41" s="21">
        <v>0</v>
      </c>
      <c r="G41" s="21"/>
      <c r="H41" s="21">
        <v>0</v>
      </c>
      <c r="I41" s="21"/>
      <c r="J41" s="21">
        <v>1256</v>
      </c>
      <c r="K41" s="21"/>
      <c r="L41" s="21">
        <v>0</v>
      </c>
      <c r="M41" s="21"/>
      <c r="N41" s="21">
        <v>0</v>
      </c>
      <c r="O41" s="21"/>
      <c r="P41" s="21">
        <f>SUM(D41:N41)</f>
        <v>1256</v>
      </c>
      <c r="Q41" s="21"/>
      <c r="R41" s="21">
        <v>0</v>
      </c>
      <c r="S41" s="21"/>
      <c r="T41" s="21">
        <f>+P41+R41</f>
        <v>1256</v>
      </c>
    </row>
    <row r="42" spans="4:20" ht="21.75" customHeight="1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2:20" ht="21.75" customHeight="1">
      <c r="B43" s="1" t="s">
        <v>73</v>
      </c>
      <c r="D43" s="21">
        <v>0</v>
      </c>
      <c r="E43" s="21"/>
      <c r="F43" s="21">
        <v>0</v>
      </c>
      <c r="G43" s="21"/>
      <c r="H43" s="21">
        <v>0</v>
      </c>
      <c r="I43" s="21"/>
      <c r="J43" s="21">
        <v>0</v>
      </c>
      <c r="K43" s="21"/>
      <c r="L43" s="21">
        <v>-808</v>
      </c>
      <c r="M43" s="21"/>
      <c r="N43" s="21">
        <v>0</v>
      </c>
      <c r="O43"/>
      <c r="P43" s="21">
        <f>SUM(D43:N43)</f>
        <v>-808</v>
      </c>
      <c r="Q43" s="21"/>
      <c r="R43" s="21">
        <v>0</v>
      </c>
      <c r="S43" s="21"/>
      <c r="T43" s="21">
        <f>+P43+R43</f>
        <v>-808</v>
      </c>
    </row>
    <row r="44" spans="4:20" ht="21.75" customHeight="1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2:20" ht="21.75" customHeight="1">
      <c r="B45" s="1" t="s">
        <v>74</v>
      </c>
      <c r="D45" s="21">
        <v>0</v>
      </c>
      <c r="E45" s="21"/>
      <c r="F45" s="21">
        <v>0</v>
      </c>
      <c r="G45" s="21"/>
      <c r="H45" s="21">
        <v>0</v>
      </c>
      <c r="I45" s="21"/>
      <c r="J45" s="21">
        <v>0</v>
      </c>
      <c r="K45" s="21"/>
      <c r="L45" s="21">
        <v>0</v>
      </c>
      <c r="M45" s="21"/>
      <c r="N45" s="21">
        <v>40523</v>
      </c>
      <c r="O45" s="21"/>
      <c r="P45" s="21">
        <f>SUM(D45:N45)</f>
        <v>40523</v>
      </c>
      <c r="Q45" s="21"/>
      <c r="R45" s="21">
        <v>3826</v>
      </c>
      <c r="S45" s="21"/>
      <c r="T45" s="21">
        <f>+P45+R45</f>
        <v>44349</v>
      </c>
    </row>
    <row r="46" spans="4:20" ht="21.75" customHeight="1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2:20" ht="21.75" customHeight="1">
      <c r="B47" s="1" t="s">
        <v>115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/>
      <c r="T47" s="23"/>
    </row>
    <row r="48" spans="3:20" ht="21.75" customHeight="1">
      <c r="C48" s="62" t="s">
        <v>116</v>
      </c>
      <c r="D48" s="21">
        <v>0</v>
      </c>
      <c r="E48" s="21"/>
      <c r="F48" s="21">
        <v>0</v>
      </c>
      <c r="G48" s="21"/>
      <c r="H48" s="21">
        <v>0</v>
      </c>
      <c r="I48" s="21"/>
      <c r="J48" s="21">
        <v>0</v>
      </c>
      <c r="K48" s="21"/>
      <c r="L48" s="21">
        <v>0</v>
      </c>
      <c r="M48" s="23"/>
      <c r="N48" s="21">
        <v>-5587</v>
      </c>
      <c r="O48" s="21"/>
      <c r="P48" s="21">
        <f>SUM(D48:N48)</f>
        <v>-5587</v>
      </c>
      <c r="Q48" s="21"/>
      <c r="R48" s="21">
        <v>0</v>
      </c>
      <c r="S48" s="21"/>
      <c r="T48" s="21">
        <f>+P48+R48</f>
        <v>-5587</v>
      </c>
    </row>
    <row r="49" spans="4:20" ht="21.75" customHeight="1">
      <c r="D49" s="21"/>
      <c r="E49" s="21"/>
      <c r="F49" s="21"/>
      <c r="G49" s="21"/>
      <c r="H49" s="21"/>
      <c r="I49" s="21"/>
      <c r="J49" s="21"/>
      <c r="K49" s="21"/>
      <c r="L49" s="23"/>
      <c r="M49" s="23"/>
      <c r="N49" s="21"/>
      <c r="O49" s="21"/>
      <c r="P49" s="21"/>
      <c r="Q49" s="21"/>
      <c r="R49" s="21"/>
      <c r="S49" s="21"/>
      <c r="T49" s="21"/>
    </row>
    <row r="50" spans="2:20" ht="21.75" customHeight="1">
      <c r="B50" s="1" t="s">
        <v>117</v>
      </c>
      <c r="D50" s="21"/>
      <c r="E50" s="21"/>
      <c r="F50" s="21"/>
      <c r="G50" s="21"/>
      <c r="H50" s="21"/>
      <c r="I50" s="21"/>
      <c r="J50" s="21"/>
      <c r="K50" s="21"/>
      <c r="L50" s="23"/>
      <c r="M50" s="23"/>
      <c r="N50" s="21"/>
      <c r="O50" s="21"/>
      <c r="P50" s="21"/>
      <c r="Q50" s="21"/>
      <c r="R50" s="21"/>
      <c r="S50" s="21"/>
      <c r="T50" s="21"/>
    </row>
    <row r="51" spans="3:20" ht="21.75" customHeight="1">
      <c r="C51" s="62" t="s">
        <v>119</v>
      </c>
      <c r="D51" s="21">
        <v>0</v>
      </c>
      <c r="E51" s="21"/>
      <c r="F51" s="21">
        <v>0</v>
      </c>
      <c r="G51" s="21"/>
      <c r="H51" s="21">
        <v>0</v>
      </c>
      <c r="I51" s="21"/>
      <c r="J51" s="21">
        <v>0</v>
      </c>
      <c r="K51" s="21"/>
      <c r="L51" s="21">
        <v>0</v>
      </c>
      <c r="M51" s="23"/>
      <c r="N51" s="21">
        <v>-2234</v>
      </c>
      <c r="O51" s="21"/>
      <c r="P51" s="21">
        <f>SUM(D51:N51)</f>
        <v>-2234</v>
      </c>
      <c r="Q51" s="21"/>
      <c r="R51" s="21">
        <v>0</v>
      </c>
      <c r="S51" s="21"/>
      <c r="T51" s="21">
        <f>+P51+R51</f>
        <v>-2234</v>
      </c>
    </row>
    <row r="52" spans="4:20" ht="15.75" customHeight="1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2:20" ht="24.75" customHeight="1">
      <c r="B53" s="3" t="s">
        <v>118</v>
      </c>
      <c r="D53" s="22">
        <f>SUM(D37:D52)</f>
        <v>74800</v>
      </c>
      <c r="E53" s="21"/>
      <c r="F53" s="22">
        <f>SUM(F37:F52)</f>
        <v>63114</v>
      </c>
      <c r="G53" s="21"/>
      <c r="H53" s="22">
        <f>SUM(H37:H52)</f>
        <v>4900</v>
      </c>
      <c r="I53" s="21"/>
      <c r="J53" s="22">
        <f>SUM(J37:J52)</f>
        <v>4212</v>
      </c>
      <c r="K53" s="21"/>
      <c r="L53" s="22">
        <f>SUM(L37:L52)</f>
        <v>-1808</v>
      </c>
      <c r="M53" s="21"/>
      <c r="N53" s="22">
        <f>SUM(N37:N52)</f>
        <v>159692</v>
      </c>
      <c r="O53" s="21"/>
      <c r="P53" s="22">
        <f>SUM(P37:P52)</f>
        <v>304910</v>
      </c>
      <c r="Q53" s="21"/>
      <c r="R53" s="22">
        <f>SUM(R37:R52)</f>
        <v>36322</v>
      </c>
      <c r="S53" s="21"/>
      <c r="T53" s="22">
        <f>SUM(T37:T52)</f>
        <v>341232</v>
      </c>
    </row>
    <row r="54" spans="2:20" ht="15.75" customHeight="1">
      <c r="B54" s="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5:19" ht="15.75" customHeight="1">
      <c r="E55" s="21"/>
      <c r="G55" s="21"/>
      <c r="K55" s="21"/>
      <c r="M55" s="21"/>
      <c r="O55" s="21"/>
      <c r="Q55" s="21"/>
      <c r="S55" s="21"/>
    </row>
    <row r="56" ht="21" customHeight="1">
      <c r="B56" s="12" t="s">
        <v>26</v>
      </c>
    </row>
    <row r="57" spans="2:20" ht="21" customHeight="1">
      <c r="B57" s="65" t="s">
        <v>97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2:20" ht="21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ht="15.75" customHeight="1"/>
    <row r="60" ht="15.75" customHeight="1"/>
    <row r="61" ht="15.75" customHeight="1"/>
    <row r="64" ht="15" customHeight="1"/>
  </sheetData>
  <sheetProtection/>
  <mergeCells count="2">
    <mergeCell ref="F7:N7"/>
    <mergeCell ref="B57:T58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view="pageBreakPreview" zoomScale="75" zoomScaleNormal="75" zoomScaleSheetLayoutView="75" zoomScalePageLayoutView="0" workbookViewId="0" topLeftCell="A1">
      <selection activeCell="I22" sqref="I22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57" t="s">
        <v>125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63" t="s">
        <v>121</v>
      </c>
      <c r="G7" s="63" t="s">
        <v>121</v>
      </c>
    </row>
    <row r="8" spans="5:7" ht="15.75" customHeight="1">
      <c r="E8" s="27" t="s">
        <v>75</v>
      </c>
      <c r="G8" s="27" t="s">
        <v>75</v>
      </c>
    </row>
    <row r="9" spans="2:256" s="28" customFormat="1" ht="15.75" customHeight="1">
      <c r="B9" s="29"/>
      <c r="C9" s="29"/>
      <c r="D9" s="29"/>
      <c r="E9" s="47" t="s">
        <v>112</v>
      </c>
      <c r="F9" s="4"/>
      <c r="G9" s="47" t="s">
        <v>113</v>
      </c>
      <c r="IV9"/>
    </row>
    <row r="10" spans="2:256" s="28" customFormat="1" ht="15.75" customHeight="1">
      <c r="B10" s="29"/>
      <c r="C10" s="29"/>
      <c r="D10" s="29"/>
      <c r="E10" s="30" t="s">
        <v>11</v>
      </c>
      <c r="F10" s="31"/>
      <c r="G10" s="30" t="s">
        <v>11</v>
      </c>
      <c r="IV10"/>
    </row>
    <row r="11" spans="2:256" s="28" customFormat="1" ht="15.75" customHeight="1">
      <c r="B11" s="32" t="s">
        <v>76</v>
      </c>
      <c r="C11" s="29"/>
      <c r="D11" s="29"/>
      <c r="E11" s="31"/>
      <c r="F11" s="31"/>
      <c r="G11" s="31"/>
      <c r="IV11"/>
    </row>
    <row r="12" spans="2:256" s="28" customFormat="1" ht="15.75" customHeight="1">
      <c r="B12" s="29"/>
      <c r="C12" s="29"/>
      <c r="D12" s="29"/>
      <c r="E12" s="33"/>
      <c r="F12" s="33"/>
      <c r="G12" s="33"/>
      <c r="IV12"/>
    </row>
    <row r="13" spans="2:256" s="28" customFormat="1" ht="15.75" customHeight="1">
      <c r="B13" s="29" t="s">
        <v>18</v>
      </c>
      <c r="C13" s="29"/>
      <c r="D13" s="29"/>
      <c r="E13" s="34">
        <v>150683</v>
      </c>
      <c r="F13" s="34"/>
      <c r="G13" s="34">
        <v>56499</v>
      </c>
      <c r="IV13"/>
    </row>
    <row r="14" spans="2:256" s="28" customFormat="1" ht="15.75" customHeight="1">
      <c r="B14" s="29"/>
      <c r="C14" s="29"/>
      <c r="D14" s="29"/>
      <c r="E14" s="34"/>
      <c r="F14" s="34"/>
      <c r="G14" s="34"/>
      <c r="IV14"/>
    </row>
    <row r="15" spans="2:256" s="28" customFormat="1" ht="15.75" customHeight="1">
      <c r="B15" s="29" t="s">
        <v>77</v>
      </c>
      <c r="C15" s="29"/>
      <c r="D15" s="29"/>
      <c r="E15" s="34"/>
      <c r="F15" s="34"/>
      <c r="G15" s="34"/>
      <c r="IV15"/>
    </row>
    <row r="16" spans="2:256" s="28" customFormat="1" ht="15.75" customHeight="1">
      <c r="B16" s="29"/>
      <c r="C16" s="29"/>
      <c r="D16" s="29"/>
      <c r="E16" s="35"/>
      <c r="F16" s="35"/>
      <c r="G16" s="35"/>
      <c r="IV16"/>
    </row>
    <row r="17" spans="2:256" s="28" customFormat="1" ht="15.75" customHeight="1">
      <c r="B17" s="29"/>
      <c r="C17" s="29" t="s">
        <v>78</v>
      </c>
      <c r="D17" s="29"/>
      <c r="E17" s="35">
        <v>1216</v>
      </c>
      <c r="F17" s="35"/>
      <c r="G17" s="35">
        <v>1368</v>
      </c>
      <c r="IV17"/>
    </row>
    <row r="18" spans="2:256" s="28" customFormat="1" ht="15.75" customHeight="1">
      <c r="B18" s="29"/>
      <c r="C18" s="29" t="s">
        <v>79</v>
      </c>
      <c r="D18" s="29"/>
      <c r="E18" s="35">
        <v>-2582</v>
      </c>
      <c r="F18" s="35"/>
      <c r="G18" s="35">
        <v>-882</v>
      </c>
      <c r="IV18"/>
    </row>
    <row r="19" spans="2:256" s="28" customFormat="1" ht="15.75" customHeight="1" hidden="1">
      <c r="B19" s="29"/>
      <c r="C19" s="29" t="s">
        <v>17</v>
      </c>
      <c r="D19" s="29"/>
      <c r="E19" s="35">
        <v>0</v>
      </c>
      <c r="F19" s="35"/>
      <c r="G19" s="35">
        <v>0</v>
      </c>
      <c r="IV19"/>
    </row>
    <row r="20" spans="2:256" s="28" customFormat="1" ht="15.75" customHeight="1">
      <c r="B20" s="29"/>
      <c r="C20" s="29" t="s">
        <v>80</v>
      </c>
      <c r="D20" s="29"/>
      <c r="E20" s="35">
        <v>-523</v>
      </c>
      <c r="F20" s="35"/>
      <c r="G20" s="35">
        <v>-84</v>
      </c>
      <c r="IV20"/>
    </row>
    <row r="21" spans="2:256" s="28" customFormat="1" ht="15.75" customHeight="1">
      <c r="B21" s="29"/>
      <c r="C21" s="29"/>
      <c r="D21" s="29"/>
      <c r="E21" s="36"/>
      <c r="F21" s="37"/>
      <c r="G21" s="36"/>
      <c r="IV21"/>
    </row>
    <row r="22" spans="2:256" s="28" customFormat="1" ht="15.75" customHeight="1">
      <c r="B22" s="29" t="s">
        <v>81</v>
      </c>
      <c r="C22" s="29"/>
      <c r="D22" s="29"/>
      <c r="E22" s="38">
        <f>+E13+SUM(E17:E21)</f>
        <v>148794</v>
      </c>
      <c r="F22" s="38"/>
      <c r="G22" s="38">
        <f>+G13+SUM(G17:G21)</f>
        <v>56901</v>
      </c>
      <c r="IV22"/>
    </row>
    <row r="23" spans="2:256" s="28" customFormat="1" ht="15.75" customHeight="1">
      <c r="B23" s="29"/>
      <c r="C23" s="29"/>
      <c r="D23" s="29"/>
      <c r="E23" s="38"/>
      <c r="F23" s="39"/>
      <c r="G23" s="38"/>
      <c r="IV23"/>
    </row>
    <row r="24" spans="2:256" s="28" customFormat="1" ht="15.75" customHeight="1">
      <c r="B24" s="29" t="s">
        <v>82</v>
      </c>
      <c r="C24" s="29"/>
      <c r="D24" s="29"/>
      <c r="E24" s="38"/>
      <c r="F24" s="39"/>
      <c r="G24" s="38"/>
      <c r="IV24"/>
    </row>
    <row r="25" spans="2:256" s="28" customFormat="1" ht="15.75" customHeight="1">
      <c r="B25" s="29"/>
      <c r="C25" s="29"/>
      <c r="D25" s="29"/>
      <c r="E25" s="38"/>
      <c r="F25" s="39"/>
      <c r="G25" s="38"/>
      <c r="IV25"/>
    </row>
    <row r="26" spans="2:256" s="28" customFormat="1" ht="15.75" customHeight="1">
      <c r="B26" s="29"/>
      <c r="C26" s="29" t="s">
        <v>83</v>
      </c>
      <c r="D26" s="29"/>
      <c r="E26" s="35">
        <v>-124537</v>
      </c>
      <c r="F26" s="35"/>
      <c r="G26" s="35">
        <v>-16901</v>
      </c>
      <c r="IV26"/>
    </row>
    <row r="27" spans="2:256" s="28" customFormat="1" ht="15.75" customHeight="1">
      <c r="B27" s="29"/>
      <c r="C27" s="29" t="s">
        <v>105</v>
      </c>
      <c r="D27" s="29"/>
      <c r="E27" s="35">
        <v>513</v>
      </c>
      <c r="F27" s="35"/>
      <c r="G27" s="35">
        <v>-9146</v>
      </c>
      <c r="IV27"/>
    </row>
    <row r="28" spans="2:256" s="28" customFormat="1" ht="15.75" customHeight="1">
      <c r="B28" s="29"/>
      <c r="C28" s="29" t="s">
        <v>129</v>
      </c>
      <c r="D28" s="29"/>
      <c r="E28" s="35">
        <v>897</v>
      </c>
      <c r="F28" s="35"/>
      <c r="G28" s="35">
        <v>1294</v>
      </c>
      <c r="IV28"/>
    </row>
    <row r="29" spans="2:256" s="28" customFormat="1" ht="15.75" customHeight="1">
      <c r="B29" s="29"/>
      <c r="C29" s="29" t="s">
        <v>110</v>
      </c>
      <c r="D29" s="29"/>
      <c r="E29" s="35">
        <v>-46374</v>
      </c>
      <c r="F29" s="35"/>
      <c r="G29" s="35">
        <v>70399</v>
      </c>
      <c r="IV29"/>
    </row>
    <row r="30" spans="2:256" s="28" customFormat="1" ht="15.75" customHeight="1">
      <c r="B30" s="29"/>
      <c r="C30" s="29"/>
      <c r="D30" s="29"/>
      <c r="E30" s="40"/>
      <c r="F30" s="35"/>
      <c r="G30" s="40"/>
      <c r="IV30"/>
    </row>
    <row r="31" spans="2:256" s="28" customFormat="1" ht="15.75" customHeight="1">
      <c r="B31" s="29" t="s">
        <v>84</v>
      </c>
      <c r="C31" s="29"/>
      <c r="D31" s="29"/>
      <c r="E31" s="35">
        <f>+SUM(E26:E29)+E22</f>
        <v>-20707</v>
      </c>
      <c r="F31" s="35"/>
      <c r="G31" s="35">
        <f>+SUM(G26:G29)+G22</f>
        <v>102547</v>
      </c>
      <c r="IV31"/>
    </row>
    <row r="32" spans="2:256" s="28" customFormat="1" ht="15.75" customHeight="1">
      <c r="B32" s="29"/>
      <c r="C32" s="29"/>
      <c r="D32" s="29"/>
      <c r="E32" s="35"/>
      <c r="F32" s="35"/>
      <c r="G32" s="35"/>
      <c r="IV32"/>
    </row>
    <row r="33" spans="2:256" s="28" customFormat="1" ht="15.75" customHeight="1">
      <c r="B33" s="29" t="s">
        <v>85</v>
      </c>
      <c r="C33" s="29"/>
      <c r="D33" s="29"/>
      <c r="E33" s="35">
        <v>-13633</v>
      </c>
      <c r="F33" s="35"/>
      <c r="G33" s="35">
        <v>-3230</v>
      </c>
      <c r="IV33"/>
    </row>
    <row r="34" spans="2:256" s="28" customFormat="1" ht="15.75" customHeight="1">
      <c r="B34" s="29" t="s">
        <v>124</v>
      </c>
      <c r="C34" s="29"/>
      <c r="D34" s="29"/>
      <c r="E34" s="35">
        <v>682</v>
      </c>
      <c r="F34" s="35"/>
      <c r="G34" s="35">
        <v>0</v>
      </c>
      <c r="IV34"/>
    </row>
    <row r="35" spans="2:256" s="28" customFormat="1" ht="15.75" customHeight="1">
      <c r="B35" s="29"/>
      <c r="C35" s="29"/>
      <c r="D35" s="29"/>
      <c r="E35" s="35"/>
      <c r="F35" s="35"/>
      <c r="G35" s="35"/>
      <c r="IV35"/>
    </row>
    <row r="36" spans="2:256" s="28" customFormat="1" ht="15.75" customHeight="1">
      <c r="B36" s="29" t="s">
        <v>86</v>
      </c>
      <c r="C36" s="29"/>
      <c r="D36" s="29"/>
      <c r="E36" s="41">
        <f>+E31+SUM(E33:E35)</f>
        <v>-33658</v>
      </c>
      <c r="F36" s="34"/>
      <c r="G36" s="41">
        <f>+G31+SUM(G33:G35)</f>
        <v>99317</v>
      </c>
      <c r="IV36"/>
    </row>
    <row r="37" spans="2:256" s="28" customFormat="1" ht="15.75" customHeight="1">
      <c r="B37" s="29"/>
      <c r="C37" s="29"/>
      <c r="D37" s="29"/>
      <c r="E37" s="34"/>
      <c r="F37" s="34"/>
      <c r="G37" s="34"/>
      <c r="IV37"/>
    </row>
    <row r="38" spans="2:256" s="28" customFormat="1" ht="15.75" customHeight="1">
      <c r="B38" s="32" t="s">
        <v>87</v>
      </c>
      <c r="C38" s="29"/>
      <c r="D38" s="29"/>
      <c r="E38" s="42"/>
      <c r="F38" s="42"/>
      <c r="G38" s="42"/>
      <c r="IV38"/>
    </row>
    <row r="39" spans="2:256" s="28" customFormat="1" ht="15.75" customHeight="1">
      <c r="B39" s="29"/>
      <c r="C39" s="29"/>
      <c r="D39" s="29"/>
      <c r="E39" s="37"/>
      <c r="F39" s="37"/>
      <c r="G39" s="37"/>
      <c r="IV39"/>
    </row>
    <row r="40" spans="2:256" s="28" customFormat="1" ht="15.75" customHeight="1">
      <c r="B40" s="29" t="s">
        <v>88</v>
      </c>
      <c r="C40" s="29"/>
      <c r="D40" s="29"/>
      <c r="E40" s="35">
        <v>-3449</v>
      </c>
      <c r="F40" s="39"/>
      <c r="G40" s="35">
        <v>-2253</v>
      </c>
      <c r="IV40"/>
    </row>
    <row r="41" spans="2:256" s="28" customFormat="1" ht="15.75" customHeight="1">
      <c r="B41" s="29" t="s">
        <v>31</v>
      </c>
      <c r="C41" s="29"/>
      <c r="D41" s="29"/>
      <c r="E41" s="35">
        <v>-15881</v>
      </c>
      <c r="F41" s="39"/>
      <c r="G41" s="35">
        <v>-25553</v>
      </c>
      <c r="IV41"/>
    </row>
    <row r="42" spans="2:256" s="28" customFormat="1" ht="15.75" customHeight="1">
      <c r="B42" s="29" t="s">
        <v>89</v>
      </c>
      <c r="C42" s="29"/>
      <c r="D42" s="29"/>
      <c r="E42" s="35">
        <v>2582</v>
      </c>
      <c r="F42" s="37"/>
      <c r="G42" s="35">
        <f>-G18</f>
        <v>882</v>
      </c>
      <c r="IV42"/>
    </row>
    <row r="43" spans="2:256" s="28" customFormat="1" ht="15.75" customHeight="1">
      <c r="B43" s="29" t="s">
        <v>90</v>
      </c>
      <c r="C43" s="29"/>
      <c r="D43" s="29"/>
      <c r="E43" s="35">
        <v>533</v>
      </c>
      <c r="F43" s="35"/>
      <c r="G43" s="35">
        <v>177</v>
      </c>
      <c r="IV43"/>
    </row>
    <row r="44" spans="2:256" s="28" customFormat="1" ht="15.75" customHeight="1">
      <c r="B44" s="29"/>
      <c r="C44" s="29"/>
      <c r="D44" s="29"/>
      <c r="E44" s="35"/>
      <c r="F44" s="35"/>
      <c r="G44" s="35"/>
      <c r="IV44"/>
    </row>
    <row r="45" spans="2:256" s="28" customFormat="1" ht="15.75" customHeight="1">
      <c r="B45" s="29" t="s">
        <v>91</v>
      </c>
      <c r="C45" s="29"/>
      <c r="D45" s="29"/>
      <c r="E45" s="41">
        <f>+SUM(E40:E44)</f>
        <v>-16215</v>
      </c>
      <c r="F45" s="34"/>
      <c r="G45" s="41">
        <f>+SUM(G40:G44)</f>
        <v>-26747</v>
      </c>
      <c r="IV45"/>
    </row>
    <row r="46" spans="2:256" s="28" customFormat="1" ht="15.75" customHeight="1">
      <c r="B46" s="29"/>
      <c r="C46" s="29"/>
      <c r="D46" s="29"/>
      <c r="E46" s="34"/>
      <c r="F46" s="34"/>
      <c r="G46" s="34"/>
      <c r="IV46"/>
    </row>
    <row r="47" spans="2:256" s="28" customFormat="1" ht="15.75" customHeight="1">
      <c r="B47" s="32" t="s">
        <v>92</v>
      </c>
      <c r="C47" s="29"/>
      <c r="D47" s="29"/>
      <c r="E47" s="34"/>
      <c r="F47" s="34"/>
      <c r="G47" s="34"/>
      <c r="IV47"/>
    </row>
    <row r="48" spans="2:256" s="28" customFormat="1" ht="15.75" customHeight="1">
      <c r="B48" s="29"/>
      <c r="C48" s="29"/>
      <c r="D48" s="29"/>
      <c r="E48" s="42"/>
      <c r="F48" s="42"/>
      <c r="G48" s="42"/>
      <c r="IV48"/>
    </row>
    <row r="49" spans="2:256" s="28" customFormat="1" ht="15.75" customHeight="1">
      <c r="B49" s="29" t="s">
        <v>73</v>
      </c>
      <c r="C49" s="29"/>
      <c r="D49" s="29"/>
      <c r="E49" s="43">
        <v>-5</v>
      </c>
      <c r="F49" s="35"/>
      <c r="G49" s="43">
        <v>-808</v>
      </c>
      <c r="IV49"/>
    </row>
    <row r="50" spans="2:256" s="28" customFormat="1" ht="15.75" customHeight="1">
      <c r="B50" s="29" t="s">
        <v>106</v>
      </c>
      <c r="C50" s="29"/>
      <c r="D50" s="29"/>
      <c r="E50" s="43">
        <v>176903</v>
      </c>
      <c r="F50" s="35"/>
      <c r="G50" s="43">
        <v>0</v>
      </c>
      <c r="IV50"/>
    </row>
    <row r="51" spans="2:256" s="28" customFormat="1" ht="15.75" customHeight="1">
      <c r="B51" s="29"/>
      <c r="C51" s="29"/>
      <c r="D51" s="29"/>
      <c r="E51" s="35"/>
      <c r="F51" s="35"/>
      <c r="G51" s="35"/>
      <c r="IV51"/>
    </row>
    <row r="52" spans="2:256" s="28" customFormat="1" ht="15.75" customHeight="1">
      <c r="B52" s="29" t="s">
        <v>93</v>
      </c>
      <c r="C52" s="29"/>
      <c r="D52" s="29"/>
      <c r="E52" s="41">
        <f>+SUM(E48:E51)</f>
        <v>176898</v>
      </c>
      <c r="F52" s="34"/>
      <c r="G52" s="41">
        <f>+SUM(G48:G51)</f>
        <v>-808</v>
      </c>
      <c r="IV52"/>
    </row>
    <row r="53" spans="2:256" s="28" customFormat="1" ht="15.75" customHeight="1">
      <c r="B53" s="29"/>
      <c r="C53" s="29"/>
      <c r="D53" s="29"/>
      <c r="E53" s="40"/>
      <c r="F53" s="35"/>
      <c r="G53" s="40"/>
      <c r="IV53"/>
    </row>
    <row r="54" spans="2:256" s="28" customFormat="1" ht="15.75" customHeight="1">
      <c r="B54" s="32" t="s">
        <v>111</v>
      </c>
      <c r="C54" s="29"/>
      <c r="D54" s="29"/>
      <c r="E54" s="34">
        <f>+E45+E36+E52</f>
        <v>127025</v>
      </c>
      <c r="F54" s="34"/>
      <c r="G54" s="34">
        <f>+G45+G36+G52</f>
        <v>71762</v>
      </c>
      <c r="IV54"/>
    </row>
    <row r="55" spans="3:256" s="28" customFormat="1" ht="15.75" customHeight="1">
      <c r="C55" s="29"/>
      <c r="D55" s="29"/>
      <c r="E55" s="34"/>
      <c r="F55" s="34"/>
      <c r="G55" s="34"/>
      <c r="IV55"/>
    </row>
    <row r="56" spans="2:256" s="28" customFormat="1" ht="15.75" customHeight="1">
      <c r="B56" s="32" t="s">
        <v>108</v>
      </c>
      <c r="C56" s="29"/>
      <c r="D56" s="29"/>
      <c r="E56" s="34">
        <v>116074</v>
      </c>
      <c r="F56" s="34"/>
      <c r="G56" s="34">
        <v>69775</v>
      </c>
      <c r="IV56"/>
    </row>
    <row r="57" spans="2:256" s="28" customFormat="1" ht="15.75" customHeight="1">
      <c r="B57" s="29"/>
      <c r="C57" s="29"/>
      <c r="D57" s="29"/>
      <c r="E57" s="40"/>
      <c r="F57" s="34"/>
      <c r="G57" s="40"/>
      <c r="IV57"/>
    </row>
    <row r="58" spans="2:256" s="28" customFormat="1" ht="15.75" customHeight="1">
      <c r="B58" s="32" t="s">
        <v>128</v>
      </c>
      <c r="C58" s="29"/>
      <c r="D58" s="29"/>
      <c r="E58" s="44">
        <f>+E56+E54</f>
        <v>243099</v>
      </c>
      <c r="F58" s="34"/>
      <c r="G58" s="44">
        <f>+G56+G54</f>
        <v>141537</v>
      </c>
      <c r="IV58"/>
    </row>
    <row r="59" spans="2:256" s="28" customFormat="1" ht="15.75" customHeight="1">
      <c r="B59" s="29"/>
      <c r="C59" s="29"/>
      <c r="D59" s="29"/>
      <c r="E59" s="45"/>
      <c r="F59" s="46"/>
      <c r="G59" s="45"/>
      <c r="IV59"/>
    </row>
    <row r="60" ht="15.75" customHeight="1">
      <c r="B60" s="12" t="s">
        <v>26</v>
      </c>
    </row>
    <row r="61" spans="2:7" ht="15.75" customHeight="1">
      <c r="B61" s="67" t="s">
        <v>107</v>
      </c>
      <c r="C61" s="68"/>
      <c r="D61" s="68"/>
      <c r="E61" s="68"/>
      <c r="F61" s="68"/>
      <c r="G61" s="68"/>
    </row>
    <row r="62" spans="2:7" ht="15.75" customHeight="1">
      <c r="B62" s="68"/>
      <c r="C62" s="68"/>
      <c r="D62" s="68"/>
      <c r="E62" s="68"/>
      <c r="F62" s="68"/>
      <c r="G62" s="68"/>
    </row>
    <row r="63" ht="15.75" customHeight="1"/>
    <row r="64" ht="15.75" customHeight="1"/>
    <row r="65" ht="15.75" customHeight="1"/>
  </sheetData>
  <sheetProtection/>
  <mergeCells count="1">
    <mergeCell ref="B61:G62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a5233</cp:lastModifiedBy>
  <cp:lastPrinted>2010-08-16T01:04:59Z</cp:lastPrinted>
  <dcterms:created xsi:type="dcterms:W3CDTF">2004-05-11T09:22:50Z</dcterms:created>
  <dcterms:modified xsi:type="dcterms:W3CDTF">2010-08-17T08:19:05Z</dcterms:modified>
  <cp:category/>
  <cp:version/>
  <cp:contentType/>
  <cp:contentStatus/>
  <cp:revision>1</cp:revision>
</cp:coreProperties>
</file>