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3">'Cash Flow'!$A$1:$H$62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<sst xmlns="http://schemas.openxmlformats.org/spreadsheetml/2006/main" count="187" uniqueCount="127">
  <si>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</si>
  <si>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</si>
  <si>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</si>
  <si>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</si>
  <si>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</si>
  <si>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</si>
  <si>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</si>
  <si>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</si>
  <si>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</si>
  <si>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</si>
  <si>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</si>
  <si>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</si>
  <si>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</si>
  <si>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</si>
  <si>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</si>
  <si>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</si>
  <si>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</si>
  <si>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</si>
  <si>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</si>
  <si>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</si>
  <si>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Profit for the period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</si>
  <si>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</si>
  <si>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</si>
  <si>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</si>
  <si>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</si>
  <si>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</si>
  <si>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</si>
  <si>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</si>
  <si>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</si>
  <si>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</si>
  <si>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</si>
  <si>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</si>
  <si>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</si>
  <si>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</si>
  <si>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</si>
  <si>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</si>
  <si>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</si>
  <si>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</si>
  <si>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</si>
  <si>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</si>
  <si>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</si>
  <si>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</si>
  <si>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</si>
  <si>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</si>
  <si>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</si>
  <si>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</si>
  <si>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</si>
  <si>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</si>
  <si>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</si>
  <si>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</si>
  <si>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</si>
  <si>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</si>
  <si>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</si>
  <si>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</si>
  <si>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</si>
  <si>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</si>
  <si>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</si>
  <si>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</si>
  <si>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</si>
  <si>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</si>
  <si>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</si>
  <si>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</si>
  <si>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</si>
  <si>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</si>
  <si>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</si>
  <si>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</si>
  <si>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</si>
  <si>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</si>
  <si>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</si>
  <si>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</si>
  <si>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</si>
  <si>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</si>
  <si>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</si>
  <si>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At 1 January 2008</t>
  </si>
  <si>
    <t>Prior year adjustment</t>
  </si>
  <si>
    <t>Foreign Exchange Reserve</t>
  </si>
  <si>
    <t>Purchase of treasury shares</t>
  </si>
  <si>
    <t>Net profit for the period</t>
  </si>
  <si>
    <t>Dividend paid by a subsidiary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</si>
  <si>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</si>
  <si>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</si>
  <si>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</si>
  <si>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</si>
  <si>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</si>
  <si>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</si>
  <si>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</si>
  <si>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</si>
  <si>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</si>
  <si>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Cash generated from operations</t>
  </si>
  <si>
    <t>Taxes paid</t>
  </si>
  <si>
    <t>Taxes refunded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</si>
  <si>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</si>
  <si>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</si>
  <si>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</si>
  <si>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</si>
  <si>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</si>
  <si>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</si>
  <si>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</si>
  <si>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31-DEC-08</t>
  </si>
  <si>
    <t>The unaudited Condensed Consolidated Income Statement should be read in conjunction with the Annual Audited Financial Statements for the year ended 31 December 2008.</t>
  </si>
  <si>
    <t>The unaudited Condensed Consolidated Balance Sheet should be read in conjunction with the Annual Audited Financial Statements for the year ended 31 December 2008.</t>
  </si>
  <si>
    <t>At 1 January 2009</t>
  </si>
  <si>
    <t>The Condensed Consolidated Statement of Changes in Equity should be read in conjunction with the Annual Audited Financial Statements for the year ended 31 December 2008.</t>
  </si>
  <si>
    <t>The Condensed Consolidated Cash Flow Statement should be read in conjunction with the Annual Audited Financial Statements for the year ended 31 December 2008.</t>
  </si>
  <si>
    <t>CASH AND BANK BALANCES AS AT 1 JANUARY 2009 / 2008</t>
  </si>
  <si>
    <t>Changes in subsidiaries' shareholding</t>
  </si>
  <si>
    <t>Increase property development costs</t>
  </si>
  <si>
    <t>Final dividend – financial year</t>
  </si>
  <si>
    <r>
      <t xml:space="preserve">   </t>
    </r>
    <r>
      <rPr>
        <sz val="12"/>
        <rFont val="Times New Roman"/>
        <family val="1"/>
      </rPr>
      <t>ended 31/12/2007</t>
    </r>
  </si>
  <si>
    <t>First interim dividend – financial year</t>
  </si>
  <si>
    <r>
      <t xml:space="preserve">   </t>
    </r>
    <r>
      <rPr>
        <sz val="12"/>
        <rFont val="Times New Roman"/>
        <family val="1"/>
      </rPr>
      <t>ended 31/12/2008</t>
    </r>
  </si>
  <si>
    <t>Dividend paid</t>
  </si>
  <si>
    <t>CONDENSED CONSOLIDATED INCOME STATEMENT FOR THE FOURTH QUARTER ENDED 31 DECEMBER 2009</t>
  </si>
  <si>
    <t>31-DEC-09</t>
  </si>
  <si>
    <t>CONDENSED CONSOLIDATED BALANCE SHEET AS AT 31 DECEMBER 2009</t>
  </si>
  <si>
    <t>CONDENSED CONSOLIDATED STATEMENT OF CHANGES IN EQUITY FOR THE FOURTH QUARTER ENDED 31 DECEMBER 2009</t>
  </si>
  <si>
    <t>At 31 December 2009</t>
  </si>
  <si>
    <t>At 31 December 2008</t>
  </si>
  <si>
    <t>Second interim dividend – financial year</t>
  </si>
  <si>
    <r>
      <t xml:space="preserve">   </t>
    </r>
    <r>
      <rPr>
        <sz val="12"/>
        <rFont val="Times New Roman"/>
        <family val="1"/>
      </rPr>
      <t>ended 31/12/2009</t>
    </r>
  </si>
  <si>
    <t>CONDENSED CONSOLIDATED CASH FLOW STATEMENT FOR THE FOURTH QUARTER ENDED 31 DECEMBER 2009</t>
  </si>
  <si>
    <t>12 MONTHS</t>
  </si>
  <si>
    <t>CASH AND BANK BALANCES AS AT 31 DECEMBER 2009 / 2008</t>
  </si>
  <si>
    <t>Decrease in inventories</t>
  </si>
  <si>
    <t>Increase in trade and other payables</t>
  </si>
  <si>
    <t>Net cash generated from operating activities</t>
  </si>
  <si>
    <t>NET INCREASE/(DECREASE) IN CASH AND BANK BALANCES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</si>
</sst>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\-_);_(@_)"/>
    <numFmt numFmtId="179" formatCode="0.0"/>
    <numFmt numFmtId="180" formatCode="_(* #,##0.00_);_(* \(#,##0.00\);_(* \-??_);_(@_)"/>
  </numFmts>
  <fonts count="40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Lucida Sans Uni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0" fillId="0" borderId="12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3" xfId="0" applyNumberFormat="1" applyFont="1" applyBorder="1" applyAlignment="1">
      <alignment/>
    </xf>
    <xf numFmtId="180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8" fontId="0" fillId="0" borderId="0" xfId="42" applyNumberFormat="1" applyFont="1" applyFill="1" applyBorder="1" applyAlignment="1" applyProtection="1">
      <alignment/>
      <protection/>
    </xf>
    <xf numFmtId="178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  <xf numFmtId="0" fontId="0" fillId="0" borderId="0" xfId="55" applyFont="1">
      <alignment/>
      <protection/>
    </xf>
    <xf numFmtId="0" fontId="0" fillId="0" borderId="0" xfId="56" applyFont="1">
      <alignment/>
      <protection/>
    </xf>
    <xf numFmtId="37" fontId="3" fillId="0" borderId="0" xfId="56" applyNumberFormat="1" applyFont="1" applyAlignment="1">
      <alignment horizontal="center"/>
      <protection/>
    </xf>
    <xf numFmtId="37" fontId="0" fillId="0" borderId="0" xfId="56" applyNumberFormat="1" applyFont="1" applyAlignment="1">
      <alignment horizontal="center"/>
      <protection/>
    </xf>
    <xf numFmtId="0" fontId="3" fillId="0" borderId="0" xfId="56" applyFont="1">
      <alignment/>
      <protection/>
    </xf>
    <xf numFmtId="178" fontId="0" fillId="0" borderId="0" xfId="56" applyNumberFormat="1" applyFont="1" applyAlignment="1">
      <alignment horizontal="center"/>
      <protection/>
    </xf>
    <xf numFmtId="178" fontId="0" fillId="0" borderId="0" xfId="56" applyNumberFormat="1" applyFont="1" applyAlignment="1">
      <alignment horizontal="right"/>
      <protection/>
    </xf>
    <xf numFmtId="178" fontId="0" fillId="0" borderId="0" xfId="56" applyNumberFormat="1" applyFont="1" applyBorder="1" applyAlignment="1">
      <alignment horizontal="right"/>
      <protection/>
    </xf>
    <xf numFmtId="178" fontId="0" fillId="0" borderId="10" xfId="56" applyNumberFormat="1" applyFont="1" applyBorder="1">
      <alignment/>
      <protection/>
    </xf>
    <xf numFmtId="178" fontId="0" fillId="0" borderId="0" xfId="56" applyNumberFormat="1" applyFont="1" applyBorder="1">
      <alignment/>
      <protection/>
    </xf>
    <xf numFmtId="178" fontId="0" fillId="0" borderId="0" xfId="56" applyNumberFormat="1" applyFont="1" applyBorder="1" applyAlignment="1">
      <alignment/>
      <protection/>
    </xf>
    <xf numFmtId="178" fontId="0" fillId="0" borderId="0" xfId="56" applyNumberFormat="1" applyFont="1" applyBorder="1" applyAlignment="1">
      <alignment horizontal="center"/>
      <protection/>
    </xf>
    <xf numFmtId="178" fontId="0" fillId="0" borderId="10" xfId="56" applyNumberFormat="1" applyFont="1" applyBorder="1" applyAlignment="1">
      <alignment horizontal="right"/>
      <protection/>
    </xf>
    <xf numFmtId="178" fontId="0" fillId="0" borderId="12" xfId="56" applyNumberFormat="1" applyFont="1" applyBorder="1" applyAlignment="1">
      <alignment horizontal="right"/>
      <protection/>
    </xf>
    <xf numFmtId="178" fontId="0" fillId="0" borderId="0" xfId="56" applyNumberFormat="1" applyFont="1">
      <alignment/>
      <protection/>
    </xf>
    <xf numFmtId="178" fontId="0" fillId="0" borderId="0" xfId="42" applyNumberFormat="1" applyFont="1" applyFill="1" applyBorder="1" applyAlignment="1" applyProtection="1">
      <alignment horizontal="right"/>
      <protection/>
    </xf>
    <xf numFmtId="178" fontId="0" fillId="0" borderId="11" xfId="56" applyNumberFormat="1" applyFont="1" applyBorder="1" applyAlignment="1">
      <alignment horizontal="right"/>
      <protection/>
    </xf>
    <xf numFmtId="37" fontId="0" fillId="0" borderId="0" xfId="56" applyNumberFormat="1" applyFont="1" applyBorder="1">
      <alignment/>
      <protection/>
    </xf>
    <xf numFmtId="37" fontId="0" fillId="0" borderId="0" xfId="56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Normal="75" zoomScaleSheetLayoutView="100" zoomScalePageLayoutView="0" workbookViewId="0" topLeftCell="A1">
      <selection activeCell="H46" sqref="H46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112</v>
      </c>
    </row>
    <row r="5" ht="15.75" customHeight="1">
      <c r="A5" s="1" t="s">
        <v>1</v>
      </c>
    </row>
    <row r="6" ht="15.75" customHeight="1"/>
    <row r="7" spans="4:10" ht="15.75" customHeight="1">
      <c r="D7" s="52" t="s">
        <v>2</v>
      </c>
      <c r="E7" s="52"/>
      <c r="F7" s="52"/>
      <c r="H7" s="52" t="s">
        <v>3</v>
      </c>
      <c r="I7" s="52"/>
      <c r="J7" s="52"/>
    </row>
    <row r="8" spans="4:10" ht="15.75" customHeight="1">
      <c r="D8" s="4"/>
      <c r="E8" s="4"/>
      <c r="F8" s="4" t="s">
        <v>4</v>
      </c>
      <c r="G8" s="4"/>
      <c r="H8" s="4"/>
      <c r="I8" s="4"/>
      <c r="J8" s="4" t="s">
        <v>4</v>
      </c>
    </row>
    <row r="9" spans="4:10" ht="15.75" customHeight="1">
      <c r="D9" s="4" t="s">
        <v>5</v>
      </c>
      <c r="E9" s="4"/>
      <c r="F9" s="4" t="s">
        <v>6</v>
      </c>
      <c r="G9" s="4"/>
      <c r="H9" s="4" t="s">
        <v>5</v>
      </c>
      <c r="I9" s="4"/>
      <c r="J9" s="4" t="s">
        <v>6</v>
      </c>
    </row>
    <row r="10" spans="4:10" ht="15.75" customHeight="1">
      <c r="D10" s="4" t="s">
        <v>6</v>
      </c>
      <c r="E10" s="4"/>
      <c r="F10" s="4" t="s">
        <v>7</v>
      </c>
      <c r="G10" s="4"/>
      <c r="H10" s="4" t="s">
        <v>6</v>
      </c>
      <c r="I10" s="4"/>
      <c r="J10" s="4" t="s">
        <v>7</v>
      </c>
    </row>
    <row r="11" spans="4:10" ht="15.75" customHeight="1"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10</v>
      </c>
    </row>
    <row r="12" spans="4:10" ht="15.75" customHeight="1">
      <c r="D12" s="48" t="s">
        <v>113</v>
      </c>
      <c r="E12" s="4"/>
      <c r="F12" s="48" t="s">
        <v>98</v>
      </c>
      <c r="G12" s="4"/>
      <c r="H12" s="48" t="s">
        <v>113</v>
      </c>
      <c r="I12" s="4"/>
      <c r="J12" s="48" t="s">
        <v>98</v>
      </c>
    </row>
    <row r="13" spans="4:10" ht="15.75" customHeight="1">
      <c r="D13" s="4" t="s">
        <v>11</v>
      </c>
      <c r="E13" s="4"/>
      <c r="F13" s="4" t="s">
        <v>11</v>
      </c>
      <c r="G13" s="4"/>
      <c r="H13" s="4" t="s">
        <v>11</v>
      </c>
      <c r="I13" s="4"/>
      <c r="J13" s="4" t="s">
        <v>11</v>
      </c>
    </row>
    <row r="14" ht="15.75" customHeight="1"/>
    <row r="15" spans="2:10" ht="15.75" customHeight="1">
      <c r="B15" s="1" t="s">
        <v>12</v>
      </c>
      <c r="D15" s="5">
        <v>211763</v>
      </c>
      <c r="E15" s="5"/>
      <c r="F15" s="5">
        <v>128226</v>
      </c>
      <c r="G15" s="5"/>
      <c r="H15" s="5">
        <v>719971</v>
      </c>
      <c r="I15" s="5"/>
      <c r="J15" s="5">
        <v>422382</v>
      </c>
    </row>
    <row r="16" spans="4:10" ht="15.75" customHeight="1">
      <c r="D16" s="5"/>
      <c r="E16" s="5"/>
      <c r="F16" s="5"/>
      <c r="G16" s="5"/>
      <c r="H16" s="5"/>
      <c r="I16" s="5"/>
      <c r="J16" s="5"/>
    </row>
    <row r="17" spans="2:10" ht="15.75" customHeight="1">
      <c r="B17" s="1" t="s">
        <v>13</v>
      </c>
      <c r="D17" s="5">
        <f>-153267</f>
        <v>-153267</v>
      </c>
      <c r="E17" s="5"/>
      <c r="F17" s="5">
        <v>-115237</v>
      </c>
      <c r="G17" s="5"/>
      <c r="H17" s="5">
        <f>-556317</f>
        <v>-556317</v>
      </c>
      <c r="I17" s="5"/>
      <c r="J17" s="5">
        <v>-359095</v>
      </c>
    </row>
    <row r="18" spans="4:10" ht="15.75" customHeight="1">
      <c r="D18" s="6"/>
      <c r="E18" s="5"/>
      <c r="F18" s="6"/>
      <c r="G18" s="5"/>
      <c r="H18" s="6"/>
      <c r="I18" s="5"/>
      <c r="J18" s="6"/>
    </row>
    <row r="19" spans="2:10" ht="15.75" customHeight="1">
      <c r="B19" s="1" t="s">
        <v>14</v>
      </c>
      <c r="D19" s="5">
        <f>SUM(D15:D18)</f>
        <v>58496</v>
      </c>
      <c r="E19" s="5"/>
      <c r="F19" s="5">
        <f>SUM(F15:F18)</f>
        <v>12989</v>
      </c>
      <c r="G19" s="5"/>
      <c r="H19" s="5">
        <f>SUM(H15:H18)</f>
        <v>163654</v>
      </c>
      <c r="I19" s="5"/>
      <c r="J19" s="5">
        <f>SUM(J15:J18)</f>
        <v>63287</v>
      </c>
    </row>
    <row r="20" spans="4:10" ht="15.75" customHeight="1">
      <c r="D20" s="5"/>
      <c r="E20" s="5"/>
      <c r="F20" s="5"/>
      <c r="G20" s="5"/>
      <c r="H20" s="5"/>
      <c r="I20" s="5"/>
      <c r="J20" s="5"/>
    </row>
    <row r="21" spans="2:10" ht="15.75" customHeight="1">
      <c r="B21" s="1" t="s">
        <v>15</v>
      </c>
      <c r="D21" s="5">
        <v>0</v>
      </c>
      <c r="E21" s="5"/>
      <c r="F21" s="5">
        <v>0</v>
      </c>
      <c r="G21" s="5"/>
      <c r="H21" s="5">
        <v>0</v>
      </c>
      <c r="I21" s="5"/>
      <c r="J21" s="5">
        <v>0</v>
      </c>
    </row>
    <row r="22" spans="4:10" ht="15.75" customHeight="1">
      <c r="D22" s="5"/>
      <c r="E22" s="5"/>
      <c r="F22" s="5"/>
      <c r="G22" s="5"/>
      <c r="H22" s="5"/>
      <c r="I22" s="5"/>
      <c r="J22" s="5"/>
    </row>
    <row r="23" spans="2:10" ht="15.75" customHeight="1">
      <c r="B23" s="1" t="s">
        <v>16</v>
      </c>
      <c r="D23" s="5">
        <v>720</v>
      </c>
      <c r="E23" s="5"/>
      <c r="F23" s="5">
        <v>653</v>
      </c>
      <c r="G23" s="5"/>
      <c r="H23" s="5">
        <v>2213</v>
      </c>
      <c r="I23" s="5"/>
      <c r="J23" s="5">
        <v>1775</v>
      </c>
    </row>
    <row r="24" spans="4:10" ht="15.75" customHeight="1">
      <c r="D24" s="5"/>
      <c r="E24" s="5"/>
      <c r="F24" s="5"/>
      <c r="G24" s="5"/>
      <c r="H24" s="5"/>
      <c r="I24" s="5"/>
      <c r="J24" s="5"/>
    </row>
    <row r="25" spans="2:10" ht="15.75" customHeight="1">
      <c r="B25" s="1" t="s">
        <v>17</v>
      </c>
      <c r="D25" s="7">
        <v>-194</v>
      </c>
      <c r="E25" s="5"/>
      <c r="F25" s="7">
        <v>195</v>
      </c>
      <c r="G25" s="5"/>
      <c r="H25" s="7">
        <v>-194</v>
      </c>
      <c r="I25" s="5"/>
      <c r="J25" s="7">
        <v>459</v>
      </c>
    </row>
    <row r="26" spans="4:10" ht="15.75" customHeight="1">
      <c r="D26" s="6"/>
      <c r="E26" s="7"/>
      <c r="F26" s="6"/>
      <c r="G26" s="7"/>
      <c r="H26" s="6"/>
      <c r="I26" s="7"/>
      <c r="J26" s="6"/>
    </row>
    <row r="27" spans="2:10" ht="15.75" customHeight="1">
      <c r="B27" s="1" t="s">
        <v>18</v>
      </c>
      <c r="D27" s="5">
        <f>SUM(D19:D25)</f>
        <v>59022</v>
      </c>
      <c r="E27" s="5"/>
      <c r="F27" s="5">
        <f>SUM(F19:F25)</f>
        <v>13837</v>
      </c>
      <c r="G27" s="5"/>
      <c r="H27" s="5">
        <f>SUM(H19:H25)</f>
        <v>165673</v>
      </c>
      <c r="I27" s="5"/>
      <c r="J27" s="5">
        <f>SUM(J19:J25)</f>
        <v>65521</v>
      </c>
    </row>
    <row r="28" spans="4:10" ht="15.75" customHeight="1">
      <c r="D28" s="5"/>
      <c r="E28" s="5"/>
      <c r="F28" s="5"/>
      <c r="G28" s="5"/>
      <c r="H28" s="5"/>
      <c r="I28" s="5"/>
      <c r="J28" s="5"/>
    </row>
    <row r="29" spans="2:10" ht="15.75" customHeight="1">
      <c r="B29" s="1" t="s">
        <v>19</v>
      </c>
      <c r="D29" s="7">
        <v>-8708</v>
      </c>
      <c r="E29" s="5"/>
      <c r="F29" s="7">
        <v>-1351</v>
      </c>
      <c r="G29" s="5"/>
      <c r="H29" s="7">
        <v>-30415</v>
      </c>
      <c r="I29" s="5"/>
      <c r="J29" s="7">
        <v>-8185</v>
      </c>
    </row>
    <row r="30" spans="4:10" ht="15.75" customHeight="1">
      <c r="D30" s="6"/>
      <c r="E30" s="7"/>
      <c r="F30" s="6"/>
      <c r="G30" s="7"/>
      <c r="H30" s="6"/>
      <c r="I30" s="7"/>
      <c r="J30" s="6"/>
    </row>
    <row r="31" spans="2:10" ht="15.75" customHeight="1">
      <c r="B31" s="1" t="s">
        <v>20</v>
      </c>
      <c r="D31" s="8">
        <f>SUM(D26:D29)</f>
        <v>50314</v>
      </c>
      <c r="E31" s="5"/>
      <c r="F31" s="8">
        <f>SUM(F26:F29)</f>
        <v>12486</v>
      </c>
      <c r="G31" s="5"/>
      <c r="H31" s="8">
        <f>SUM(H26:H29)</f>
        <v>135258</v>
      </c>
      <c r="I31" s="5"/>
      <c r="J31" s="8">
        <f>SUM(J26:J29)</f>
        <v>57336</v>
      </c>
    </row>
    <row r="32" spans="4:10" ht="15.75" customHeight="1">
      <c r="D32" s="7"/>
      <c r="E32" s="5"/>
      <c r="F32" s="7"/>
      <c r="G32" s="5"/>
      <c r="H32" s="7"/>
      <c r="I32" s="5"/>
      <c r="J32" s="7"/>
    </row>
    <row r="33" spans="4:10" ht="15.75" customHeight="1">
      <c r="D33" s="5"/>
      <c r="E33" s="5"/>
      <c r="F33" s="5"/>
      <c r="G33" s="5"/>
      <c r="H33" s="5"/>
      <c r="I33" s="5"/>
      <c r="J33" s="5"/>
    </row>
    <row r="34" spans="2:10" ht="15.75" customHeight="1">
      <c r="B34" s="3" t="s">
        <v>21</v>
      </c>
      <c r="D34" s="5"/>
      <c r="E34" s="5"/>
      <c r="F34" s="5"/>
      <c r="G34" s="5"/>
      <c r="H34" s="5"/>
      <c r="I34" s="5"/>
      <c r="J34" s="5"/>
    </row>
    <row r="35" spans="4:10" ht="15.75" customHeight="1">
      <c r="D35" s="5"/>
      <c r="E35" s="5"/>
      <c r="F35" s="5"/>
      <c r="G35" s="5"/>
      <c r="H35" s="5"/>
      <c r="I35" s="5"/>
      <c r="J35" s="5"/>
    </row>
    <row r="36" spans="2:10" ht="15.75" customHeight="1">
      <c r="B36" s="1" t="s">
        <v>22</v>
      </c>
      <c r="D36" s="5">
        <f>41054</f>
        <v>41054</v>
      </c>
      <c r="E36" s="5"/>
      <c r="F36" s="5">
        <v>10366</v>
      </c>
      <c r="G36" s="5"/>
      <c r="H36" s="5">
        <f>116897</f>
        <v>116897</v>
      </c>
      <c r="I36" s="5"/>
      <c r="J36" s="5">
        <v>45117</v>
      </c>
    </row>
    <row r="37" spans="4:10" ht="15.75" customHeight="1">
      <c r="D37" s="5"/>
      <c r="E37" s="5"/>
      <c r="F37" s="5"/>
      <c r="G37" s="5"/>
      <c r="H37" s="5"/>
      <c r="I37" s="5"/>
      <c r="J37" s="5"/>
    </row>
    <row r="38" spans="2:10" ht="15.75" customHeight="1">
      <c r="B38" s="1" t="s">
        <v>23</v>
      </c>
      <c r="D38" s="7">
        <v>9260</v>
      </c>
      <c r="E38" s="5"/>
      <c r="F38" s="7">
        <v>2120</v>
      </c>
      <c r="G38" s="5"/>
      <c r="H38" s="7">
        <v>18361</v>
      </c>
      <c r="I38" s="5"/>
      <c r="J38" s="7">
        <v>12219</v>
      </c>
    </row>
    <row r="39" spans="4:10" ht="15.75" customHeight="1">
      <c r="D39" s="6"/>
      <c r="E39" s="7"/>
      <c r="F39" s="6"/>
      <c r="G39" s="7"/>
      <c r="H39" s="6"/>
      <c r="I39" s="7"/>
      <c r="J39" s="6"/>
    </row>
    <row r="40" spans="4:10" ht="15.75" customHeight="1">
      <c r="D40" s="8">
        <f>SUM(D36:D38)</f>
        <v>50314</v>
      </c>
      <c r="E40" s="5"/>
      <c r="F40" s="8">
        <f>SUM(F36:F38)</f>
        <v>12486</v>
      </c>
      <c r="G40" s="5"/>
      <c r="H40" s="8">
        <f>SUM(H36:H38)</f>
        <v>135258</v>
      </c>
      <c r="I40" s="5"/>
      <c r="J40" s="8">
        <f>SUM(J36:J38)</f>
        <v>57336</v>
      </c>
    </row>
    <row r="41" spans="4:10" ht="15.75" customHeight="1">
      <c r="D41" s="9"/>
      <c r="E41" s="10"/>
      <c r="F41" s="9"/>
      <c r="G41" s="10"/>
      <c r="H41" s="9"/>
      <c r="I41" s="10"/>
      <c r="J41" s="9"/>
    </row>
    <row r="42" ht="15.75" customHeight="1"/>
    <row r="43" ht="15.75" customHeight="1">
      <c r="B43" s="3" t="s">
        <v>24</v>
      </c>
    </row>
    <row r="44" ht="15.75" customHeight="1">
      <c r="B44" s="3" t="s">
        <v>25</v>
      </c>
    </row>
    <row r="45" ht="15.75" customHeight="1">
      <c r="B45" s="3"/>
    </row>
    <row r="46" spans="2:10" ht="15.75" customHeight="1">
      <c r="B46" s="1" t="s">
        <v>26</v>
      </c>
      <c r="D46" s="49">
        <v>11.02</v>
      </c>
      <c r="E46" s="50"/>
      <c r="F46" s="49">
        <v>2.78</v>
      </c>
      <c r="G46" s="50"/>
      <c r="H46" s="49">
        <v>31.38</v>
      </c>
      <c r="I46" s="50"/>
      <c r="J46" s="49">
        <v>12.09</v>
      </c>
    </row>
    <row r="47" spans="4:10" ht="15.75" customHeight="1">
      <c r="D47" s="11"/>
      <c r="F47" s="11"/>
      <c r="H47" s="11"/>
      <c r="J47" s="11"/>
    </row>
    <row r="48" ht="15.75" customHeight="1"/>
    <row r="49" ht="15.75" customHeight="1">
      <c r="B49" s="12" t="s">
        <v>27</v>
      </c>
    </row>
    <row r="50" spans="2:10" ht="15.75" customHeight="1">
      <c r="B50" s="53" t="s">
        <v>99</v>
      </c>
      <c r="C50" s="53"/>
      <c r="D50" s="53"/>
      <c r="E50" s="53"/>
      <c r="F50" s="53"/>
      <c r="G50" s="53"/>
      <c r="H50" s="53"/>
      <c r="I50" s="53"/>
      <c r="J50" s="53"/>
    </row>
    <row r="51" spans="2:10" ht="15.75" customHeight="1">
      <c r="B51" s="53"/>
      <c r="C51" s="53"/>
      <c r="D51" s="53"/>
      <c r="E51" s="53"/>
      <c r="F51" s="53"/>
      <c r="G51" s="53"/>
      <c r="H51" s="53"/>
      <c r="I51" s="53"/>
      <c r="J51" s="53"/>
    </row>
    <row r="52" ht="15.75" customHeight="1"/>
    <row r="53" ht="15.75" customHeight="1"/>
    <row r="54" ht="15.75" customHeight="1"/>
    <row r="55" ht="15.75" customHeight="1"/>
    <row r="56" ht="15.75" customHeight="1"/>
  </sheetData>
  <sheetProtection/>
  <mergeCells count="3">
    <mergeCell ref="D7:F7"/>
    <mergeCell ref="H7:J7"/>
    <mergeCell ref="B50:J51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view="pageBreakPreview" zoomScale="75" zoomScaleNormal="75" zoomScaleSheetLayoutView="75" zoomScalePageLayoutView="0" workbookViewId="0" topLeftCell="A19">
      <selection activeCell="E35" sqref="E35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114</v>
      </c>
    </row>
    <row r="5" ht="15.75" customHeight="1">
      <c r="A5" s="1" t="s">
        <v>1</v>
      </c>
    </row>
    <row r="6" ht="15.75" customHeight="1"/>
    <row r="7" spans="5:7" ht="15.75" customHeight="1">
      <c r="E7" s="4" t="s">
        <v>28</v>
      </c>
      <c r="F7" s="4"/>
      <c r="G7" s="4" t="s">
        <v>28</v>
      </c>
    </row>
    <row r="8" spans="5:7" ht="15.75" customHeight="1">
      <c r="E8" s="48" t="s">
        <v>113</v>
      </c>
      <c r="F8" s="4"/>
      <c r="G8" s="48" t="s">
        <v>98</v>
      </c>
    </row>
    <row r="9" spans="5:7" ht="15.75" customHeight="1">
      <c r="E9" s="4" t="s">
        <v>11</v>
      </c>
      <c r="F9" s="4"/>
      <c r="G9" s="4" t="s">
        <v>11</v>
      </c>
    </row>
    <row r="10" spans="5:7" ht="15.75" customHeight="1">
      <c r="E10" s="10"/>
      <c r="F10" s="10"/>
      <c r="G10" s="10"/>
    </row>
    <row r="11" spans="2:7" ht="15.75" customHeight="1">
      <c r="B11" s="3" t="s">
        <v>29</v>
      </c>
      <c r="E11" s="5"/>
      <c r="F11" s="5"/>
      <c r="G11" s="5"/>
    </row>
    <row r="12" spans="2:7" ht="15.75" customHeight="1">
      <c r="B12" s="3"/>
      <c r="E12" s="5"/>
      <c r="F12" s="5"/>
      <c r="G12" s="5"/>
    </row>
    <row r="13" spans="2:7" ht="15.75" customHeight="1">
      <c r="B13" s="3" t="s">
        <v>30</v>
      </c>
      <c r="E13" s="5"/>
      <c r="F13" s="5"/>
      <c r="G13" s="5"/>
    </row>
    <row r="14" spans="3:7" ht="15.75" customHeight="1">
      <c r="C14" s="1" t="s">
        <v>31</v>
      </c>
      <c r="E14" s="5">
        <v>36406</v>
      </c>
      <c r="F14" s="5"/>
      <c r="G14" s="5">
        <v>11880</v>
      </c>
    </row>
    <row r="15" spans="3:7" ht="15.75" customHeight="1">
      <c r="C15" s="1" t="s">
        <v>32</v>
      </c>
      <c r="E15" s="5">
        <v>240398</v>
      </c>
      <c r="F15" s="5"/>
      <c r="G15" s="5">
        <v>90872</v>
      </c>
    </row>
    <row r="16" spans="3:7" ht="15.75" customHeight="1">
      <c r="C16" s="1" t="s">
        <v>33</v>
      </c>
      <c r="E16" s="5">
        <v>102</v>
      </c>
      <c r="F16" s="5"/>
      <c r="G16" s="5">
        <v>102</v>
      </c>
    </row>
    <row r="17" spans="5:7" ht="15.75" customHeight="1">
      <c r="E17" s="5"/>
      <c r="F17" s="5"/>
      <c r="G17" s="5"/>
    </row>
    <row r="18" spans="5:7" ht="15.75" customHeight="1">
      <c r="E18" s="13">
        <f>SUM(E14:E17)</f>
        <v>276906</v>
      </c>
      <c r="F18" s="5"/>
      <c r="G18" s="13">
        <f>SUM(G14:G17)</f>
        <v>102854</v>
      </c>
    </row>
    <row r="19" spans="5:7" ht="15.75" customHeight="1">
      <c r="E19" s="5"/>
      <c r="F19" s="5"/>
      <c r="G19" s="5"/>
    </row>
    <row r="20" spans="2:7" ht="15.75" customHeight="1">
      <c r="B20" s="3" t="s">
        <v>34</v>
      </c>
      <c r="E20" s="5"/>
      <c r="F20" s="5"/>
      <c r="G20" s="5"/>
    </row>
    <row r="21" spans="3:7" ht="15.75" customHeight="1">
      <c r="C21" s="1" t="s">
        <v>35</v>
      </c>
      <c r="E21" s="5">
        <v>66776</v>
      </c>
      <c r="F21" s="5"/>
      <c r="G21" s="5">
        <v>78997</v>
      </c>
    </row>
    <row r="22" spans="3:7" ht="15.75" customHeight="1">
      <c r="C22" s="1" t="s">
        <v>36</v>
      </c>
      <c r="E22" s="5">
        <v>14587</v>
      </c>
      <c r="F22" s="5"/>
      <c r="G22" s="5">
        <v>15251</v>
      </c>
    </row>
    <row r="23" spans="3:7" ht="15.75" customHeight="1">
      <c r="C23" s="1" t="s">
        <v>37</v>
      </c>
      <c r="E23" s="5">
        <v>235079</v>
      </c>
      <c r="F23" s="5"/>
      <c r="G23" s="5">
        <v>141248</v>
      </c>
    </row>
    <row r="24" spans="3:7" ht="15.75" customHeight="1">
      <c r="C24" s="1" t="s">
        <v>38</v>
      </c>
      <c r="E24" s="5">
        <v>116074</v>
      </c>
      <c r="F24" s="5"/>
      <c r="G24" s="5">
        <v>69775</v>
      </c>
    </row>
    <row r="25" spans="5:7" ht="15.75" customHeight="1">
      <c r="E25" s="5"/>
      <c r="F25" s="5"/>
      <c r="G25" s="5"/>
    </row>
    <row r="26" spans="5:7" ht="15.75" customHeight="1">
      <c r="E26" s="13">
        <f>SUM(E21:E25)</f>
        <v>432516</v>
      </c>
      <c r="F26" s="5"/>
      <c r="G26" s="13">
        <f>SUM(G21:G25)</f>
        <v>305271</v>
      </c>
    </row>
    <row r="27" spans="5:7" ht="15.75" customHeight="1">
      <c r="E27" s="7"/>
      <c r="F27" s="7"/>
      <c r="G27" s="7"/>
    </row>
    <row r="28" spans="2:7" ht="15.75" customHeight="1">
      <c r="B28" s="3" t="s">
        <v>39</v>
      </c>
      <c r="E28" s="14">
        <f>+E18+E26</f>
        <v>709422</v>
      </c>
      <c r="F28" s="15"/>
      <c r="G28" s="14">
        <f>+G18+G26</f>
        <v>408125</v>
      </c>
    </row>
    <row r="29" spans="2:7" ht="15.75" customHeight="1">
      <c r="B29" s="3"/>
      <c r="E29" s="7"/>
      <c r="F29" s="5"/>
      <c r="G29" s="7"/>
    </row>
    <row r="30" spans="5:7" ht="15.75" customHeight="1">
      <c r="E30" s="5"/>
      <c r="F30" s="5"/>
      <c r="G30" s="5"/>
    </row>
    <row r="31" spans="2:7" ht="15.75" customHeight="1">
      <c r="B31" s="3" t="s">
        <v>40</v>
      </c>
      <c r="E31" s="5"/>
      <c r="F31" s="5"/>
      <c r="G31" s="5"/>
    </row>
    <row r="32" spans="5:7" ht="15.75" customHeight="1">
      <c r="E32" s="5"/>
      <c r="F32" s="5"/>
      <c r="G32" s="5"/>
    </row>
    <row r="33" spans="2:7" ht="15.75" customHeight="1">
      <c r="B33" s="3" t="s">
        <v>41</v>
      </c>
      <c r="E33" s="5"/>
      <c r="F33" s="5"/>
      <c r="G33" s="5"/>
    </row>
    <row r="34" spans="3:7" ht="15.75" customHeight="1">
      <c r="C34" s="1" t="s">
        <v>42</v>
      </c>
      <c r="E34" s="5">
        <v>74800</v>
      </c>
      <c r="F34" s="5"/>
      <c r="G34" s="5">
        <v>74800</v>
      </c>
    </row>
    <row r="35" spans="3:7" ht="15.75" customHeight="1">
      <c r="C35" s="1" t="s">
        <v>43</v>
      </c>
      <c r="E35" s="7">
        <f>297395</f>
        <v>297395</v>
      </c>
      <c r="F35" s="5"/>
      <c r="G35" s="7">
        <v>196960</v>
      </c>
    </row>
    <row r="36" spans="5:7" ht="15.75" customHeight="1">
      <c r="E36" s="6"/>
      <c r="F36" s="5"/>
      <c r="G36" s="6"/>
    </row>
    <row r="37" spans="3:7" ht="15.75" customHeight="1">
      <c r="C37" s="1" t="s">
        <v>44</v>
      </c>
      <c r="E37" s="7">
        <f>SUM(E34:E36)</f>
        <v>372195</v>
      </c>
      <c r="F37" s="5"/>
      <c r="G37" s="7">
        <f>SUM(G34:G36)</f>
        <v>271760</v>
      </c>
    </row>
    <row r="38" spans="3:7" ht="15.75" customHeight="1">
      <c r="C38" s="1" t="s">
        <v>23</v>
      </c>
      <c r="E38" s="7">
        <v>50765</v>
      </c>
      <c r="F38" s="5"/>
      <c r="G38" s="7">
        <v>32372</v>
      </c>
    </row>
    <row r="39" spans="5:7" ht="15.75" customHeight="1">
      <c r="E39" s="6"/>
      <c r="F39" s="5"/>
      <c r="G39" s="6"/>
    </row>
    <row r="40" spans="3:7" ht="15.75" customHeight="1">
      <c r="C40" s="3" t="s">
        <v>45</v>
      </c>
      <c r="E40" s="6">
        <f>SUM(E37:E39)</f>
        <v>422960</v>
      </c>
      <c r="F40" s="5"/>
      <c r="G40" s="6">
        <f>SUM(G37:G39)</f>
        <v>304132</v>
      </c>
    </row>
    <row r="41" spans="2:7" ht="15.75" customHeight="1">
      <c r="B41" s="3"/>
      <c r="E41" s="5"/>
      <c r="F41" s="5"/>
      <c r="G41" s="5"/>
    </row>
    <row r="42" spans="2:7" ht="15.75" customHeight="1">
      <c r="B42" s="3" t="s">
        <v>46</v>
      </c>
      <c r="E42" s="5"/>
      <c r="F42" s="5"/>
      <c r="G42" s="5"/>
    </row>
    <row r="43" spans="3:7" ht="15.75" customHeight="1">
      <c r="C43" s="1" t="s">
        <v>47</v>
      </c>
      <c r="E43" s="5">
        <v>256</v>
      </c>
      <c r="F43" s="5"/>
      <c r="G43" s="5">
        <v>256</v>
      </c>
    </row>
    <row r="44" spans="5:7" ht="15.75" customHeight="1">
      <c r="E44" s="5"/>
      <c r="F44" s="5"/>
      <c r="G44" s="5"/>
    </row>
    <row r="45" spans="2:7" ht="15.75" customHeight="1">
      <c r="B45" s="3" t="s">
        <v>48</v>
      </c>
      <c r="E45" s="5"/>
      <c r="F45" s="5"/>
      <c r="G45" s="5"/>
    </row>
    <row r="46" spans="3:7" ht="15.75" customHeight="1">
      <c r="C46" s="1" t="s">
        <v>49</v>
      </c>
      <c r="E46" s="5">
        <f>275416</f>
        <v>275416</v>
      </c>
      <c r="F46" s="5"/>
      <c r="G46" s="5">
        <v>100514</v>
      </c>
    </row>
    <row r="47" spans="3:7" ht="15.75" customHeight="1">
      <c r="C47" s="1" t="s">
        <v>50</v>
      </c>
      <c r="E47" s="5">
        <v>10790</v>
      </c>
      <c r="F47" s="5"/>
      <c r="G47" s="5">
        <v>3223</v>
      </c>
    </row>
    <row r="48" spans="5:7" ht="15.75" customHeight="1">
      <c r="E48" s="5"/>
      <c r="F48" s="5"/>
      <c r="G48" s="5"/>
    </row>
    <row r="49" spans="5:7" ht="15.75" customHeight="1">
      <c r="E49" s="13">
        <f>SUM(E46:E47)</f>
        <v>286206</v>
      </c>
      <c r="F49" s="5"/>
      <c r="G49" s="13">
        <f>SUM(G46:G47)</f>
        <v>103737</v>
      </c>
    </row>
    <row r="50" spans="5:7" ht="15.75" customHeight="1">
      <c r="E50" s="5"/>
      <c r="F50" s="5"/>
      <c r="G50" s="5"/>
    </row>
    <row r="51" spans="3:7" ht="15.75" customHeight="1">
      <c r="C51" s="3" t="s">
        <v>51</v>
      </c>
      <c r="E51" s="5">
        <f>+E43+E49</f>
        <v>286462</v>
      </c>
      <c r="F51" s="5"/>
      <c r="G51" s="5">
        <f>+G43+G49</f>
        <v>103993</v>
      </c>
    </row>
    <row r="52" spans="5:7" ht="15.75" customHeight="1">
      <c r="E52" s="5"/>
      <c r="F52" s="5"/>
      <c r="G52" s="5"/>
    </row>
    <row r="53" spans="2:7" ht="15.75" customHeight="1">
      <c r="B53" s="3" t="s">
        <v>52</v>
      </c>
      <c r="E53" s="16">
        <f>+E40+E51</f>
        <v>709422</v>
      </c>
      <c r="F53" s="15"/>
      <c r="G53" s="16">
        <f>+G40+G51</f>
        <v>408125</v>
      </c>
    </row>
    <row r="54" spans="5:7" ht="15.75" customHeight="1">
      <c r="E54" s="10"/>
      <c r="F54" s="10"/>
      <c r="G54" s="10"/>
    </row>
    <row r="55" ht="15.75" customHeight="1">
      <c r="B55" s="1" t="s">
        <v>53</v>
      </c>
    </row>
    <row r="56" spans="2:7" ht="15.75" customHeight="1">
      <c r="B56" s="1" t="s">
        <v>54</v>
      </c>
      <c r="C56" s="3"/>
      <c r="D56" s="3"/>
      <c r="E56" s="17">
        <v>1</v>
      </c>
      <c r="G56" s="17">
        <v>0.73</v>
      </c>
    </row>
    <row r="57" ht="15.75" customHeight="1"/>
    <row r="58" ht="15.75" customHeight="1"/>
    <row r="59" ht="15.75" customHeight="1">
      <c r="B59" s="12" t="s">
        <v>27</v>
      </c>
    </row>
    <row r="60" spans="2:8" ht="15.75" customHeight="1">
      <c r="B60" s="53" t="s">
        <v>100</v>
      </c>
      <c r="C60" s="53"/>
      <c r="D60" s="53"/>
      <c r="E60" s="53"/>
      <c r="F60" s="53"/>
      <c r="G60" s="53"/>
      <c r="H60" s="18"/>
    </row>
    <row r="61" spans="2:8" ht="15.75" customHeight="1">
      <c r="B61" s="53"/>
      <c r="C61" s="53"/>
      <c r="D61" s="53"/>
      <c r="E61" s="53"/>
      <c r="F61" s="53"/>
      <c r="G61" s="53"/>
      <c r="H61" s="19"/>
    </row>
    <row r="62" ht="15.75" customHeight="1"/>
    <row r="63" ht="15.75" customHeight="1"/>
    <row r="64" ht="15.75" customHeight="1"/>
    <row r="65" ht="15.75" customHeight="1"/>
  </sheetData>
  <sheetProtection/>
  <mergeCells count="1">
    <mergeCell ref="B60:G61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view="pageBreakPreview" zoomScale="75" zoomScaleNormal="75" zoomScaleSheetLayoutView="75" zoomScalePageLayoutView="0" workbookViewId="0" topLeftCell="A6">
      <selection activeCell="L39" sqref="L39"/>
    </sheetView>
  </sheetViews>
  <sheetFormatPr defaultColWidth="9.00390625" defaultRowHeight="15.75"/>
  <cols>
    <col min="1" max="2" width="3.125" style="1" customWidth="1"/>
    <col min="3" max="3" width="28.8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21.75" customHeight="1">
      <c r="A4" s="3" t="s">
        <v>115</v>
      </c>
    </row>
    <row r="5" ht="21.75" customHeight="1">
      <c r="A5" s="1" t="s">
        <v>1</v>
      </c>
    </row>
    <row r="6" ht="15.75" customHeight="1"/>
    <row r="7" spans="1:15" ht="21.75" customHeight="1">
      <c r="A7" s="3"/>
      <c r="D7" s="3" t="s">
        <v>55</v>
      </c>
      <c r="F7" s="54" t="s">
        <v>56</v>
      </c>
      <c r="G7" s="54"/>
      <c r="H7" s="54"/>
      <c r="I7" s="54"/>
      <c r="J7" s="54"/>
      <c r="K7" s="54"/>
      <c r="L7" s="54"/>
      <c r="M7" s="54"/>
      <c r="N7" s="54"/>
      <c r="O7" s="3" t="s">
        <v>57</v>
      </c>
    </row>
    <row r="8" spans="1:15" ht="21.75" customHeight="1">
      <c r="A8" s="3"/>
      <c r="D8" s="3"/>
      <c r="F8" s="20"/>
      <c r="G8" s="20"/>
      <c r="H8" s="20"/>
      <c r="I8" s="20"/>
      <c r="J8" s="20" t="s">
        <v>58</v>
      </c>
      <c r="K8" s="20"/>
      <c r="L8" s="20"/>
      <c r="M8" s="20"/>
      <c r="N8" s="20"/>
      <c r="O8" s="3"/>
    </row>
    <row r="9" spans="1:15" ht="21.75" customHeight="1">
      <c r="A9" s="3"/>
      <c r="D9" s="3"/>
      <c r="F9" s="20"/>
      <c r="G9" s="20"/>
      <c r="H9" s="20"/>
      <c r="I9" s="20"/>
      <c r="J9" s="20" t="s">
        <v>59</v>
      </c>
      <c r="K9" s="20"/>
      <c r="L9" s="20"/>
      <c r="M9" s="20"/>
      <c r="N9" s="20"/>
      <c r="O9" s="3"/>
    </row>
    <row r="10" spans="4:20" ht="21.75" customHeight="1">
      <c r="D10" s="4" t="s">
        <v>60</v>
      </c>
      <c r="E10" s="4"/>
      <c r="F10" s="4" t="s">
        <v>60</v>
      </c>
      <c r="G10" s="4"/>
      <c r="H10" s="4" t="s">
        <v>61</v>
      </c>
      <c r="I10" s="4"/>
      <c r="J10" s="4" t="s">
        <v>62</v>
      </c>
      <c r="K10" s="4"/>
      <c r="L10" s="4" t="s">
        <v>63</v>
      </c>
      <c r="M10" s="4"/>
      <c r="N10" s="4" t="s">
        <v>64</v>
      </c>
      <c r="O10" s="4"/>
      <c r="P10" s="4"/>
      <c r="Q10" s="4"/>
      <c r="R10" s="4" t="s">
        <v>65</v>
      </c>
      <c r="S10" s="4"/>
      <c r="T10" s="4" t="s">
        <v>66</v>
      </c>
    </row>
    <row r="11" spans="4:20" ht="21.75" customHeight="1">
      <c r="D11" s="4" t="s">
        <v>61</v>
      </c>
      <c r="E11" s="4"/>
      <c r="F11" s="4" t="s">
        <v>67</v>
      </c>
      <c r="G11" s="4"/>
      <c r="H11" s="4" t="s">
        <v>68</v>
      </c>
      <c r="I11" s="4"/>
      <c r="J11" s="4" t="s">
        <v>68</v>
      </c>
      <c r="K11" s="4"/>
      <c r="L11" s="4" t="s">
        <v>69</v>
      </c>
      <c r="M11" s="4"/>
      <c r="N11" s="4" t="s">
        <v>70</v>
      </c>
      <c r="O11" s="4"/>
      <c r="P11" s="4" t="s">
        <v>66</v>
      </c>
      <c r="Q11" s="4"/>
      <c r="R11" s="4" t="s">
        <v>71</v>
      </c>
      <c r="S11" s="4"/>
      <c r="T11" s="4" t="s">
        <v>72</v>
      </c>
    </row>
    <row r="12" spans="4:20" ht="21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/>
      <c r="P12" s="4" t="s">
        <v>11</v>
      </c>
      <c r="Q12" s="4"/>
      <c r="R12" s="4" t="s">
        <v>11</v>
      </c>
      <c r="S12" s="4"/>
      <c r="T12" s="4" t="s">
        <v>11</v>
      </c>
    </row>
    <row r="13" ht="15.75" customHeight="1"/>
    <row r="14" spans="2:20" ht="21.75" customHeight="1">
      <c r="B14" s="3" t="s">
        <v>101</v>
      </c>
      <c r="C14" s="3"/>
      <c r="D14" s="21">
        <v>74800</v>
      </c>
      <c r="E14" s="21"/>
      <c r="F14" s="21">
        <v>63114</v>
      </c>
      <c r="G14" s="21"/>
      <c r="H14" s="21">
        <v>4900</v>
      </c>
      <c r="I14" s="21"/>
      <c r="J14" s="21">
        <v>2956</v>
      </c>
      <c r="K14" s="21"/>
      <c r="L14" s="21">
        <v>-1000</v>
      </c>
      <c r="M14" s="21"/>
      <c r="N14" s="21">
        <v>126990</v>
      </c>
      <c r="O14" s="21"/>
      <c r="P14" s="21">
        <f>SUM(D14:N14)</f>
        <v>271760</v>
      </c>
      <c r="Q14" s="21"/>
      <c r="R14" s="21">
        <v>32372</v>
      </c>
      <c r="S14" s="21"/>
      <c r="T14" s="21">
        <f>+P14+R14</f>
        <v>304132</v>
      </c>
    </row>
    <row r="15" spans="4:20" ht="21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21.75" customHeight="1">
      <c r="B16" s="1" t="s">
        <v>105</v>
      </c>
      <c r="D16" s="21">
        <v>0</v>
      </c>
      <c r="E16" s="21"/>
      <c r="F16" s="21">
        <v>0</v>
      </c>
      <c r="G16" s="21"/>
      <c r="H16" s="21">
        <v>-581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f>SUM(D16:N16)</f>
        <v>-581</v>
      </c>
      <c r="Q16" s="21"/>
      <c r="R16" s="21">
        <v>124</v>
      </c>
      <c r="S16" s="21"/>
      <c r="T16" s="21">
        <f>+P16+R16</f>
        <v>-457</v>
      </c>
    </row>
    <row r="17" spans="4:20" ht="21.75" customHeight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21.75" customHeight="1">
      <c r="B18" s="1" t="s">
        <v>75</v>
      </c>
      <c r="D18" s="21">
        <v>0</v>
      </c>
      <c r="E18" s="21"/>
      <c r="F18" s="21">
        <v>0</v>
      </c>
      <c r="G18" s="21"/>
      <c r="H18" s="21">
        <v>0</v>
      </c>
      <c r="I18" s="21"/>
      <c r="J18" s="21">
        <v>-3525</v>
      </c>
      <c r="K18" s="21"/>
      <c r="L18" s="21">
        <v>0</v>
      </c>
      <c r="M18" s="21"/>
      <c r="N18" s="21">
        <v>0</v>
      </c>
      <c r="O18" s="21"/>
      <c r="P18" s="21">
        <f>SUM(D18:N18)</f>
        <v>-3525</v>
      </c>
      <c r="Q18" s="21"/>
      <c r="R18" s="21">
        <v>0</v>
      </c>
      <c r="S18" s="21"/>
      <c r="T18" s="21">
        <f>+P18+R18</f>
        <v>-3525</v>
      </c>
    </row>
    <row r="19" spans="4:20" ht="21.7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23" customFormat="1" ht="21.75" customHeight="1">
      <c r="A20" s="1"/>
      <c r="B20" s="1" t="s">
        <v>76</v>
      </c>
      <c r="C20" s="1"/>
      <c r="D20" s="21">
        <v>0</v>
      </c>
      <c r="E20" s="21"/>
      <c r="F20" s="21">
        <v>0</v>
      </c>
      <c r="G20" s="21"/>
      <c r="H20" s="21">
        <v>0</v>
      </c>
      <c r="I20" s="21"/>
      <c r="J20" s="21">
        <v>0</v>
      </c>
      <c r="K20" s="21"/>
      <c r="L20" s="21">
        <v>-811</v>
      </c>
      <c r="M20" s="21"/>
      <c r="N20" s="21">
        <v>0</v>
      </c>
      <c r="O20"/>
      <c r="P20" s="21">
        <f>SUM(D20:N20)</f>
        <v>-811</v>
      </c>
      <c r="Q20" s="21"/>
      <c r="R20" s="21">
        <v>0</v>
      </c>
      <c r="S20" s="21"/>
      <c r="T20" s="21">
        <f>+P20+R20</f>
        <v>-811</v>
      </c>
    </row>
    <row r="21" spans="4:20" ht="21.75" customHeight="1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2:20" ht="21.75" customHeight="1">
      <c r="B22" s="1" t="s">
        <v>77</v>
      </c>
      <c r="D22" s="21">
        <v>0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f>116897</f>
        <v>116897</v>
      </c>
      <c r="O22" s="21"/>
      <c r="P22" s="21">
        <f>SUM(D22:N22)</f>
        <v>116897</v>
      </c>
      <c r="Q22" s="21"/>
      <c r="R22" s="21">
        <v>18361</v>
      </c>
      <c r="S22" s="21"/>
      <c r="T22" s="21">
        <f>+P22+R22</f>
        <v>135258</v>
      </c>
    </row>
    <row r="23" spans="4:20" ht="21.75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2:20" ht="21.75" customHeight="1">
      <c r="B24" s="1" t="s">
        <v>78</v>
      </c>
      <c r="D24" s="21">
        <v>0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1"/>
      <c r="N24" s="21">
        <v>0</v>
      </c>
      <c r="O24" s="21"/>
      <c r="P24" s="21">
        <f>SUM(D24:N24)</f>
        <v>0</v>
      </c>
      <c r="Q24" s="21"/>
      <c r="R24" s="21">
        <v>-92</v>
      </c>
      <c r="S24" s="21"/>
      <c r="T24" s="21">
        <f>+P24+R24</f>
        <v>-92</v>
      </c>
    </row>
    <row r="25" spans="4:20" ht="21.75" customHeight="1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18" s="23" customFormat="1" ht="14.25" customHeight="1">
      <c r="A26" s="1"/>
      <c r="B26" s="1" t="s">
        <v>107</v>
      </c>
      <c r="C26" s="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20" s="23" customFormat="1" ht="14.25" customHeight="1">
      <c r="A27" s="1"/>
      <c r="B27" s="1"/>
      <c r="C27" s="51" t="s">
        <v>110</v>
      </c>
      <c r="D27" s="21">
        <v>0</v>
      </c>
      <c r="E27" s="21"/>
      <c r="F27" s="21">
        <v>0</v>
      </c>
      <c r="G27" s="21"/>
      <c r="H27" s="21">
        <v>0</v>
      </c>
      <c r="I27" s="21"/>
      <c r="J27" s="21">
        <v>0</v>
      </c>
      <c r="K27" s="21"/>
      <c r="L27" s="21">
        <v>0</v>
      </c>
      <c r="N27" s="21">
        <v>-5587</v>
      </c>
      <c r="O27" s="21"/>
      <c r="P27" s="21">
        <f>SUM(D27:N27)</f>
        <v>-5587</v>
      </c>
      <c r="Q27" s="21"/>
      <c r="R27" s="21">
        <v>0</v>
      </c>
      <c r="S27" s="21"/>
      <c r="T27" s="21">
        <f>+P27+R27</f>
        <v>-5587</v>
      </c>
    </row>
    <row r="28" spans="1:20" s="23" customFormat="1" ht="14.25" customHeight="1">
      <c r="A28" s="1"/>
      <c r="B28" s="1"/>
      <c r="C28" s="1"/>
      <c r="D28" s="21"/>
      <c r="E28" s="21"/>
      <c r="F28" s="21"/>
      <c r="G28" s="21"/>
      <c r="H28" s="21"/>
      <c r="I28" s="21"/>
      <c r="J28" s="21"/>
      <c r="K28" s="21"/>
      <c r="N28" s="21"/>
      <c r="O28" s="21"/>
      <c r="P28" s="21"/>
      <c r="Q28" s="21"/>
      <c r="R28" s="21"/>
      <c r="S28" s="21"/>
      <c r="T28" s="21"/>
    </row>
    <row r="29" spans="1:20" s="23" customFormat="1" ht="14.25" customHeight="1">
      <c r="A29" s="1"/>
      <c r="B29" s="1" t="s">
        <v>109</v>
      </c>
      <c r="C29" s="1"/>
      <c r="D29" s="21"/>
      <c r="E29" s="21"/>
      <c r="F29" s="21"/>
      <c r="G29" s="21"/>
      <c r="H29" s="21"/>
      <c r="I29" s="21"/>
      <c r="J29" s="21"/>
      <c r="K29" s="21"/>
      <c r="N29" s="21"/>
      <c r="O29" s="21"/>
      <c r="P29" s="21"/>
      <c r="Q29" s="21"/>
      <c r="R29" s="21"/>
      <c r="S29" s="21"/>
      <c r="T29" s="21"/>
    </row>
    <row r="30" spans="1:20" s="23" customFormat="1" ht="14.25" customHeight="1">
      <c r="A30" s="1"/>
      <c r="B30" s="1"/>
      <c r="C30" s="51" t="s">
        <v>119</v>
      </c>
      <c r="D30" s="21">
        <v>0</v>
      </c>
      <c r="E30" s="21"/>
      <c r="F30" s="21">
        <v>0</v>
      </c>
      <c r="G30" s="21"/>
      <c r="H30" s="21">
        <v>0</v>
      </c>
      <c r="I30" s="21"/>
      <c r="J30" s="21">
        <v>0</v>
      </c>
      <c r="K30" s="21"/>
      <c r="L30" s="21">
        <v>0</v>
      </c>
      <c r="N30" s="21">
        <v>-2234</v>
      </c>
      <c r="O30" s="21"/>
      <c r="P30" s="21">
        <f>SUM(D30:N30)</f>
        <v>-2234</v>
      </c>
      <c r="Q30" s="21"/>
      <c r="R30" s="21">
        <v>0</v>
      </c>
      <c r="S30" s="21"/>
      <c r="T30" s="21">
        <f>+P30+R30</f>
        <v>-2234</v>
      </c>
    </row>
    <row r="31" spans="1:20" s="23" customFormat="1" ht="14.25" customHeight="1">
      <c r="A31" s="1"/>
      <c r="B31" s="1"/>
      <c r="C31" s="51"/>
      <c r="D31" s="21"/>
      <c r="E31" s="21"/>
      <c r="F31" s="21"/>
      <c r="G31" s="21"/>
      <c r="H31" s="21"/>
      <c r="I31" s="21"/>
      <c r="J31" s="21"/>
      <c r="K31" s="21"/>
      <c r="L31" s="21"/>
      <c r="N31" s="21"/>
      <c r="O31" s="21"/>
      <c r="P31" s="21"/>
      <c r="Q31" s="21"/>
      <c r="R31" s="21"/>
      <c r="S31" s="21"/>
      <c r="T31" s="21"/>
    </row>
    <row r="32" spans="1:20" s="23" customFormat="1" ht="14.25" customHeight="1">
      <c r="A32" s="1"/>
      <c r="B32" s="1" t="s">
        <v>118</v>
      </c>
      <c r="C32" s="1"/>
      <c r="D32" s="21"/>
      <c r="E32" s="21"/>
      <c r="F32" s="21"/>
      <c r="G32" s="21"/>
      <c r="H32" s="21"/>
      <c r="I32" s="21"/>
      <c r="J32" s="21"/>
      <c r="K32" s="21"/>
      <c r="N32" s="21"/>
      <c r="O32" s="21"/>
      <c r="P32" s="21"/>
      <c r="Q32" s="21"/>
      <c r="R32" s="21"/>
      <c r="S32" s="21"/>
      <c r="T32" s="21"/>
    </row>
    <row r="33" spans="1:20" s="23" customFormat="1" ht="14.25" customHeight="1">
      <c r="A33" s="1"/>
      <c r="B33" s="1"/>
      <c r="C33" s="51" t="s">
        <v>119</v>
      </c>
      <c r="D33" s="21">
        <v>0</v>
      </c>
      <c r="E33" s="21"/>
      <c r="F33" s="21">
        <v>0</v>
      </c>
      <c r="G33" s="21"/>
      <c r="H33" s="21">
        <v>0</v>
      </c>
      <c r="I33" s="21"/>
      <c r="J33" s="21">
        <v>0</v>
      </c>
      <c r="K33" s="21"/>
      <c r="L33" s="21">
        <v>0</v>
      </c>
      <c r="N33" s="21">
        <v>-3724</v>
      </c>
      <c r="O33" s="21"/>
      <c r="P33" s="21">
        <f>SUM(D33:N33)</f>
        <v>-3724</v>
      </c>
      <c r="Q33" s="21"/>
      <c r="R33" s="21">
        <v>0</v>
      </c>
      <c r="S33" s="21"/>
      <c r="T33" s="21">
        <f>+P33+R33</f>
        <v>-3724</v>
      </c>
    </row>
    <row r="34" spans="4:20" ht="15.7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2:20" ht="24.75" customHeight="1">
      <c r="B35" s="3" t="s">
        <v>116</v>
      </c>
      <c r="D35" s="22">
        <f>SUM(D14:D34)</f>
        <v>74800</v>
      </c>
      <c r="E35" s="21"/>
      <c r="F35" s="22">
        <f>SUM(F14:F34)</f>
        <v>63114</v>
      </c>
      <c r="G35" s="21"/>
      <c r="H35" s="22">
        <f>SUM(H14:H34)</f>
        <v>4319</v>
      </c>
      <c r="I35" s="21"/>
      <c r="J35" s="22">
        <f>SUM(J14:J34)</f>
        <v>-569</v>
      </c>
      <c r="K35" s="21"/>
      <c r="L35" s="22">
        <f>SUM(L14:L34)</f>
        <v>-1811</v>
      </c>
      <c r="M35" s="21"/>
      <c r="N35" s="22">
        <f>SUM(N14:N34)</f>
        <v>232342</v>
      </c>
      <c r="O35" s="21"/>
      <c r="P35" s="22">
        <f>SUM(P14:P34)</f>
        <v>372195</v>
      </c>
      <c r="Q35" s="21"/>
      <c r="R35" s="22">
        <f>SUM(R14:R34)</f>
        <v>50765</v>
      </c>
      <c r="S35" s="21"/>
      <c r="T35" s="22">
        <f>SUM(T14:T34)</f>
        <v>422960</v>
      </c>
    </row>
    <row r="36" spans="5:19" ht="15.75" customHeight="1">
      <c r="E36" s="21"/>
      <c r="G36" s="21"/>
      <c r="K36" s="21"/>
      <c r="M36" s="21"/>
      <c r="O36" s="21"/>
      <c r="Q36" s="21"/>
      <c r="S36" s="21"/>
    </row>
    <row r="37" ht="42.75" customHeight="1"/>
    <row r="38" spans="2:20" ht="21.75" customHeight="1">
      <c r="B38" s="3" t="s">
        <v>73</v>
      </c>
      <c r="D38" s="21">
        <v>74800</v>
      </c>
      <c r="E38" s="21"/>
      <c r="F38" s="21">
        <v>63114</v>
      </c>
      <c r="G38" s="21"/>
      <c r="H38" s="21">
        <v>4900</v>
      </c>
      <c r="I38" s="21"/>
      <c r="J38" s="21">
        <v>-246</v>
      </c>
      <c r="K38" s="21"/>
      <c r="L38" s="21">
        <v>-811</v>
      </c>
      <c r="M38" s="21"/>
      <c r="N38" s="21">
        <v>91263</v>
      </c>
      <c r="O38" s="21"/>
      <c r="P38" s="21">
        <f>SUM(D38:N38)</f>
        <v>233020</v>
      </c>
      <c r="Q38" s="21"/>
      <c r="R38" s="21">
        <v>20842</v>
      </c>
      <c r="S38" s="21"/>
      <c r="T38" s="21">
        <f>+P38+R38</f>
        <v>253862</v>
      </c>
    </row>
    <row r="39" spans="4:20" ht="21.75" customHeight="1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2:20" ht="21.75" customHeight="1">
      <c r="B40" s="1" t="s">
        <v>74</v>
      </c>
      <c r="D40" s="21">
        <v>0</v>
      </c>
      <c r="E40" s="21"/>
      <c r="F40" s="21">
        <v>0</v>
      </c>
      <c r="G40" s="21"/>
      <c r="H40" s="21">
        <v>0</v>
      </c>
      <c r="I40" s="21"/>
      <c r="J40" s="21">
        <v>0</v>
      </c>
      <c r="K40" s="21"/>
      <c r="L40" s="21">
        <v>0</v>
      </c>
      <c r="M40" s="21"/>
      <c r="N40" s="21">
        <v>0</v>
      </c>
      <c r="O40"/>
      <c r="P40" s="21">
        <f>SUM(D40:N40)</f>
        <v>0</v>
      </c>
      <c r="Q40" s="21"/>
      <c r="R40" s="21">
        <v>-89</v>
      </c>
      <c r="S40" s="21"/>
      <c r="T40" s="21">
        <f>+P40+R40</f>
        <v>-89</v>
      </c>
    </row>
    <row r="41" spans="4:20" ht="21.75" customHeight="1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2:20" ht="21.75" customHeight="1">
      <c r="B42" s="1" t="s">
        <v>75</v>
      </c>
      <c r="D42" s="21">
        <v>0</v>
      </c>
      <c r="E42" s="21"/>
      <c r="F42" s="21">
        <v>0</v>
      </c>
      <c r="G42" s="21"/>
      <c r="H42" s="21">
        <v>0</v>
      </c>
      <c r="I42" s="21"/>
      <c r="J42" s="21">
        <v>3202</v>
      </c>
      <c r="K42" s="21"/>
      <c r="L42" s="21">
        <v>0</v>
      </c>
      <c r="M42" s="21"/>
      <c r="N42" s="21">
        <v>0</v>
      </c>
      <c r="O42" s="21"/>
      <c r="P42" s="21">
        <f>SUM(D42:N42)</f>
        <v>3202</v>
      </c>
      <c r="Q42" s="21"/>
      <c r="R42" s="21">
        <v>0</v>
      </c>
      <c r="S42" s="21"/>
      <c r="T42" s="21">
        <f>+P42+R42</f>
        <v>3202</v>
      </c>
    </row>
    <row r="43" spans="4:20" ht="21.75" customHeight="1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2:20" ht="21.75" customHeight="1">
      <c r="B44" s="1" t="s">
        <v>76</v>
      </c>
      <c r="D44" s="21">
        <v>0</v>
      </c>
      <c r="E44" s="21"/>
      <c r="F44" s="21">
        <v>0</v>
      </c>
      <c r="G44" s="21"/>
      <c r="H44" s="21">
        <v>0</v>
      </c>
      <c r="I44" s="21"/>
      <c r="J44" s="21">
        <v>0</v>
      </c>
      <c r="K44" s="21"/>
      <c r="L44" s="21">
        <v>-189</v>
      </c>
      <c r="M44" s="21"/>
      <c r="N44" s="21">
        <v>0</v>
      </c>
      <c r="O44" s="21"/>
      <c r="P44" s="21">
        <f>SUM(D44:N44)</f>
        <v>-189</v>
      </c>
      <c r="Q44" s="21"/>
      <c r="R44" s="21">
        <v>0</v>
      </c>
      <c r="S44" s="21"/>
      <c r="T44" s="21">
        <f>+P44+R44</f>
        <v>-189</v>
      </c>
    </row>
    <row r="45" spans="4:20" ht="21.75" customHeight="1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2:20" ht="21.75" customHeight="1">
      <c r="B46" s="1" t="s">
        <v>77</v>
      </c>
      <c r="D46" s="21">
        <v>0</v>
      </c>
      <c r="E46" s="21"/>
      <c r="F46" s="21">
        <v>0</v>
      </c>
      <c r="G46" s="21"/>
      <c r="H46" s="21">
        <v>0</v>
      </c>
      <c r="I46" s="21"/>
      <c r="J46" s="21">
        <v>0</v>
      </c>
      <c r="K46" s="21"/>
      <c r="L46" s="21">
        <v>0</v>
      </c>
      <c r="M46" s="21"/>
      <c r="N46" s="21">
        <v>45117</v>
      </c>
      <c r="O46" s="21"/>
      <c r="P46" s="21">
        <f>SUM(D46:N46)</f>
        <v>45117</v>
      </c>
      <c r="Q46" s="21"/>
      <c r="R46" s="21">
        <v>12219</v>
      </c>
      <c r="S46" s="21"/>
      <c r="T46" s="21">
        <f>+P46+R46</f>
        <v>57336</v>
      </c>
    </row>
    <row r="47" spans="4:20" ht="21.75" customHeight="1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2:20" ht="21.75" customHeight="1">
      <c r="B48" s="1" t="s">
        <v>78</v>
      </c>
      <c r="D48" s="21">
        <v>0</v>
      </c>
      <c r="E48" s="21"/>
      <c r="F48" s="21">
        <v>0</v>
      </c>
      <c r="G48" s="21"/>
      <c r="H48" s="21">
        <v>0</v>
      </c>
      <c r="I48" s="21"/>
      <c r="J48" s="21">
        <v>0</v>
      </c>
      <c r="K48" s="21"/>
      <c r="L48" s="21">
        <v>0</v>
      </c>
      <c r="M48" s="21"/>
      <c r="N48" s="21">
        <v>0</v>
      </c>
      <c r="O48" s="21"/>
      <c r="P48" s="21">
        <f>SUM(D48:N48)</f>
        <v>0</v>
      </c>
      <c r="Q48" s="21"/>
      <c r="R48" s="21">
        <v>-600</v>
      </c>
      <c r="S48" s="21"/>
      <c r="T48" s="21">
        <f>+P48+R48</f>
        <v>-600</v>
      </c>
    </row>
    <row r="49" spans="4:20" ht="21.75" customHeight="1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18" s="23" customFormat="1" ht="14.25" customHeight="1">
      <c r="A50" s="1"/>
      <c r="B50" s="1" t="s">
        <v>107</v>
      </c>
      <c r="C50" s="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20" s="23" customFormat="1" ht="14.25" customHeight="1">
      <c r="A51" s="1"/>
      <c r="B51" s="1"/>
      <c r="C51" s="51" t="s">
        <v>108</v>
      </c>
      <c r="D51" s="21">
        <v>0</v>
      </c>
      <c r="E51" s="21"/>
      <c r="F51" s="21">
        <v>0</v>
      </c>
      <c r="G51" s="21"/>
      <c r="H51" s="21">
        <v>0</v>
      </c>
      <c r="I51" s="21"/>
      <c r="J51" s="21">
        <v>0</v>
      </c>
      <c r="K51" s="21"/>
      <c r="L51" s="21">
        <v>0</v>
      </c>
      <c r="N51" s="21">
        <v>-4419</v>
      </c>
      <c r="O51" s="21"/>
      <c r="P51" s="21">
        <f>SUM(D51:N51)</f>
        <v>-4419</v>
      </c>
      <c r="Q51" s="21"/>
      <c r="R51" s="21">
        <v>0</v>
      </c>
      <c r="S51" s="21"/>
      <c r="T51" s="21">
        <f>+P51+R51</f>
        <v>-4419</v>
      </c>
    </row>
    <row r="52" spans="1:20" s="23" customFormat="1" ht="14.25" customHeight="1">
      <c r="A52" s="1"/>
      <c r="B52" s="1"/>
      <c r="C52" s="1"/>
      <c r="D52" s="21"/>
      <c r="E52" s="21"/>
      <c r="F52" s="21"/>
      <c r="G52" s="21"/>
      <c r="H52" s="21"/>
      <c r="I52" s="21"/>
      <c r="J52" s="21"/>
      <c r="K52" s="21"/>
      <c r="N52" s="21"/>
      <c r="O52" s="21"/>
      <c r="P52" s="21"/>
      <c r="Q52" s="21"/>
      <c r="R52" s="21"/>
      <c r="S52" s="21"/>
      <c r="T52" s="21"/>
    </row>
    <row r="53" spans="1:20" s="23" customFormat="1" ht="14.25" customHeight="1">
      <c r="A53" s="1"/>
      <c r="B53" s="1" t="s">
        <v>109</v>
      </c>
      <c r="C53" s="1"/>
      <c r="D53" s="21"/>
      <c r="E53" s="21"/>
      <c r="F53" s="21"/>
      <c r="G53" s="21"/>
      <c r="H53" s="21"/>
      <c r="I53" s="21"/>
      <c r="J53" s="21"/>
      <c r="K53" s="21"/>
      <c r="N53" s="21"/>
      <c r="O53" s="21"/>
      <c r="P53" s="21"/>
      <c r="Q53" s="21"/>
      <c r="R53" s="21"/>
      <c r="S53" s="21"/>
      <c r="T53" s="21"/>
    </row>
    <row r="54" spans="1:20" s="23" customFormat="1" ht="14.25" customHeight="1">
      <c r="A54" s="1"/>
      <c r="B54" s="1"/>
      <c r="C54" s="51" t="s">
        <v>110</v>
      </c>
      <c r="D54" s="21">
        <v>0</v>
      </c>
      <c r="E54" s="21"/>
      <c r="F54" s="21">
        <v>0</v>
      </c>
      <c r="G54" s="21"/>
      <c r="H54" s="21">
        <v>0</v>
      </c>
      <c r="I54" s="21"/>
      <c r="J54" s="21">
        <v>0</v>
      </c>
      <c r="K54" s="21"/>
      <c r="L54" s="21">
        <v>0</v>
      </c>
      <c r="N54" s="21">
        <v>-2209</v>
      </c>
      <c r="O54" s="21"/>
      <c r="P54" s="21">
        <f>SUM(D54:N54)</f>
        <v>-2209</v>
      </c>
      <c r="Q54" s="21"/>
      <c r="R54" s="21">
        <v>0</v>
      </c>
      <c r="S54" s="21"/>
      <c r="T54" s="21">
        <f>+P54+R54</f>
        <v>-2209</v>
      </c>
    </row>
    <row r="55" spans="1:20" s="23" customFormat="1" ht="14.25" customHeight="1">
      <c r="A55" s="1"/>
      <c r="B55" s="1"/>
      <c r="C55" s="51"/>
      <c r="D55" s="21"/>
      <c r="E55" s="21"/>
      <c r="F55" s="21"/>
      <c r="G55" s="21"/>
      <c r="H55" s="21"/>
      <c r="I55" s="21"/>
      <c r="J55" s="21"/>
      <c r="K55" s="21"/>
      <c r="L55" s="21"/>
      <c r="N55" s="21"/>
      <c r="O55" s="21"/>
      <c r="P55" s="21"/>
      <c r="Q55" s="21"/>
      <c r="R55" s="21"/>
      <c r="S55" s="21"/>
      <c r="T55" s="21"/>
    </row>
    <row r="56" spans="1:20" s="23" customFormat="1" ht="14.25" customHeight="1">
      <c r="A56" s="1"/>
      <c r="B56" s="1" t="s">
        <v>118</v>
      </c>
      <c r="C56" s="1"/>
      <c r="D56" s="21"/>
      <c r="E56" s="21"/>
      <c r="F56" s="21"/>
      <c r="G56" s="21"/>
      <c r="H56" s="21"/>
      <c r="I56" s="21"/>
      <c r="J56" s="21"/>
      <c r="K56" s="21"/>
      <c r="N56" s="21"/>
      <c r="O56" s="21"/>
      <c r="P56" s="21"/>
      <c r="Q56" s="21"/>
      <c r="R56" s="21"/>
      <c r="S56" s="21"/>
      <c r="T56" s="21"/>
    </row>
    <row r="57" spans="1:20" s="23" customFormat="1" ht="14.25" customHeight="1">
      <c r="A57" s="1"/>
      <c r="B57" s="1"/>
      <c r="C57" s="51" t="s">
        <v>110</v>
      </c>
      <c r="D57" s="21">
        <v>0</v>
      </c>
      <c r="E57" s="21"/>
      <c r="F57" s="21">
        <v>0</v>
      </c>
      <c r="G57" s="21"/>
      <c r="H57" s="21">
        <v>0</v>
      </c>
      <c r="I57" s="21"/>
      <c r="J57" s="21">
        <v>0</v>
      </c>
      <c r="K57" s="21"/>
      <c r="L57" s="21">
        <v>0</v>
      </c>
      <c r="N57" s="21">
        <v>-2762</v>
      </c>
      <c r="O57" s="21"/>
      <c r="P57" s="21">
        <f>SUM(D57:N57)</f>
        <v>-2762</v>
      </c>
      <c r="Q57" s="21"/>
      <c r="R57" s="21">
        <v>0</v>
      </c>
      <c r="S57" s="21"/>
      <c r="T57" s="21">
        <f>+P57+R57</f>
        <v>-2762</v>
      </c>
    </row>
    <row r="58" spans="4:20" ht="15.75" customHeight="1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2:20" ht="24.75" customHeight="1">
      <c r="B59" s="3" t="s">
        <v>117</v>
      </c>
      <c r="D59" s="22">
        <f>SUM(D38:D58)</f>
        <v>74800</v>
      </c>
      <c r="E59" s="21"/>
      <c r="F59" s="22">
        <f>SUM(F38:F58)</f>
        <v>63114</v>
      </c>
      <c r="G59" s="21"/>
      <c r="H59" s="22">
        <f>SUM(H38:H58)</f>
        <v>4900</v>
      </c>
      <c r="I59" s="21"/>
      <c r="J59" s="22">
        <f>SUM(J38:J58)</f>
        <v>2956</v>
      </c>
      <c r="K59" s="21"/>
      <c r="L59" s="22">
        <f>SUM(L38:L58)</f>
        <v>-1000</v>
      </c>
      <c r="M59" s="21"/>
      <c r="N59" s="22">
        <f>SUM(N38:N58)</f>
        <v>126990</v>
      </c>
      <c r="O59" s="21"/>
      <c r="P59" s="22">
        <f>SUM(P38:P58)</f>
        <v>271760</v>
      </c>
      <c r="Q59" s="21"/>
      <c r="R59" s="22">
        <f>SUM(R38:R58)</f>
        <v>32372</v>
      </c>
      <c r="S59" s="21"/>
      <c r="T59" s="22">
        <f>SUM(T38:T58)</f>
        <v>304132</v>
      </c>
    </row>
    <row r="60" spans="2:20" ht="15.75" customHeight="1">
      <c r="B60" s="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5:19" ht="15.75" customHeight="1">
      <c r="E61" s="21"/>
      <c r="G61" s="21"/>
      <c r="K61" s="21"/>
      <c r="M61" s="21"/>
      <c r="O61" s="21"/>
      <c r="Q61" s="21"/>
      <c r="S61" s="21"/>
    </row>
    <row r="62" ht="21" customHeight="1">
      <c r="B62" s="12" t="s">
        <v>27</v>
      </c>
    </row>
    <row r="63" spans="2:20" ht="21" customHeight="1">
      <c r="B63" s="53" t="s">
        <v>102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2:20" ht="21" customHeight="1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ht="15.75" customHeight="1"/>
    <row r="66" ht="15.75" customHeight="1"/>
    <row r="67" ht="15.75" customHeight="1"/>
    <row r="70" ht="15" customHeight="1"/>
  </sheetData>
  <sheetProtection/>
  <mergeCells count="2">
    <mergeCell ref="F7:N7"/>
    <mergeCell ref="B63:T64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view="pageBreakPreview" zoomScale="75" zoomScaleNormal="75" zoomScaleSheetLayoutView="75" zoomScalePageLayoutView="0" workbookViewId="0" topLeftCell="A25">
      <selection activeCell="I51" sqref="I51"/>
    </sheetView>
  </sheetViews>
  <sheetFormatPr defaultColWidth="9.00390625" defaultRowHeight="15.75"/>
  <cols>
    <col min="1" max="2" width="3.625" style="23" customWidth="1"/>
    <col min="3" max="3" width="68.50390625" style="23" customWidth="1"/>
    <col min="4" max="4" width="3.625" style="23" customWidth="1"/>
    <col min="5" max="5" width="13.625" style="24" customWidth="1"/>
    <col min="6" max="6" width="3.25390625" style="24" customWidth="1"/>
    <col min="7" max="7" width="13.625" style="24" customWidth="1"/>
    <col min="8" max="8" width="3.125" style="23" customWidth="1"/>
    <col min="9" max="255" width="9.00390625" style="23" customWidth="1"/>
  </cols>
  <sheetData>
    <row r="1" ht="27" customHeight="1">
      <c r="A1" s="25" t="s">
        <v>0</v>
      </c>
    </row>
    <row r="2" ht="15.75" customHeight="1">
      <c r="A2" s="26"/>
    </row>
    <row r="3" ht="15.75" customHeight="1"/>
    <row r="4" spans="1:7" ht="15.75" customHeight="1">
      <c r="A4" s="27" t="s">
        <v>120</v>
      </c>
      <c r="B4" s="19"/>
      <c r="C4" s="19"/>
      <c r="D4" s="19"/>
      <c r="E4" s="19"/>
      <c r="F4" s="19"/>
      <c r="G4" s="19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28" t="s">
        <v>121</v>
      </c>
      <c r="G7" s="28" t="s">
        <v>121</v>
      </c>
    </row>
    <row r="8" spans="5:7" ht="15.75" customHeight="1">
      <c r="E8" s="28" t="s">
        <v>79</v>
      </c>
      <c r="G8" s="28" t="s">
        <v>79</v>
      </c>
    </row>
    <row r="9" spans="2:256" s="29" customFormat="1" ht="15.75" customHeight="1">
      <c r="B9" s="30"/>
      <c r="C9" s="30"/>
      <c r="D9" s="30"/>
      <c r="E9" s="48" t="s">
        <v>113</v>
      </c>
      <c r="F9" s="4"/>
      <c r="G9" s="48" t="s">
        <v>98</v>
      </c>
      <c r="IV9"/>
    </row>
    <row r="10" spans="2:256" s="29" customFormat="1" ht="15.75" customHeight="1">
      <c r="B10" s="30"/>
      <c r="C10" s="30"/>
      <c r="D10" s="30"/>
      <c r="E10" s="31" t="s">
        <v>11</v>
      </c>
      <c r="F10" s="32"/>
      <c r="G10" s="31" t="s">
        <v>11</v>
      </c>
      <c r="IV10"/>
    </row>
    <row r="11" spans="2:256" s="29" customFormat="1" ht="15.75" customHeight="1">
      <c r="B11" s="33" t="s">
        <v>80</v>
      </c>
      <c r="C11" s="30"/>
      <c r="D11" s="30"/>
      <c r="E11" s="32"/>
      <c r="F11" s="32"/>
      <c r="G11" s="32"/>
      <c r="IV11"/>
    </row>
    <row r="12" spans="2:256" s="29" customFormat="1" ht="15.75" customHeight="1">
      <c r="B12" s="30"/>
      <c r="C12" s="30"/>
      <c r="D12" s="30"/>
      <c r="E12" s="34"/>
      <c r="F12" s="34"/>
      <c r="G12" s="34"/>
      <c r="IV12"/>
    </row>
    <row r="13" spans="2:256" s="29" customFormat="1" ht="15.75" customHeight="1">
      <c r="B13" s="30" t="s">
        <v>18</v>
      </c>
      <c r="C13" s="30"/>
      <c r="D13" s="30"/>
      <c r="E13" s="35">
        <v>165673</v>
      </c>
      <c r="F13" s="35"/>
      <c r="G13" s="35">
        <v>65521</v>
      </c>
      <c r="IV13"/>
    </row>
    <row r="14" spans="2:256" s="29" customFormat="1" ht="15.75" customHeight="1">
      <c r="B14" s="30"/>
      <c r="C14" s="30"/>
      <c r="D14" s="30"/>
      <c r="E14" s="35"/>
      <c r="F14" s="35"/>
      <c r="G14" s="35"/>
      <c r="IV14"/>
    </row>
    <row r="15" spans="2:256" s="29" customFormat="1" ht="15.75" customHeight="1">
      <c r="B15" s="30" t="s">
        <v>81</v>
      </c>
      <c r="C15" s="30"/>
      <c r="D15" s="30"/>
      <c r="E15" s="35"/>
      <c r="F15" s="35"/>
      <c r="G15" s="35"/>
      <c r="IV15"/>
    </row>
    <row r="16" spans="2:256" s="29" customFormat="1" ht="15.75" customHeight="1">
      <c r="B16" s="30"/>
      <c r="C16" s="30"/>
      <c r="D16" s="30"/>
      <c r="E16" s="36"/>
      <c r="F16" s="36"/>
      <c r="G16" s="36"/>
      <c r="IV16"/>
    </row>
    <row r="17" spans="2:256" s="29" customFormat="1" ht="15.75" customHeight="1">
      <c r="B17" s="30"/>
      <c r="C17" s="30" t="s">
        <v>82</v>
      </c>
      <c r="D17" s="30"/>
      <c r="E17" s="36">
        <v>2705</v>
      </c>
      <c r="F17" s="36"/>
      <c r="G17" s="36">
        <v>3195</v>
      </c>
      <c r="IV17"/>
    </row>
    <row r="18" spans="2:256" s="29" customFormat="1" ht="15.75" customHeight="1">
      <c r="B18" s="30"/>
      <c r="C18" s="30" t="s">
        <v>83</v>
      </c>
      <c r="D18" s="30"/>
      <c r="E18" s="36">
        <v>-2213</v>
      </c>
      <c r="F18" s="36"/>
      <c r="G18" s="36">
        <v>-1775</v>
      </c>
      <c r="IV18"/>
    </row>
    <row r="19" spans="2:256" s="29" customFormat="1" ht="15.75" customHeight="1">
      <c r="B19" s="30"/>
      <c r="C19" s="30" t="s">
        <v>17</v>
      </c>
      <c r="D19" s="30"/>
      <c r="E19" s="36">
        <v>194</v>
      </c>
      <c r="F19" s="36"/>
      <c r="G19" s="36">
        <v>-459</v>
      </c>
      <c r="IV19"/>
    </row>
    <row r="20" spans="2:256" s="29" customFormat="1" ht="15.75" customHeight="1">
      <c r="B20" s="30"/>
      <c r="C20" s="30" t="s">
        <v>84</v>
      </c>
      <c r="D20" s="30"/>
      <c r="E20" s="36">
        <v>-185</v>
      </c>
      <c r="F20" s="36"/>
      <c r="G20" s="36">
        <v>-329</v>
      </c>
      <c r="IV20"/>
    </row>
    <row r="21" spans="2:256" s="29" customFormat="1" ht="15.75" customHeight="1">
      <c r="B21" s="30"/>
      <c r="C21" s="30"/>
      <c r="D21" s="30"/>
      <c r="E21" s="37"/>
      <c r="F21" s="38"/>
      <c r="G21" s="37"/>
      <c r="IV21"/>
    </row>
    <row r="22" spans="2:256" s="29" customFormat="1" ht="15.75" customHeight="1">
      <c r="B22" s="30" t="s">
        <v>85</v>
      </c>
      <c r="C22" s="30"/>
      <c r="D22" s="30"/>
      <c r="E22" s="39">
        <f>+E13+SUM(E17:E21)</f>
        <v>166174</v>
      </c>
      <c r="F22" s="39"/>
      <c r="G22" s="39">
        <f>+G13+SUM(G17:G21)</f>
        <v>66153</v>
      </c>
      <c r="IV22"/>
    </row>
    <row r="23" spans="2:256" s="29" customFormat="1" ht="15.75" customHeight="1">
      <c r="B23" s="30"/>
      <c r="C23" s="30"/>
      <c r="D23" s="30"/>
      <c r="E23" s="39"/>
      <c r="F23" s="40"/>
      <c r="G23" s="39"/>
      <c r="IV23"/>
    </row>
    <row r="24" spans="2:256" s="29" customFormat="1" ht="15.75" customHeight="1">
      <c r="B24" s="30" t="s">
        <v>86</v>
      </c>
      <c r="C24" s="30"/>
      <c r="D24" s="30"/>
      <c r="E24" s="39"/>
      <c r="F24" s="40"/>
      <c r="G24" s="39"/>
      <c r="IV24"/>
    </row>
    <row r="25" spans="2:256" s="29" customFormat="1" ht="15.75" customHeight="1">
      <c r="B25" s="30"/>
      <c r="C25" s="30"/>
      <c r="D25" s="30"/>
      <c r="E25" s="39"/>
      <c r="F25" s="40"/>
      <c r="G25" s="39"/>
      <c r="IV25"/>
    </row>
    <row r="26" spans="2:256" s="29" customFormat="1" ht="15.75" customHeight="1">
      <c r="B26" s="30"/>
      <c r="C26" s="30" t="s">
        <v>87</v>
      </c>
      <c r="D26" s="30"/>
      <c r="E26" s="36">
        <v>-96994</v>
      </c>
      <c r="F26" s="36"/>
      <c r="G26" s="36">
        <v>-33763</v>
      </c>
      <c r="IV26"/>
    </row>
    <row r="27" spans="2:256" s="29" customFormat="1" ht="15.75" customHeight="1">
      <c r="B27" s="30"/>
      <c r="C27" s="30" t="s">
        <v>106</v>
      </c>
      <c r="D27" s="30"/>
      <c r="E27" s="36">
        <v>-2957</v>
      </c>
      <c r="F27" s="36"/>
      <c r="G27" s="36">
        <v>-43142</v>
      </c>
      <c r="IV27"/>
    </row>
    <row r="28" spans="2:256" s="29" customFormat="1" ht="15.75" customHeight="1">
      <c r="B28" s="30"/>
      <c r="C28" s="30" t="s">
        <v>123</v>
      </c>
      <c r="D28" s="30"/>
      <c r="E28" s="36">
        <v>664</v>
      </c>
      <c r="F28" s="36"/>
      <c r="G28" s="36">
        <v>1129</v>
      </c>
      <c r="IV28"/>
    </row>
    <row r="29" spans="2:256" s="29" customFormat="1" ht="15.75" customHeight="1">
      <c r="B29" s="30"/>
      <c r="C29" s="30" t="s">
        <v>124</v>
      </c>
      <c r="D29" s="30"/>
      <c r="E29" s="36">
        <v>168391</v>
      </c>
      <c r="F29" s="36"/>
      <c r="G29" s="36">
        <v>33090</v>
      </c>
      <c r="IV29"/>
    </row>
    <row r="30" spans="2:256" s="29" customFormat="1" ht="15.75" customHeight="1">
      <c r="B30" s="30"/>
      <c r="C30" s="30"/>
      <c r="D30" s="30"/>
      <c r="E30" s="41"/>
      <c r="F30" s="36"/>
      <c r="G30" s="41"/>
      <c r="IV30"/>
    </row>
    <row r="31" spans="2:256" s="29" customFormat="1" ht="15.75" customHeight="1">
      <c r="B31" s="30" t="s">
        <v>88</v>
      </c>
      <c r="C31" s="30"/>
      <c r="D31" s="30"/>
      <c r="E31" s="36">
        <f>+SUM(E26:E29)+E22</f>
        <v>235278</v>
      </c>
      <c r="F31" s="36"/>
      <c r="G31" s="36">
        <f>+SUM(G26:G29)+G22</f>
        <v>23467</v>
      </c>
      <c r="IV31"/>
    </row>
    <row r="32" spans="2:256" s="29" customFormat="1" ht="15.75" customHeight="1">
      <c r="B32" s="30"/>
      <c r="C32" s="30"/>
      <c r="D32" s="30"/>
      <c r="E32" s="36"/>
      <c r="F32" s="36"/>
      <c r="G32" s="36"/>
      <c r="IV32"/>
    </row>
    <row r="33" spans="2:256" s="29" customFormat="1" ht="15.75" customHeight="1">
      <c r="B33" s="30" t="s">
        <v>89</v>
      </c>
      <c r="C33" s="30"/>
      <c r="D33" s="30"/>
      <c r="E33" s="36">
        <v>-19861</v>
      </c>
      <c r="F33" s="36"/>
      <c r="G33" s="36">
        <v>-7108</v>
      </c>
      <c r="IV33"/>
    </row>
    <row r="34" spans="2:256" s="29" customFormat="1" ht="15.75" customHeight="1">
      <c r="B34" s="30" t="s">
        <v>90</v>
      </c>
      <c r="C34" s="30"/>
      <c r="D34" s="30"/>
      <c r="E34" s="36">
        <v>0</v>
      </c>
      <c r="F34" s="36"/>
      <c r="G34" s="36">
        <v>490</v>
      </c>
      <c r="IV34"/>
    </row>
    <row r="35" spans="2:256" s="29" customFormat="1" ht="15.75" customHeight="1">
      <c r="B35" s="30"/>
      <c r="C35" s="30"/>
      <c r="D35" s="30"/>
      <c r="E35" s="36"/>
      <c r="F35" s="36"/>
      <c r="G35" s="36"/>
      <c r="IV35"/>
    </row>
    <row r="36" spans="2:256" s="29" customFormat="1" ht="15.75" customHeight="1">
      <c r="B36" s="30" t="s">
        <v>125</v>
      </c>
      <c r="C36" s="30"/>
      <c r="D36" s="30"/>
      <c r="E36" s="42">
        <f>+E31+SUM(E33:E35)</f>
        <v>215417</v>
      </c>
      <c r="F36" s="35"/>
      <c r="G36" s="42">
        <f>+G31+SUM(G33:G35)</f>
        <v>16849</v>
      </c>
      <c r="IV36"/>
    </row>
    <row r="37" spans="2:256" s="29" customFormat="1" ht="15.75" customHeight="1">
      <c r="B37" s="30"/>
      <c r="C37" s="30"/>
      <c r="D37" s="30"/>
      <c r="E37" s="35"/>
      <c r="F37" s="35"/>
      <c r="G37" s="35"/>
      <c r="IV37"/>
    </row>
    <row r="38" spans="2:256" s="29" customFormat="1" ht="15.75" customHeight="1">
      <c r="B38" s="33" t="s">
        <v>91</v>
      </c>
      <c r="C38" s="30"/>
      <c r="D38" s="30"/>
      <c r="E38" s="43"/>
      <c r="F38" s="43"/>
      <c r="G38" s="43"/>
      <c r="IV38"/>
    </row>
    <row r="39" spans="2:256" s="29" customFormat="1" ht="15.75" customHeight="1">
      <c r="B39" s="30"/>
      <c r="C39" s="30"/>
      <c r="D39" s="30"/>
      <c r="E39" s="38"/>
      <c r="F39" s="38"/>
      <c r="G39" s="38"/>
      <c r="IV39"/>
    </row>
    <row r="40" spans="2:256" s="29" customFormat="1" ht="15.75" customHeight="1">
      <c r="B40" s="30" t="s">
        <v>92</v>
      </c>
      <c r="C40" s="30"/>
      <c r="D40" s="30"/>
      <c r="E40" s="36">
        <v>-9729</v>
      </c>
      <c r="F40" s="40"/>
      <c r="G40" s="36">
        <v>-2979</v>
      </c>
      <c r="IV40"/>
    </row>
    <row r="41" spans="2:256" s="29" customFormat="1" ht="15.75" customHeight="1">
      <c r="B41" s="30" t="s">
        <v>32</v>
      </c>
      <c r="C41" s="30"/>
      <c r="D41" s="30"/>
      <c r="E41" s="36">
        <v>-149526</v>
      </c>
      <c r="F41" s="40"/>
      <c r="G41" s="36">
        <v>-21526</v>
      </c>
      <c r="IV41"/>
    </row>
    <row r="42" spans="2:256" s="29" customFormat="1" ht="15.75" customHeight="1">
      <c r="B42" s="30" t="s">
        <v>111</v>
      </c>
      <c r="C42" s="30"/>
      <c r="D42" s="30"/>
      <c r="E42" s="36">
        <v>-11545</v>
      </c>
      <c r="F42" s="38"/>
      <c r="G42" s="36">
        <v>-9390</v>
      </c>
      <c r="IV42"/>
    </row>
    <row r="43" spans="2:256" s="29" customFormat="1" ht="15.75" customHeight="1">
      <c r="B43" s="30" t="s">
        <v>93</v>
      </c>
      <c r="C43" s="30"/>
      <c r="D43" s="30"/>
      <c r="E43" s="36">
        <f>-E18</f>
        <v>2213</v>
      </c>
      <c r="F43" s="38"/>
      <c r="G43" s="36">
        <v>1775</v>
      </c>
      <c r="IV43"/>
    </row>
    <row r="44" spans="2:256" s="29" customFormat="1" ht="15.75" customHeight="1">
      <c r="B44" s="30" t="s">
        <v>94</v>
      </c>
      <c r="C44" s="30"/>
      <c r="D44" s="30"/>
      <c r="E44" s="36">
        <v>280</v>
      </c>
      <c r="F44" s="36"/>
      <c r="G44" s="36">
        <v>468</v>
      </c>
      <c r="IV44"/>
    </row>
    <row r="45" spans="2:256" s="29" customFormat="1" ht="15.75" customHeight="1">
      <c r="B45" s="30"/>
      <c r="C45" s="30"/>
      <c r="D45" s="30"/>
      <c r="E45" s="36"/>
      <c r="F45" s="36"/>
      <c r="G45" s="36"/>
      <c r="IV45"/>
    </row>
    <row r="46" spans="2:256" s="29" customFormat="1" ht="15.75" customHeight="1">
      <c r="B46" s="30" t="s">
        <v>95</v>
      </c>
      <c r="C46" s="30"/>
      <c r="D46" s="30"/>
      <c r="E46" s="42">
        <f>+SUM(E40:E45)</f>
        <v>-168307</v>
      </c>
      <c r="F46" s="35"/>
      <c r="G46" s="42">
        <f>+SUM(G40:G45)</f>
        <v>-31652</v>
      </c>
      <c r="IV46"/>
    </row>
    <row r="47" spans="2:256" s="29" customFormat="1" ht="15.75" customHeight="1">
      <c r="B47" s="30"/>
      <c r="C47" s="30"/>
      <c r="D47" s="30"/>
      <c r="E47" s="35"/>
      <c r="F47" s="35"/>
      <c r="G47" s="35"/>
      <c r="IV47"/>
    </row>
    <row r="48" spans="2:256" s="29" customFormat="1" ht="15.75" customHeight="1">
      <c r="B48" s="33" t="s">
        <v>96</v>
      </c>
      <c r="C48" s="30"/>
      <c r="D48" s="30"/>
      <c r="E48" s="35"/>
      <c r="F48" s="35"/>
      <c r="G48" s="35"/>
      <c r="IV48"/>
    </row>
    <row r="49" spans="2:256" s="29" customFormat="1" ht="15.75" customHeight="1">
      <c r="B49" s="30"/>
      <c r="C49" s="30"/>
      <c r="D49" s="30"/>
      <c r="E49" s="43"/>
      <c r="F49" s="43"/>
      <c r="G49" s="43"/>
      <c r="IV49"/>
    </row>
    <row r="50" spans="2:256" s="29" customFormat="1" ht="15.75" customHeight="1">
      <c r="B50" s="30" t="s">
        <v>76</v>
      </c>
      <c r="C50" s="30"/>
      <c r="D50" s="30"/>
      <c r="E50" s="44">
        <v>-811</v>
      </c>
      <c r="F50" s="36"/>
      <c r="G50" s="36">
        <v>-189</v>
      </c>
      <c r="IV50"/>
    </row>
    <row r="51" spans="2:256" s="29" customFormat="1" ht="15.75" customHeight="1">
      <c r="B51" s="30"/>
      <c r="C51" s="30"/>
      <c r="D51" s="30"/>
      <c r="E51" s="36"/>
      <c r="F51" s="36"/>
      <c r="G51" s="36"/>
      <c r="IV51"/>
    </row>
    <row r="52" spans="2:256" s="29" customFormat="1" ht="15.75" customHeight="1">
      <c r="B52" s="30" t="s">
        <v>97</v>
      </c>
      <c r="C52" s="30"/>
      <c r="D52" s="30"/>
      <c r="E52" s="42">
        <f>+SUM(E49:E51)</f>
        <v>-811</v>
      </c>
      <c r="F52" s="35"/>
      <c r="G52" s="42">
        <f>+SUM(G49:G51)</f>
        <v>-189</v>
      </c>
      <c r="IV52"/>
    </row>
    <row r="53" spans="2:256" s="29" customFormat="1" ht="15.75" customHeight="1">
      <c r="B53" s="30"/>
      <c r="C53" s="30"/>
      <c r="D53" s="30"/>
      <c r="E53" s="36"/>
      <c r="F53" s="36"/>
      <c r="G53" s="36"/>
      <c r="IV53"/>
    </row>
    <row r="54" spans="2:256" s="29" customFormat="1" ht="15.75" customHeight="1">
      <c r="B54" s="33" t="s">
        <v>126</v>
      </c>
      <c r="C54" s="30"/>
      <c r="D54" s="30"/>
      <c r="E54" s="36">
        <f>+E46+E36+E52</f>
        <v>46299</v>
      </c>
      <c r="F54" s="36"/>
      <c r="G54" s="36">
        <f>+G46+G36+G52</f>
        <v>-14992</v>
      </c>
      <c r="IV54"/>
    </row>
    <row r="55" spans="3:256" s="29" customFormat="1" ht="15.75" customHeight="1">
      <c r="C55" s="30"/>
      <c r="D55" s="30"/>
      <c r="E55" s="35"/>
      <c r="F55" s="35"/>
      <c r="G55" s="35"/>
      <c r="IV55"/>
    </row>
    <row r="56" spans="2:256" s="29" customFormat="1" ht="15.75" customHeight="1">
      <c r="B56" s="33" t="s">
        <v>104</v>
      </c>
      <c r="C56" s="30"/>
      <c r="D56" s="30"/>
      <c r="E56" s="35">
        <v>69775</v>
      </c>
      <c r="F56" s="35"/>
      <c r="G56" s="35">
        <v>84767</v>
      </c>
      <c r="IV56"/>
    </row>
    <row r="57" spans="2:256" s="29" customFormat="1" ht="15.75" customHeight="1">
      <c r="B57" s="30"/>
      <c r="C57" s="30"/>
      <c r="D57" s="30"/>
      <c r="E57" s="41"/>
      <c r="F57" s="35"/>
      <c r="G57" s="41"/>
      <c r="IV57"/>
    </row>
    <row r="58" spans="2:256" s="29" customFormat="1" ht="15.75" customHeight="1">
      <c r="B58" s="33" t="s">
        <v>122</v>
      </c>
      <c r="C58" s="30"/>
      <c r="D58" s="30"/>
      <c r="E58" s="45">
        <f>+E56+E54</f>
        <v>116074</v>
      </c>
      <c r="F58" s="35"/>
      <c r="G58" s="45">
        <f>+G56+G54</f>
        <v>69775</v>
      </c>
      <c r="IV58"/>
    </row>
    <row r="59" spans="2:256" s="29" customFormat="1" ht="15.75" customHeight="1">
      <c r="B59" s="30"/>
      <c r="C59" s="30"/>
      <c r="D59" s="30"/>
      <c r="E59" s="46"/>
      <c r="F59" s="47"/>
      <c r="G59" s="46"/>
      <c r="IV59"/>
    </row>
    <row r="60" ht="15.75" customHeight="1">
      <c r="B60" s="12" t="s">
        <v>27</v>
      </c>
    </row>
    <row r="61" spans="2:7" ht="15.75" customHeight="1">
      <c r="B61" s="55" t="s">
        <v>103</v>
      </c>
      <c r="C61" s="56"/>
      <c r="D61" s="56"/>
      <c r="E61" s="56"/>
      <c r="F61" s="56"/>
      <c r="G61" s="56"/>
    </row>
    <row r="62" spans="2:7" ht="15.75" customHeight="1">
      <c r="B62" s="56"/>
      <c r="C62" s="56"/>
      <c r="D62" s="56"/>
      <c r="E62" s="56"/>
      <c r="F62" s="56"/>
      <c r="G62" s="56"/>
    </row>
    <row r="63" ht="15.75" customHeight="1"/>
    <row r="64" ht="15.75" customHeight="1"/>
    <row r="65" ht="15.75" customHeight="1"/>
  </sheetData>
  <sheetProtection/>
  <mergeCells count="1">
    <mergeCell ref="B61:G62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a2210</cp:lastModifiedBy>
  <cp:lastPrinted>2010-02-10T05:42:13Z</cp:lastPrinted>
  <dcterms:created xsi:type="dcterms:W3CDTF">2004-05-11T09:22:50Z</dcterms:created>
  <dcterms:modified xsi:type="dcterms:W3CDTF">2010-02-10T10:06:57Z</dcterms:modified>
  <cp:category/>
  <cp:version/>
  <cp:contentType/>
  <cp:contentStatus/>
  <cp:revision>1</cp:revision>
</cp:coreProperties>
</file>