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1" activeTab="0"/>
  </bookViews>
  <sheets>
    <sheet name="Income Statement" sheetId="1" r:id="rId1"/>
    <sheet name="Balance Sheet" sheetId="2" r:id="rId2"/>
    <sheet name="Changes In Equity" sheetId="3" r:id="rId3"/>
    <sheet name="Cash Flow" sheetId="4" r:id="rId4"/>
  </sheets>
  <definedNames>
    <definedName name="Excel_BuiltIn_Print_Area_8">#REF!</definedName>
    <definedName name="Excel_BuiltIn_Print_Titles_8">#REF!</definedName>
    <definedName name="_xlnm.Print_Area" localSheetId="3">'Cash Flow'!$A$1:$H$62</definedName>
    <definedName name="_xlnm.Print_Titles" localSheetId="3">'Cash Flow'!$1:$10</definedName>
  </definedNames>
  <calcPr fullCalcOnLoad="1"/>
</workbook>
</file>

<file path=xl/sharedStrings.xml><?xml version="1.0" encoding="utf-8"?>
<sst xmlns="http://schemas.openxmlformats.org/spreadsheetml/2006/main" count="183" uniqueCount="129">
  <si>
    <r>
      <t xml:space="preserve">MUDAJAYA GROUP BERHAD </t>
    </r>
    <r>
      <rPr>
        <b/>
        <sz val="12"/>
        <rFont val="Times New Roman"/>
        <family val="1"/>
      </rPr>
      <t>(605539-H)</t>
    </r>
  </si>
  <si>
    <t>(The figures have not been audited)</t>
  </si>
  <si>
    <t>INDIVIDUAL QUARTER</t>
  </si>
  <si>
    <t>CUMULATIVE PERIOD</t>
  </si>
  <si>
    <t>PRECEDING</t>
  </si>
  <si>
    <t>CURRENT</t>
  </si>
  <si>
    <t>YEAR</t>
  </si>
  <si>
    <t>CORRESPONDING</t>
  </si>
  <si>
    <t>QUARTER</t>
  </si>
  <si>
    <t>TO DATE</t>
  </si>
  <si>
    <t>PERIOD</t>
  </si>
  <si>
    <t>RM'000</t>
  </si>
  <si>
    <t>Revenue</t>
  </si>
  <si>
    <t>Cost of sales</t>
  </si>
  <si>
    <t>Gross profit</t>
  </si>
  <si>
    <t>Finance costs</t>
  </si>
  <si>
    <t>Other income</t>
  </si>
  <si>
    <t>Share of results of associated company</t>
  </si>
  <si>
    <t>Profit before taxation</t>
  </si>
  <si>
    <t>Income tax expense</t>
  </si>
  <si>
    <t>Profit for the period</t>
  </si>
  <si>
    <t>Attributable to:</t>
  </si>
  <si>
    <t>Equity holders of the Company</t>
  </si>
  <si>
    <t>Minority interests</t>
  </si>
  <si>
    <t>Earning per share (EPS) attributable</t>
  </si>
  <si>
    <t xml:space="preserve">   to equity holders of the Company:</t>
  </si>
  <si>
    <t>Basic EPS (sen)</t>
  </si>
  <si>
    <t>Note :</t>
  </si>
  <si>
    <t>AS AT</t>
  </si>
  <si>
    <t>ASSETS</t>
  </si>
  <si>
    <t>Non-current assets</t>
  </si>
  <si>
    <t>Property, plant and equipment</t>
  </si>
  <si>
    <t>Investment in associates</t>
  </si>
  <si>
    <t>Long term investments</t>
  </si>
  <si>
    <t>Current assets</t>
  </si>
  <si>
    <t>Property development costs</t>
  </si>
  <si>
    <t>Inventories</t>
  </si>
  <si>
    <t>Trade and other receivables</t>
  </si>
  <si>
    <t>Cash and bank balances</t>
  </si>
  <si>
    <t>TOTAL ASSETS</t>
  </si>
  <si>
    <t>EQUITY AND LIABILITIES</t>
  </si>
  <si>
    <t>Capital and reserves</t>
  </si>
  <si>
    <t>Share capital</t>
  </si>
  <si>
    <t>Reserves</t>
  </si>
  <si>
    <t>Equity attributable to equity holders of the Company</t>
  </si>
  <si>
    <t>Total equity</t>
  </si>
  <si>
    <t>Non-current liabilities</t>
  </si>
  <si>
    <t>Deferred tax liabilities</t>
  </si>
  <si>
    <t>Current liabilities</t>
  </si>
  <si>
    <t>Trade and other payables</t>
  </si>
  <si>
    <t>Current tax payable</t>
  </si>
  <si>
    <t>Total liabilities</t>
  </si>
  <si>
    <t>TOTAL EQUITY AND LIABILITIES</t>
  </si>
  <si>
    <t>Net assets per share attributable to ordinary</t>
  </si>
  <si>
    <t>equity holders of the Company (RM)</t>
  </si>
  <si>
    <t>&lt;----------------</t>
  </si>
  <si>
    <t>------------Attributable to Equity Holders of the Company  ------------</t>
  </si>
  <si>
    <t>----------------&gt;</t>
  </si>
  <si>
    <t>Foreign</t>
  </si>
  <si>
    <t>Currency</t>
  </si>
  <si>
    <t>Share</t>
  </si>
  <si>
    <t>Capital</t>
  </si>
  <si>
    <t>Translation</t>
  </si>
  <si>
    <t>Treasury</t>
  </si>
  <si>
    <t>Retained</t>
  </si>
  <si>
    <t>Minority</t>
  </si>
  <si>
    <t>Total</t>
  </si>
  <si>
    <t>Premium</t>
  </si>
  <si>
    <t>Reserve</t>
  </si>
  <si>
    <t>Shares</t>
  </si>
  <si>
    <t>Earnings</t>
  </si>
  <si>
    <t>Interests</t>
  </si>
  <si>
    <t>Equity</t>
  </si>
  <si>
    <t>At 1 January 2008</t>
  </si>
  <si>
    <t>Prior year adjustment</t>
  </si>
  <si>
    <t>Foreign Exchange Reserve</t>
  </si>
  <si>
    <t>Purchase of treasury shares</t>
  </si>
  <si>
    <t>Net profit for the period</t>
  </si>
  <si>
    <t>Dividend paid by a subsidiary</t>
  </si>
  <si>
    <t>ENDED</t>
  </si>
  <si>
    <t>CASH FLOWS FROM OPERATING ACTIVITIES</t>
  </si>
  <si>
    <t>Adjustments for:</t>
  </si>
  <si>
    <t>Depreciation of property, plant and equipment</t>
  </si>
  <si>
    <t>Interest income</t>
  </si>
  <si>
    <t>Gain on disposal of property, plant and equipment</t>
  </si>
  <si>
    <t>Operating profit before working capital changes</t>
  </si>
  <si>
    <t>Changes in working capital:</t>
  </si>
  <si>
    <t>Increase in trade and other receivables</t>
  </si>
  <si>
    <t>Cash generated from operations</t>
  </si>
  <si>
    <t>Taxes paid</t>
  </si>
  <si>
    <t>Taxes refunded</t>
  </si>
  <si>
    <t>Net cash used in operating activities</t>
  </si>
  <si>
    <t>CASH FLOWS FROM INVESTING ACTIVITIES</t>
  </si>
  <si>
    <t>Purchase of property, plant and equipment</t>
  </si>
  <si>
    <t>Interest received</t>
  </si>
  <si>
    <t>Proceeds from disposal of property, plant and equipment</t>
  </si>
  <si>
    <t>Net cash used in investing activities</t>
  </si>
  <si>
    <t>CASH FLOWS FROM FINANCING ACTIVITIES</t>
  </si>
  <si>
    <t>Net cash used in financing activities</t>
  </si>
  <si>
    <t>NET DECREASE IN CASH AND BANK BALANCES</t>
  </si>
  <si>
    <t>31-DEC-08</t>
  </si>
  <si>
    <t>shares of RM0.20 per share issued less treasury shares.</t>
  </si>
  <si>
    <t>The Net Assets Per Share for both current and corresponding periods have been calculated based on 374,000,000 ordinary</t>
  </si>
  <si>
    <t>The unaudited Condensed Consolidated Income Statement should be read in conjunction with the Annual Audited Financial Statements for the year ended 31 December 2008.</t>
  </si>
  <si>
    <t>The unaudited Condensed Consolidated Balance Sheet should be read in conjunction with the Annual Audited Financial Statements for the year ended 31 December 2008.</t>
  </si>
  <si>
    <t>At 1 January 2009</t>
  </si>
  <si>
    <t>The Condensed Consolidated Statement of Changes in Equity should be read in conjunction with the Annual Audited Financial Statements for the year ended 31 December 2008.</t>
  </si>
  <si>
    <t>The Condensed Consolidated Cash Flow Statement should be read in conjunction with the Annual Audited Financial Statements for the year ended 31 December 2008.</t>
  </si>
  <si>
    <t>CASH AND BANK BALANCES AS AT 1 JANUARY 2009 / 2008</t>
  </si>
  <si>
    <t>Changes in subsidiaries' shareholding</t>
  </si>
  <si>
    <t>Increase property development costs</t>
  </si>
  <si>
    <t>Increase/(decrease) in trade and other payables</t>
  </si>
  <si>
    <t>Final dividend – financial year</t>
  </si>
  <si>
    <r>
      <t xml:space="preserve">   </t>
    </r>
    <r>
      <rPr>
        <sz val="12"/>
        <rFont val="Times New Roman"/>
        <family val="1"/>
      </rPr>
      <t>ended 31/12/2007</t>
    </r>
  </si>
  <si>
    <t>First interim dividend – financial year</t>
  </si>
  <si>
    <r>
      <t xml:space="preserve">   </t>
    </r>
    <r>
      <rPr>
        <sz val="12"/>
        <rFont val="Times New Roman"/>
        <family val="1"/>
      </rPr>
      <t>ended 31/12/2008</t>
    </r>
  </si>
  <si>
    <r>
      <t xml:space="preserve">   </t>
    </r>
    <r>
      <rPr>
        <sz val="12"/>
        <rFont val="Times New Roman"/>
        <family val="1"/>
      </rPr>
      <t>ending 31/12/2009</t>
    </r>
  </si>
  <si>
    <t>CONDENSED CONSOLIDATED INCOME STATEMENT FOR THE THIRD QUARTER ENDED 30 SEPTEMBER 2009</t>
  </si>
  <si>
    <t>30-SEPT-09</t>
  </si>
  <si>
    <t>30-SEPT-08</t>
  </si>
  <si>
    <t>CONDENSED CONSOLIDATED BALANCE SHEET AS AT 30 SEPTEMBER 2009</t>
  </si>
  <si>
    <t>CONDENSED CONSOLIDATED STATEMENT OF CHANGES IN EQUITY FOR THE THIRD QUARTER ENDED 30 SEPTEMBER 2009</t>
  </si>
  <si>
    <t>At 30 September 2009</t>
  </si>
  <si>
    <t>At 30 September 2008</t>
  </si>
  <si>
    <t>CONDENSED CONSOLIDATED CASH FLOW STATEMENT FOR THE THIRD QUARTER ENDED 30 SEPTEMBER 2009</t>
  </si>
  <si>
    <t>9 MONTHS</t>
  </si>
  <si>
    <t>CASH AND BANK BALANCES AS AT 30 SEPTEMBER 2009 / 2008</t>
  </si>
  <si>
    <t>(Increase)/decrease in inventories</t>
  </si>
  <si>
    <t>Dividend paid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</si>
</sst>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\-_);_(@_)"/>
    <numFmt numFmtId="173" formatCode="0.0"/>
    <numFmt numFmtId="174" formatCode="_(* #,##0.00_);_(* \(#,##0.00\);_(* \-??_);_(@_)"/>
  </numFmts>
  <fonts count="40">
    <font>
      <sz val="12"/>
      <name val="Times New Roman"/>
      <family val="0"/>
    </font>
    <font>
      <sz val="10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4"/>
      <name val="Lucida Sans Unico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4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2" fontId="0" fillId="0" borderId="0" xfId="0" applyNumberFormat="1" applyFont="1" applyAlignment="1">
      <alignment/>
    </xf>
    <xf numFmtId="172" fontId="0" fillId="0" borderId="1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11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2" fontId="0" fillId="0" borderId="12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172" fontId="3" fillId="0" borderId="13" xfId="0" applyNumberFormat="1" applyFont="1" applyBorder="1" applyAlignment="1">
      <alignment/>
    </xf>
    <xf numFmtId="174" fontId="0" fillId="0" borderId="11" xfId="42" applyFont="1" applyFill="1" applyBorder="1" applyAlignment="1" applyProtection="1">
      <alignment/>
      <protection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3" fillId="0" borderId="0" xfId="0" applyFont="1" applyBorder="1" applyAlignment="1" applyProtection="1">
      <alignment horizontal="center"/>
      <protection locked="0"/>
    </xf>
    <xf numFmtId="172" fontId="0" fillId="0" borderId="0" xfId="42" applyNumberFormat="1" applyFont="1" applyFill="1" applyBorder="1" applyAlignment="1" applyProtection="1">
      <alignment/>
      <protection/>
    </xf>
    <xf numFmtId="172" fontId="0" fillId="0" borderId="13" xfId="42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7" fontId="3" fillId="0" borderId="0" xfId="0" applyNumberFormat="1" applyFont="1" applyAlignment="1">
      <alignment horizontal="center"/>
    </xf>
    <xf numFmtId="0" fontId="0" fillId="0" borderId="0" xfId="55" applyFont="1">
      <alignment/>
      <protection/>
    </xf>
    <xf numFmtId="0" fontId="0" fillId="0" borderId="0" xfId="56" applyFont="1">
      <alignment/>
      <protection/>
    </xf>
    <xf numFmtId="37" fontId="3" fillId="0" borderId="0" xfId="56" applyNumberFormat="1" applyFont="1" applyAlignment="1">
      <alignment horizontal="center"/>
      <protection/>
    </xf>
    <xf numFmtId="37" fontId="0" fillId="0" borderId="0" xfId="56" applyNumberFormat="1" applyFont="1" applyAlignment="1">
      <alignment horizontal="center"/>
      <protection/>
    </xf>
    <xf numFmtId="0" fontId="3" fillId="0" borderId="0" xfId="56" applyFont="1">
      <alignment/>
      <protection/>
    </xf>
    <xf numFmtId="172" fontId="0" fillId="0" borderId="0" xfId="56" applyNumberFormat="1" applyFont="1" applyAlignment="1">
      <alignment horizontal="center"/>
      <protection/>
    </xf>
    <xf numFmtId="172" fontId="0" fillId="0" borderId="0" xfId="56" applyNumberFormat="1" applyFont="1" applyAlignment="1">
      <alignment horizontal="right"/>
      <protection/>
    </xf>
    <xf numFmtId="172" fontId="0" fillId="0" borderId="0" xfId="56" applyNumberFormat="1" applyFont="1" applyBorder="1" applyAlignment="1">
      <alignment horizontal="right"/>
      <protection/>
    </xf>
    <xf numFmtId="172" fontId="0" fillId="0" borderId="10" xfId="56" applyNumberFormat="1" applyFont="1" applyBorder="1">
      <alignment/>
      <protection/>
    </xf>
    <xf numFmtId="172" fontId="0" fillId="0" borderId="0" xfId="56" applyNumberFormat="1" applyFont="1" applyBorder="1">
      <alignment/>
      <protection/>
    </xf>
    <xf numFmtId="172" fontId="0" fillId="0" borderId="0" xfId="56" applyNumberFormat="1" applyFont="1" applyBorder="1" applyAlignment="1">
      <alignment/>
      <protection/>
    </xf>
    <xf numFmtId="172" fontId="0" fillId="0" borderId="0" xfId="56" applyNumberFormat="1" applyFont="1" applyBorder="1" applyAlignment="1">
      <alignment horizontal="center"/>
      <protection/>
    </xf>
    <xf numFmtId="172" fontId="0" fillId="0" borderId="10" xfId="56" applyNumberFormat="1" applyFont="1" applyBorder="1" applyAlignment="1">
      <alignment horizontal="right"/>
      <protection/>
    </xf>
    <xf numFmtId="172" fontId="0" fillId="0" borderId="12" xfId="56" applyNumberFormat="1" applyFont="1" applyBorder="1" applyAlignment="1">
      <alignment horizontal="right"/>
      <protection/>
    </xf>
    <xf numFmtId="172" fontId="0" fillId="0" borderId="0" xfId="56" applyNumberFormat="1" applyFont="1">
      <alignment/>
      <protection/>
    </xf>
    <xf numFmtId="172" fontId="0" fillId="0" borderId="0" xfId="42" applyNumberFormat="1" applyFont="1" applyFill="1" applyBorder="1" applyAlignment="1" applyProtection="1">
      <alignment horizontal="right"/>
      <protection/>
    </xf>
    <xf numFmtId="172" fontId="0" fillId="0" borderId="11" xfId="56" applyNumberFormat="1" applyFont="1" applyBorder="1" applyAlignment="1">
      <alignment horizontal="right"/>
      <protection/>
    </xf>
    <xf numFmtId="37" fontId="0" fillId="0" borderId="0" xfId="56" applyNumberFormat="1" applyFont="1" applyBorder="1">
      <alignment/>
      <protection/>
    </xf>
    <xf numFmtId="37" fontId="0" fillId="0" borderId="0" xfId="56" applyNumberFormat="1" applyFont="1">
      <alignment/>
      <protection/>
    </xf>
    <xf numFmtId="15" fontId="3" fillId="0" borderId="0" xfId="0" applyNumberFormat="1" applyFont="1" applyAlignment="1" quotePrefix="1">
      <alignment horizontal="center"/>
    </xf>
    <xf numFmtId="2" fontId="0" fillId="0" borderId="1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justify" wrapText="1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nsolCFS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view="pageBreakPreview" zoomScaleNormal="75" zoomScaleSheetLayoutView="100" zoomScalePageLayoutView="0" workbookViewId="0" topLeftCell="A25">
      <selection activeCell="J39" sqref="J39"/>
    </sheetView>
  </sheetViews>
  <sheetFormatPr defaultColWidth="9.00390625" defaultRowHeight="15.75"/>
  <cols>
    <col min="1" max="1" width="3.625" style="1" customWidth="1"/>
    <col min="2" max="2" width="36.00390625" style="1" customWidth="1"/>
    <col min="3" max="3" width="3.125" style="1" customWidth="1"/>
    <col min="4" max="4" width="13.125" style="1" customWidth="1"/>
    <col min="5" max="5" width="3.125" style="1" customWidth="1"/>
    <col min="6" max="6" width="13.25390625" style="1" customWidth="1"/>
    <col min="7" max="7" width="3.125" style="1" customWidth="1"/>
    <col min="8" max="8" width="13.125" style="1" customWidth="1"/>
    <col min="9" max="9" width="3.125" style="1" customWidth="1"/>
    <col min="10" max="10" width="13.125" style="1" customWidth="1"/>
    <col min="11" max="11" width="3.125" style="1" customWidth="1"/>
    <col min="12" max="16384" width="9.00390625" style="1" customWidth="1"/>
  </cols>
  <sheetData>
    <row r="1" ht="27" customHeight="1">
      <c r="A1" s="2" t="s">
        <v>0</v>
      </c>
    </row>
    <row r="2" ht="15.75" customHeight="1"/>
    <row r="3" ht="15.75" customHeight="1"/>
    <row r="4" ht="15.75" customHeight="1">
      <c r="A4" s="3" t="s">
        <v>117</v>
      </c>
    </row>
    <row r="5" ht="15.75" customHeight="1">
      <c r="A5" s="1" t="s">
        <v>1</v>
      </c>
    </row>
    <row r="6" ht="15.75" customHeight="1"/>
    <row r="7" spans="4:10" ht="15.75" customHeight="1">
      <c r="D7" s="52" t="s">
        <v>2</v>
      </c>
      <c r="E7" s="52"/>
      <c r="F7" s="52"/>
      <c r="H7" s="52" t="s">
        <v>3</v>
      </c>
      <c r="I7" s="52"/>
      <c r="J7" s="52"/>
    </row>
    <row r="8" spans="4:10" ht="15.75" customHeight="1">
      <c r="D8" s="4"/>
      <c r="E8" s="4"/>
      <c r="F8" s="4" t="s">
        <v>4</v>
      </c>
      <c r="G8" s="4"/>
      <c r="H8" s="4"/>
      <c r="I8" s="4"/>
      <c r="J8" s="4" t="s">
        <v>4</v>
      </c>
    </row>
    <row r="9" spans="4:10" ht="15.75" customHeight="1">
      <c r="D9" s="4" t="s">
        <v>5</v>
      </c>
      <c r="E9" s="4"/>
      <c r="F9" s="4" t="s">
        <v>6</v>
      </c>
      <c r="G9" s="4"/>
      <c r="H9" s="4" t="s">
        <v>5</v>
      </c>
      <c r="I9" s="4"/>
      <c r="J9" s="4" t="s">
        <v>6</v>
      </c>
    </row>
    <row r="10" spans="4:10" ht="15.75" customHeight="1">
      <c r="D10" s="4" t="s">
        <v>6</v>
      </c>
      <c r="E10" s="4"/>
      <c r="F10" s="4" t="s">
        <v>7</v>
      </c>
      <c r="G10" s="4"/>
      <c r="H10" s="4" t="s">
        <v>6</v>
      </c>
      <c r="I10" s="4"/>
      <c r="J10" s="4" t="s">
        <v>7</v>
      </c>
    </row>
    <row r="11" spans="4:10" ht="15.75" customHeight="1">
      <c r="D11" s="4" t="s">
        <v>8</v>
      </c>
      <c r="E11" s="4"/>
      <c r="F11" s="4" t="s">
        <v>8</v>
      </c>
      <c r="G11" s="4"/>
      <c r="H11" s="4" t="s">
        <v>9</v>
      </c>
      <c r="I11" s="4"/>
      <c r="J11" s="4" t="s">
        <v>10</v>
      </c>
    </row>
    <row r="12" spans="4:10" ht="15.75" customHeight="1">
      <c r="D12" s="48" t="s">
        <v>118</v>
      </c>
      <c r="E12" s="4"/>
      <c r="F12" s="48" t="s">
        <v>119</v>
      </c>
      <c r="G12" s="4"/>
      <c r="H12" s="48" t="s">
        <v>118</v>
      </c>
      <c r="I12" s="4"/>
      <c r="J12" s="48" t="s">
        <v>119</v>
      </c>
    </row>
    <row r="13" spans="4:10" ht="15.75" customHeight="1">
      <c r="D13" s="4" t="s">
        <v>11</v>
      </c>
      <c r="E13" s="4"/>
      <c r="F13" s="4" t="s">
        <v>11</v>
      </c>
      <c r="G13" s="4"/>
      <c r="H13" s="4" t="s">
        <v>11</v>
      </c>
      <c r="I13" s="4"/>
      <c r="J13" s="4" t="s">
        <v>11</v>
      </c>
    </row>
    <row r="14" ht="15.75" customHeight="1"/>
    <row r="15" spans="2:10" ht="15.75" customHeight="1">
      <c r="B15" s="1" t="s">
        <v>12</v>
      </c>
      <c r="D15" s="5">
        <v>200104</v>
      </c>
      <c r="E15" s="5"/>
      <c r="F15" s="5">
        <v>112470</v>
      </c>
      <c r="G15" s="5"/>
      <c r="H15" s="5">
        <v>508208</v>
      </c>
      <c r="I15" s="5"/>
      <c r="J15" s="5">
        <v>294156</v>
      </c>
    </row>
    <row r="16" spans="4:10" ht="15.75" customHeight="1">
      <c r="D16" s="5"/>
      <c r="E16" s="5"/>
      <c r="F16" s="5"/>
      <c r="G16" s="5"/>
      <c r="H16" s="5"/>
      <c r="I16" s="5"/>
      <c r="J16" s="5"/>
    </row>
    <row r="17" spans="2:10" ht="15.75" customHeight="1">
      <c r="B17" s="1" t="s">
        <v>13</v>
      </c>
      <c r="D17" s="5">
        <v>-150563</v>
      </c>
      <c r="E17" s="5"/>
      <c r="F17" s="5">
        <v>-99530</v>
      </c>
      <c r="G17" s="5"/>
      <c r="H17" s="5">
        <v>-403050</v>
      </c>
      <c r="I17" s="5"/>
      <c r="J17" s="5">
        <v>-243858</v>
      </c>
    </row>
    <row r="18" spans="4:10" ht="15.75" customHeight="1">
      <c r="D18" s="6"/>
      <c r="E18" s="5"/>
      <c r="F18" s="6"/>
      <c r="G18" s="5"/>
      <c r="H18" s="6"/>
      <c r="I18" s="5"/>
      <c r="J18" s="6"/>
    </row>
    <row r="19" spans="2:10" ht="15.75" customHeight="1">
      <c r="B19" s="1" t="s">
        <v>14</v>
      </c>
      <c r="D19" s="5">
        <f>SUM(D15:D18)</f>
        <v>49541</v>
      </c>
      <c r="E19" s="5"/>
      <c r="F19" s="5">
        <f>SUM(F15:F18)</f>
        <v>12940</v>
      </c>
      <c r="G19" s="5"/>
      <c r="H19" s="5">
        <f>SUM(H15:H18)</f>
        <v>105158</v>
      </c>
      <c r="I19" s="5"/>
      <c r="J19" s="5">
        <f>SUM(J15:J18)</f>
        <v>50298</v>
      </c>
    </row>
    <row r="20" spans="4:10" ht="15.75" customHeight="1">
      <c r="D20" s="5"/>
      <c r="E20" s="5"/>
      <c r="F20" s="5"/>
      <c r="G20" s="5"/>
      <c r="H20" s="5"/>
      <c r="I20" s="5"/>
      <c r="J20" s="5"/>
    </row>
    <row r="21" spans="2:10" ht="15.75" customHeight="1">
      <c r="B21" s="1" t="s">
        <v>15</v>
      </c>
      <c r="D21" s="5">
        <v>0</v>
      </c>
      <c r="E21" s="5"/>
      <c r="F21" s="5">
        <v>0</v>
      </c>
      <c r="G21" s="5"/>
      <c r="H21" s="5">
        <v>0</v>
      </c>
      <c r="I21" s="5"/>
      <c r="J21" s="5">
        <v>0</v>
      </c>
    </row>
    <row r="22" spans="4:10" ht="15.75" customHeight="1">
      <c r="D22" s="5"/>
      <c r="E22" s="5"/>
      <c r="F22" s="5"/>
      <c r="G22" s="5"/>
      <c r="H22" s="5"/>
      <c r="I22" s="5"/>
      <c r="J22" s="5"/>
    </row>
    <row r="23" spans="2:10" ht="15.75" customHeight="1">
      <c r="B23" s="1" t="s">
        <v>16</v>
      </c>
      <c r="D23" s="5">
        <v>611</v>
      </c>
      <c r="E23" s="5"/>
      <c r="F23" s="5">
        <v>193</v>
      </c>
      <c r="G23" s="5"/>
      <c r="H23" s="5">
        <v>1493</v>
      </c>
      <c r="I23" s="5"/>
      <c r="J23" s="5">
        <v>1122</v>
      </c>
    </row>
    <row r="24" spans="4:10" ht="15.75" customHeight="1">
      <c r="D24" s="5"/>
      <c r="E24" s="5"/>
      <c r="F24" s="5"/>
      <c r="G24" s="5"/>
      <c r="H24" s="5"/>
      <c r="I24" s="5"/>
      <c r="J24" s="5"/>
    </row>
    <row r="25" spans="2:10" ht="15.75" customHeight="1">
      <c r="B25" s="1" t="s">
        <v>17</v>
      </c>
      <c r="D25" s="7">
        <v>0</v>
      </c>
      <c r="E25" s="5"/>
      <c r="F25" s="7">
        <v>163</v>
      </c>
      <c r="G25" s="5"/>
      <c r="H25" s="7">
        <v>0</v>
      </c>
      <c r="I25" s="5"/>
      <c r="J25" s="7">
        <v>264</v>
      </c>
    </row>
    <row r="26" spans="4:10" ht="15.75" customHeight="1">
      <c r="D26" s="6"/>
      <c r="E26" s="7"/>
      <c r="F26" s="6"/>
      <c r="G26" s="7"/>
      <c r="H26" s="6"/>
      <c r="I26" s="7"/>
      <c r="J26" s="6"/>
    </row>
    <row r="27" spans="2:10" ht="15.75" customHeight="1">
      <c r="B27" s="1" t="s">
        <v>18</v>
      </c>
      <c r="D27" s="5">
        <f>SUM(D19:D25)</f>
        <v>50152</v>
      </c>
      <c r="E27" s="5"/>
      <c r="F27" s="5">
        <f>SUM(F19:F25)</f>
        <v>13296</v>
      </c>
      <c r="G27" s="5"/>
      <c r="H27" s="5">
        <f>SUM(H19:H25)</f>
        <v>106651</v>
      </c>
      <c r="I27" s="5"/>
      <c r="J27" s="5">
        <f>SUM(J19:J25)</f>
        <v>51684</v>
      </c>
    </row>
    <row r="28" spans="4:10" ht="15.75" customHeight="1">
      <c r="D28" s="5"/>
      <c r="E28" s="5"/>
      <c r="F28" s="5"/>
      <c r="G28" s="5"/>
      <c r="H28" s="5"/>
      <c r="I28" s="5"/>
      <c r="J28" s="5"/>
    </row>
    <row r="29" spans="2:10" ht="15.75" customHeight="1">
      <c r="B29" s="1" t="s">
        <v>19</v>
      </c>
      <c r="D29" s="7">
        <v>-9557</v>
      </c>
      <c r="E29" s="5"/>
      <c r="F29" s="7">
        <v>-2322</v>
      </c>
      <c r="G29" s="5"/>
      <c r="H29" s="7">
        <v>-21707</v>
      </c>
      <c r="I29" s="5"/>
      <c r="J29" s="7">
        <v>-6834</v>
      </c>
    </row>
    <row r="30" spans="4:10" ht="15.75" customHeight="1">
      <c r="D30" s="6"/>
      <c r="E30" s="7"/>
      <c r="F30" s="6"/>
      <c r="G30" s="7"/>
      <c r="H30" s="6"/>
      <c r="I30" s="7"/>
      <c r="J30" s="6"/>
    </row>
    <row r="31" spans="2:10" ht="15.75" customHeight="1">
      <c r="B31" s="1" t="s">
        <v>20</v>
      </c>
      <c r="D31" s="8">
        <f>SUM(D26:D29)</f>
        <v>40595</v>
      </c>
      <c r="E31" s="5"/>
      <c r="F31" s="8">
        <f>SUM(F26:F29)</f>
        <v>10974</v>
      </c>
      <c r="G31" s="5"/>
      <c r="H31" s="8">
        <f>SUM(H26:H29)</f>
        <v>84944</v>
      </c>
      <c r="I31" s="5"/>
      <c r="J31" s="8">
        <f>SUM(J26:J29)</f>
        <v>44850</v>
      </c>
    </row>
    <row r="32" spans="4:10" ht="15.75" customHeight="1">
      <c r="D32" s="7"/>
      <c r="E32" s="5"/>
      <c r="F32" s="7"/>
      <c r="G32" s="5"/>
      <c r="H32" s="7"/>
      <c r="I32" s="5"/>
      <c r="J32" s="7"/>
    </row>
    <row r="33" spans="4:10" ht="15.75" customHeight="1">
      <c r="D33" s="5"/>
      <c r="E33" s="5"/>
      <c r="F33" s="5"/>
      <c r="G33" s="5"/>
      <c r="H33" s="5"/>
      <c r="I33" s="5"/>
      <c r="J33" s="5"/>
    </row>
    <row r="34" spans="2:10" ht="15.75" customHeight="1">
      <c r="B34" s="3" t="s">
        <v>21</v>
      </c>
      <c r="D34" s="5"/>
      <c r="E34" s="5"/>
      <c r="F34" s="5"/>
      <c r="G34" s="5"/>
      <c r="H34" s="5"/>
      <c r="I34" s="5"/>
      <c r="J34" s="5"/>
    </row>
    <row r="35" spans="4:10" ht="15.75" customHeight="1">
      <c r="D35" s="5"/>
      <c r="E35" s="5"/>
      <c r="F35" s="5"/>
      <c r="G35" s="5"/>
      <c r="H35" s="5"/>
      <c r="I35" s="5"/>
      <c r="J35" s="5"/>
    </row>
    <row r="36" spans="2:10" ht="15.75" customHeight="1">
      <c r="B36" s="1" t="s">
        <v>22</v>
      </c>
      <c r="D36" s="5">
        <v>35320</v>
      </c>
      <c r="E36" s="5"/>
      <c r="F36" s="5">
        <v>8087</v>
      </c>
      <c r="G36" s="5"/>
      <c r="H36" s="5">
        <v>75844</v>
      </c>
      <c r="I36" s="5"/>
      <c r="J36" s="5">
        <v>34751</v>
      </c>
    </row>
    <row r="37" spans="4:10" ht="15.75" customHeight="1">
      <c r="D37" s="5"/>
      <c r="E37" s="5"/>
      <c r="F37" s="5"/>
      <c r="G37" s="5"/>
      <c r="H37" s="5"/>
      <c r="I37" s="5"/>
      <c r="J37" s="5"/>
    </row>
    <row r="38" spans="2:10" ht="15.75" customHeight="1">
      <c r="B38" s="1" t="s">
        <v>23</v>
      </c>
      <c r="D38" s="7">
        <v>5275</v>
      </c>
      <c r="E38" s="5"/>
      <c r="F38" s="7">
        <v>2887</v>
      </c>
      <c r="G38" s="5"/>
      <c r="H38" s="7">
        <v>9100</v>
      </c>
      <c r="I38" s="5"/>
      <c r="J38" s="7">
        <v>10099</v>
      </c>
    </row>
    <row r="39" spans="4:10" ht="15.75" customHeight="1">
      <c r="D39" s="6"/>
      <c r="E39" s="7"/>
      <c r="F39" s="6"/>
      <c r="G39" s="7"/>
      <c r="H39" s="6"/>
      <c r="I39" s="7"/>
      <c r="J39" s="6"/>
    </row>
    <row r="40" spans="4:10" ht="15.75" customHeight="1">
      <c r="D40" s="8">
        <f>SUM(D36:D38)</f>
        <v>40595</v>
      </c>
      <c r="E40" s="5"/>
      <c r="F40" s="8">
        <f>SUM(F36:F38)</f>
        <v>10974</v>
      </c>
      <c r="G40" s="5"/>
      <c r="H40" s="8">
        <f>SUM(H36:H38)</f>
        <v>84944</v>
      </c>
      <c r="I40" s="5"/>
      <c r="J40" s="8">
        <f>SUM(J36:J38)</f>
        <v>44850</v>
      </c>
    </row>
    <row r="41" spans="4:10" ht="15.75" customHeight="1">
      <c r="D41" s="9"/>
      <c r="E41" s="10"/>
      <c r="F41" s="9"/>
      <c r="G41" s="10"/>
      <c r="H41" s="9"/>
      <c r="I41" s="10"/>
      <c r="J41" s="9"/>
    </row>
    <row r="42" ht="15.75" customHeight="1"/>
    <row r="43" ht="15.75" customHeight="1">
      <c r="B43" s="3" t="s">
        <v>24</v>
      </c>
    </row>
    <row r="44" ht="15.75" customHeight="1">
      <c r="B44" s="3" t="s">
        <v>25</v>
      </c>
    </row>
    <row r="45" ht="15.75" customHeight="1">
      <c r="B45" s="3"/>
    </row>
    <row r="46" spans="2:10" ht="15.75" customHeight="1">
      <c r="B46" s="1" t="s">
        <v>26</v>
      </c>
      <c r="D46" s="49">
        <v>9.48</v>
      </c>
      <c r="E46" s="50"/>
      <c r="F46" s="49">
        <v>2.17</v>
      </c>
      <c r="G46" s="50"/>
      <c r="H46" s="49">
        <v>20.36</v>
      </c>
      <c r="I46" s="50"/>
      <c r="J46" s="49">
        <v>9.31</v>
      </c>
    </row>
    <row r="47" spans="4:10" ht="15.75" customHeight="1">
      <c r="D47" s="11"/>
      <c r="F47" s="11"/>
      <c r="H47" s="11"/>
      <c r="J47" s="11"/>
    </row>
    <row r="48" ht="15.75" customHeight="1"/>
    <row r="49" ht="15.75" customHeight="1">
      <c r="B49" s="12" t="s">
        <v>27</v>
      </c>
    </row>
    <row r="50" spans="2:10" ht="15.75" customHeight="1">
      <c r="B50" s="53" t="s">
        <v>103</v>
      </c>
      <c r="C50" s="53"/>
      <c r="D50" s="53"/>
      <c r="E50" s="53"/>
      <c r="F50" s="53"/>
      <c r="G50" s="53"/>
      <c r="H50" s="53"/>
      <c r="I50" s="53"/>
      <c r="J50" s="53"/>
    </row>
    <row r="51" spans="2:10" ht="15.75" customHeight="1">
      <c r="B51" s="53"/>
      <c r="C51" s="53"/>
      <c r="D51" s="53"/>
      <c r="E51" s="53"/>
      <c r="F51" s="53"/>
      <c r="G51" s="53"/>
      <c r="H51" s="53"/>
      <c r="I51" s="53"/>
      <c r="J51" s="53"/>
    </row>
    <row r="52" ht="15.75" customHeight="1"/>
    <row r="53" ht="15.75" customHeight="1"/>
    <row r="54" ht="15.75" customHeight="1"/>
    <row r="55" ht="15.75" customHeight="1"/>
    <row r="56" ht="15.75" customHeight="1"/>
  </sheetData>
  <sheetProtection/>
  <mergeCells count="3">
    <mergeCell ref="D7:F7"/>
    <mergeCell ref="H7:J7"/>
    <mergeCell ref="B50:J51"/>
  </mergeCells>
  <printOptions/>
  <pageMargins left="1" right="0.5" top="0.8" bottom="0.8" header="0.5118055555555556" footer="0.5118055555555556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view="pageBreakPreview" zoomScale="75" zoomScaleNormal="75" zoomScaleSheetLayoutView="75" zoomScalePageLayoutView="0" workbookViewId="0" topLeftCell="A23">
      <selection activeCell="E37" sqref="E37"/>
    </sheetView>
  </sheetViews>
  <sheetFormatPr defaultColWidth="9.00390625" defaultRowHeight="15.75"/>
  <cols>
    <col min="1" max="2" width="3.625" style="1" customWidth="1"/>
    <col min="3" max="3" width="62.00390625" style="1" customWidth="1"/>
    <col min="4" max="4" width="3.625" style="1" customWidth="1"/>
    <col min="5" max="5" width="13.75390625" style="1" customWidth="1"/>
    <col min="6" max="6" width="3.125" style="1" customWidth="1"/>
    <col min="7" max="7" width="13.625" style="1" customWidth="1"/>
    <col min="8" max="8" width="3.125" style="1" customWidth="1"/>
    <col min="9" max="16384" width="9.00390625" style="1" customWidth="1"/>
  </cols>
  <sheetData>
    <row r="1" ht="27" customHeight="1">
      <c r="A1" s="2" t="s">
        <v>0</v>
      </c>
    </row>
    <row r="2" ht="15.75" customHeight="1">
      <c r="A2" s="3"/>
    </row>
    <row r="3" ht="15.75" customHeight="1"/>
    <row r="4" ht="15.75" customHeight="1">
      <c r="A4" s="3" t="s">
        <v>120</v>
      </c>
    </row>
    <row r="5" ht="15.75" customHeight="1">
      <c r="A5" s="1" t="s">
        <v>1</v>
      </c>
    </row>
    <row r="6" ht="15.75" customHeight="1"/>
    <row r="7" spans="5:7" ht="15.75" customHeight="1">
      <c r="E7" s="4" t="s">
        <v>28</v>
      </c>
      <c r="F7" s="4"/>
      <c r="G7" s="4" t="s">
        <v>28</v>
      </c>
    </row>
    <row r="8" spans="5:7" ht="15.75" customHeight="1">
      <c r="E8" s="48" t="s">
        <v>118</v>
      </c>
      <c r="F8" s="4"/>
      <c r="G8" s="48" t="s">
        <v>100</v>
      </c>
    </row>
    <row r="9" spans="5:7" ht="15.75" customHeight="1">
      <c r="E9" s="4" t="s">
        <v>11</v>
      </c>
      <c r="F9" s="4"/>
      <c r="G9" s="4" t="s">
        <v>11</v>
      </c>
    </row>
    <row r="10" spans="5:7" ht="15.75" customHeight="1">
      <c r="E10" s="10"/>
      <c r="F10" s="10"/>
      <c r="G10" s="10"/>
    </row>
    <row r="11" spans="2:7" ht="15.75" customHeight="1">
      <c r="B11" s="3" t="s">
        <v>29</v>
      </c>
      <c r="E11" s="5"/>
      <c r="F11" s="5"/>
      <c r="G11" s="5"/>
    </row>
    <row r="12" spans="2:7" ht="15.75" customHeight="1">
      <c r="B12" s="3"/>
      <c r="E12" s="5"/>
      <c r="F12" s="5"/>
      <c r="G12" s="5"/>
    </row>
    <row r="13" spans="2:7" ht="15.75" customHeight="1">
      <c r="B13" s="3" t="s">
        <v>30</v>
      </c>
      <c r="E13" s="5"/>
      <c r="F13" s="5"/>
      <c r="G13" s="5"/>
    </row>
    <row r="14" spans="3:7" ht="15.75" customHeight="1">
      <c r="C14" s="1" t="s">
        <v>31</v>
      </c>
      <c r="E14" s="5">
        <v>32002</v>
      </c>
      <c r="F14" s="5"/>
      <c r="G14" s="5">
        <v>11880</v>
      </c>
    </row>
    <row r="15" spans="3:7" ht="15.75" customHeight="1">
      <c r="C15" s="1" t="s">
        <v>32</v>
      </c>
      <c r="E15" s="5">
        <v>177531</v>
      </c>
      <c r="F15" s="5"/>
      <c r="G15" s="5">
        <v>90872</v>
      </c>
    </row>
    <row r="16" spans="3:7" ht="15.75" customHeight="1">
      <c r="C16" s="1" t="s">
        <v>33</v>
      </c>
      <c r="E16" s="5">
        <v>102</v>
      </c>
      <c r="F16" s="5"/>
      <c r="G16" s="5">
        <v>102</v>
      </c>
    </row>
    <row r="17" spans="5:7" ht="15.75" customHeight="1">
      <c r="E17" s="5"/>
      <c r="F17" s="5"/>
      <c r="G17" s="5"/>
    </row>
    <row r="18" spans="5:7" ht="15.75" customHeight="1">
      <c r="E18" s="13">
        <f>SUM(E14:E17)</f>
        <v>209635</v>
      </c>
      <c r="F18" s="5"/>
      <c r="G18" s="13">
        <f>SUM(G14:G17)</f>
        <v>102854</v>
      </c>
    </row>
    <row r="19" spans="5:7" ht="15.75" customHeight="1">
      <c r="E19" s="5"/>
      <c r="F19" s="5"/>
      <c r="G19" s="5"/>
    </row>
    <row r="20" spans="2:7" ht="15.75" customHeight="1">
      <c r="B20" s="3" t="s">
        <v>34</v>
      </c>
      <c r="E20" s="5"/>
      <c r="F20" s="5"/>
      <c r="G20" s="5"/>
    </row>
    <row r="21" spans="3:7" ht="15.75" customHeight="1">
      <c r="C21" s="1" t="s">
        <v>35</v>
      </c>
      <c r="E21" s="5">
        <v>72859</v>
      </c>
      <c r="F21" s="5"/>
      <c r="G21" s="5">
        <v>78997</v>
      </c>
    </row>
    <row r="22" spans="3:7" ht="15.75" customHeight="1">
      <c r="C22" s="1" t="s">
        <v>36</v>
      </c>
      <c r="E22" s="5">
        <v>15734</v>
      </c>
      <c r="F22" s="5"/>
      <c r="G22" s="5">
        <v>15251</v>
      </c>
    </row>
    <row r="23" spans="3:7" ht="15.75" customHeight="1">
      <c r="C23" s="1" t="s">
        <v>37</v>
      </c>
      <c r="E23" s="5">
        <v>180282</v>
      </c>
      <c r="F23" s="5"/>
      <c r="G23" s="5">
        <v>141248</v>
      </c>
    </row>
    <row r="24" spans="3:7" ht="15.75" customHeight="1">
      <c r="C24" s="1" t="s">
        <v>38</v>
      </c>
      <c r="E24" s="5">
        <v>149873</v>
      </c>
      <c r="F24" s="5"/>
      <c r="G24" s="5">
        <v>69775</v>
      </c>
    </row>
    <row r="25" spans="5:7" ht="15.75" customHeight="1">
      <c r="E25" s="5"/>
      <c r="F25" s="5"/>
      <c r="G25" s="5"/>
    </row>
    <row r="26" spans="5:7" ht="15.75" customHeight="1">
      <c r="E26" s="13">
        <f>SUM(E21:E25)</f>
        <v>418748</v>
      </c>
      <c r="F26" s="5"/>
      <c r="G26" s="13">
        <f>SUM(G21:G25)</f>
        <v>305271</v>
      </c>
    </row>
    <row r="27" spans="5:7" ht="15.75" customHeight="1">
      <c r="E27" s="7"/>
      <c r="F27" s="7"/>
      <c r="G27" s="7"/>
    </row>
    <row r="28" spans="2:7" ht="15.75" customHeight="1">
      <c r="B28" s="3" t="s">
        <v>39</v>
      </c>
      <c r="E28" s="14">
        <f>+E18+E26</f>
        <v>628383</v>
      </c>
      <c r="F28" s="15"/>
      <c r="G28" s="14">
        <f>+G18+G26</f>
        <v>408125</v>
      </c>
    </row>
    <row r="29" spans="2:7" ht="15.75" customHeight="1">
      <c r="B29" s="3"/>
      <c r="E29" s="7"/>
      <c r="F29" s="5"/>
      <c r="G29" s="7"/>
    </row>
    <row r="30" spans="5:7" ht="15.75" customHeight="1">
      <c r="E30" s="5"/>
      <c r="F30" s="5"/>
      <c r="G30" s="5"/>
    </row>
    <row r="31" spans="2:7" ht="15.75" customHeight="1">
      <c r="B31" s="3" t="s">
        <v>40</v>
      </c>
      <c r="E31" s="5"/>
      <c r="F31" s="5"/>
      <c r="G31" s="5"/>
    </row>
    <row r="32" spans="5:7" ht="15.75" customHeight="1">
      <c r="E32" s="5"/>
      <c r="F32" s="5"/>
      <c r="G32" s="5"/>
    </row>
    <row r="33" spans="2:7" ht="15.75" customHeight="1">
      <c r="B33" s="3" t="s">
        <v>41</v>
      </c>
      <c r="E33" s="5"/>
      <c r="F33" s="5"/>
      <c r="G33" s="5"/>
    </row>
    <row r="34" spans="3:7" ht="15.75" customHeight="1">
      <c r="C34" s="1" t="s">
        <v>42</v>
      </c>
      <c r="E34" s="5">
        <v>74800</v>
      </c>
      <c r="F34" s="5"/>
      <c r="G34" s="5">
        <v>74800</v>
      </c>
    </row>
    <row r="35" spans="3:7" ht="15.75" customHeight="1">
      <c r="C35" s="1" t="s">
        <v>43</v>
      </c>
      <c r="E35" s="7">
        <v>264825</v>
      </c>
      <c r="F35" s="5"/>
      <c r="G35" s="7">
        <v>196960</v>
      </c>
    </row>
    <row r="36" spans="5:7" ht="15.75" customHeight="1">
      <c r="E36" s="6"/>
      <c r="F36" s="5"/>
      <c r="G36" s="6"/>
    </row>
    <row r="37" spans="3:7" ht="15.75" customHeight="1">
      <c r="C37" s="1" t="s">
        <v>44</v>
      </c>
      <c r="E37" s="7">
        <f>SUM(E34:E36)</f>
        <v>339625</v>
      </c>
      <c r="F37" s="5"/>
      <c r="G37" s="7">
        <f>SUM(G34:G36)</f>
        <v>271760</v>
      </c>
    </row>
    <row r="38" spans="3:7" ht="15.75" customHeight="1">
      <c r="C38" s="1" t="s">
        <v>23</v>
      </c>
      <c r="E38" s="7">
        <v>41596</v>
      </c>
      <c r="F38" s="5"/>
      <c r="G38" s="7">
        <v>32372</v>
      </c>
    </row>
    <row r="39" spans="5:7" ht="15.75" customHeight="1">
      <c r="E39" s="6"/>
      <c r="F39" s="5"/>
      <c r="G39" s="6"/>
    </row>
    <row r="40" spans="3:7" ht="15.75" customHeight="1">
      <c r="C40" s="3" t="s">
        <v>45</v>
      </c>
      <c r="E40" s="6">
        <f>SUM(E37:E39)</f>
        <v>381221</v>
      </c>
      <c r="F40" s="5"/>
      <c r="G40" s="6">
        <f>SUM(G37:G39)</f>
        <v>304132</v>
      </c>
    </row>
    <row r="41" spans="2:7" ht="15.75" customHeight="1">
      <c r="B41" s="3"/>
      <c r="E41" s="5"/>
      <c r="F41" s="5"/>
      <c r="G41" s="5"/>
    </row>
    <row r="42" spans="2:7" ht="15.75" customHeight="1">
      <c r="B42" s="3" t="s">
        <v>46</v>
      </c>
      <c r="E42" s="5"/>
      <c r="F42" s="5"/>
      <c r="G42" s="5"/>
    </row>
    <row r="43" spans="3:7" ht="15.75" customHeight="1">
      <c r="C43" s="1" t="s">
        <v>47</v>
      </c>
      <c r="E43" s="5">
        <v>256</v>
      </c>
      <c r="F43" s="5"/>
      <c r="G43" s="5">
        <v>256</v>
      </c>
    </row>
    <row r="44" spans="5:7" ht="15.75" customHeight="1">
      <c r="E44" s="5"/>
      <c r="F44" s="5"/>
      <c r="G44" s="5"/>
    </row>
    <row r="45" spans="2:7" ht="15.75" customHeight="1">
      <c r="B45" s="3" t="s">
        <v>48</v>
      </c>
      <c r="E45" s="5"/>
      <c r="F45" s="5"/>
      <c r="G45" s="5"/>
    </row>
    <row r="46" spans="3:7" ht="15.75" customHeight="1">
      <c r="C46" s="1" t="s">
        <v>49</v>
      </c>
      <c r="E46" s="5">
        <v>229796</v>
      </c>
      <c r="F46" s="5"/>
      <c r="G46" s="5">
        <v>100514</v>
      </c>
    </row>
    <row r="47" spans="3:7" ht="15.75" customHeight="1">
      <c r="C47" s="1" t="s">
        <v>50</v>
      </c>
      <c r="E47" s="5">
        <v>17110</v>
      </c>
      <c r="F47" s="5"/>
      <c r="G47" s="5">
        <v>3223</v>
      </c>
    </row>
    <row r="48" spans="5:7" ht="15.75" customHeight="1">
      <c r="E48" s="5"/>
      <c r="F48" s="5"/>
      <c r="G48" s="5"/>
    </row>
    <row r="49" spans="5:7" ht="15.75" customHeight="1">
      <c r="E49" s="13">
        <f>SUM(E46:E47)</f>
        <v>246906</v>
      </c>
      <c r="F49" s="5"/>
      <c r="G49" s="13">
        <f>SUM(G46:G47)</f>
        <v>103737</v>
      </c>
    </row>
    <row r="50" spans="5:7" ht="15.75" customHeight="1">
      <c r="E50" s="5"/>
      <c r="F50" s="5"/>
      <c r="G50" s="5"/>
    </row>
    <row r="51" spans="3:7" ht="15.75" customHeight="1">
      <c r="C51" s="3" t="s">
        <v>51</v>
      </c>
      <c r="E51" s="5">
        <f>+E43+E49</f>
        <v>247162</v>
      </c>
      <c r="F51" s="5"/>
      <c r="G51" s="5">
        <f>+G43+G49</f>
        <v>103993</v>
      </c>
    </row>
    <row r="52" spans="5:7" ht="15.75" customHeight="1">
      <c r="E52" s="5"/>
      <c r="F52" s="5"/>
      <c r="G52" s="5"/>
    </row>
    <row r="53" spans="2:7" ht="15.75" customHeight="1">
      <c r="B53" s="3" t="s">
        <v>52</v>
      </c>
      <c r="E53" s="16">
        <f>+E40+E51</f>
        <v>628383</v>
      </c>
      <c r="F53" s="15"/>
      <c r="G53" s="16">
        <f>+G40+G51</f>
        <v>408125</v>
      </c>
    </row>
    <row r="54" spans="5:7" ht="15.75" customHeight="1">
      <c r="E54" s="10"/>
      <c r="F54" s="10"/>
      <c r="G54" s="10"/>
    </row>
    <row r="55" ht="15.75" customHeight="1">
      <c r="B55" s="1" t="s">
        <v>53</v>
      </c>
    </row>
    <row r="56" spans="2:7" ht="15.75" customHeight="1">
      <c r="B56" s="1" t="s">
        <v>54</v>
      </c>
      <c r="C56" s="3"/>
      <c r="D56" s="3"/>
      <c r="E56" s="17">
        <v>0.91</v>
      </c>
      <c r="G56" s="17">
        <v>0.73</v>
      </c>
    </row>
    <row r="57" ht="15.75" customHeight="1"/>
    <row r="58" ht="15.75" customHeight="1">
      <c r="B58" s="1" t="s">
        <v>102</v>
      </c>
    </row>
    <row r="59" ht="15.75" customHeight="1">
      <c r="B59" s="1" t="s">
        <v>101</v>
      </c>
    </row>
    <row r="60" ht="15.75" customHeight="1"/>
    <row r="61" ht="15.75" customHeight="1">
      <c r="B61" s="12" t="s">
        <v>27</v>
      </c>
    </row>
    <row r="62" spans="2:8" ht="15.75" customHeight="1">
      <c r="B62" s="53" t="s">
        <v>104</v>
      </c>
      <c r="C62" s="53"/>
      <c r="D62" s="53"/>
      <c r="E62" s="53"/>
      <c r="F62" s="53"/>
      <c r="G62" s="53"/>
      <c r="H62" s="18"/>
    </row>
    <row r="63" spans="2:8" ht="15.75" customHeight="1">
      <c r="B63" s="53"/>
      <c r="C63" s="53"/>
      <c r="D63" s="53"/>
      <c r="E63" s="53"/>
      <c r="F63" s="53"/>
      <c r="G63" s="53"/>
      <c r="H63" s="19"/>
    </row>
    <row r="64" ht="15.75" customHeight="1"/>
    <row r="65" ht="15.75" customHeight="1"/>
    <row r="66" ht="15.75" customHeight="1"/>
    <row r="67" ht="15.75" customHeight="1"/>
  </sheetData>
  <sheetProtection/>
  <mergeCells count="1">
    <mergeCell ref="B62:G63"/>
  </mergeCells>
  <printOptions horizontalCentered="1" verticalCentered="1"/>
  <pageMargins left="0.5905511811023623" right="0.5118110236220472" top="0.7874015748031497" bottom="0.5905511811023623" header="0.5118110236220472" footer="0.5118110236220472"/>
  <pageSetup fitToHeight="1" fitToWidth="1" horizontalDpi="300" verticalDpi="3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view="pageBreakPreview" zoomScale="75" zoomScaleNormal="75" zoomScaleSheetLayoutView="75" zoomScalePageLayoutView="0" workbookViewId="0" topLeftCell="A1">
      <selection activeCell="L25" sqref="L25"/>
    </sheetView>
  </sheetViews>
  <sheetFormatPr defaultColWidth="9.00390625" defaultRowHeight="15.75"/>
  <cols>
    <col min="1" max="2" width="3.125" style="1" customWidth="1"/>
    <col min="3" max="3" width="28.875" style="1" customWidth="1"/>
    <col min="4" max="4" width="10.125" style="1" customWidth="1"/>
    <col min="5" max="5" width="1.25" style="1" customWidth="1"/>
    <col min="6" max="6" width="10.125" style="1" customWidth="1"/>
    <col min="7" max="7" width="1.25" style="1" customWidth="1"/>
    <col min="8" max="8" width="10.00390625" style="1" customWidth="1"/>
    <col min="9" max="9" width="1.25" style="1" customWidth="1"/>
    <col min="10" max="10" width="10.125" style="1" customWidth="1"/>
    <col min="11" max="11" width="1.25" style="1" customWidth="1"/>
    <col min="12" max="12" width="10.125" style="1" customWidth="1"/>
    <col min="13" max="13" width="1.25" style="1" customWidth="1"/>
    <col min="14" max="14" width="10.125" style="1" customWidth="1"/>
    <col min="15" max="15" width="1.25" style="1" customWidth="1"/>
    <col min="16" max="16" width="10.125" style="1" customWidth="1"/>
    <col min="17" max="17" width="1.25" style="1" customWidth="1"/>
    <col min="18" max="18" width="10.125" style="1" customWidth="1"/>
    <col min="19" max="19" width="1.25" style="1" customWidth="1"/>
    <col min="20" max="20" width="10.125" style="1" customWidth="1"/>
    <col min="21" max="21" width="3.375" style="1" customWidth="1"/>
    <col min="22" max="16384" width="9.00390625" style="1" customWidth="1"/>
  </cols>
  <sheetData>
    <row r="1" ht="27" customHeight="1">
      <c r="A1" s="2" t="s">
        <v>0</v>
      </c>
    </row>
    <row r="2" ht="15.75" customHeight="1">
      <c r="A2" s="3"/>
    </row>
    <row r="3" ht="15.75" customHeight="1"/>
    <row r="4" ht="21.75" customHeight="1">
      <c r="A4" s="3" t="s">
        <v>121</v>
      </c>
    </row>
    <row r="5" ht="21.75" customHeight="1">
      <c r="A5" s="1" t="s">
        <v>1</v>
      </c>
    </row>
    <row r="6" ht="15.75" customHeight="1"/>
    <row r="7" spans="1:15" ht="21.75" customHeight="1">
      <c r="A7" s="3"/>
      <c r="D7" s="3" t="s">
        <v>55</v>
      </c>
      <c r="F7" s="54" t="s">
        <v>56</v>
      </c>
      <c r="G7" s="54"/>
      <c r="H7" s="54"/>
      <c r="I7" s="54"/>
      <c r="J7" s="54"/>
      <c r="K7" s="54"/>
      <c r="L7" s="54"/>
      <c r="M7" s="54"/>
      <c r="N7" s="54"/>
      <c r="O7" s="3" t="s">
        <v>57</v>
      </c>
    </row>
    <row r="8" spans="1:15" ht="21.75" customHeight="1">
      <c r="A8" s="3"/>
      <c r="D8" s="3"/>
      <c r="F8" s="20"/>
      <c r="G8" s="20"/>
      <c r="H8" s="20"/>
      <c r="I8" s="20"/>
      <c r="J8" s="20" t="s">
        <v>58</v>
      </c>
      <c r="K8" s="20"/>
      <c r="L8" s="20"/>
      <c r="M8" s="20"/>
      <c r="N8" s="20"/>
      <c r="O8" s="3"/>
    </row>
    <row r="9" spans="1:15" ht="21.75" customHeight="1">
      <c r="A9" s="3"/>
      <c r="D9" s="3"/>
      <c r="F9" s="20"/>
      <c r="G9" s="20"/>
      <c r="H9" s="20"/>
      <c r="I9" s="20"/>
      <c r="J9" s="20" t="s">
        <v>59</v>
      </c>
      <c r="K9" s="20"/>
      <c r="L9" s="20"/>
      <c r="M9" s="20"/>
      <c r="N9" s="20"/>
      <c r="O9" s="3"/>
    </row>
    <row r="10" spans="4:20" ht="21.75" customHeight="1">
      <c r="D10" s="4" t="s">
        <v>60</v>
      </c>
      <c r="E10" s="4"/>
      <c r="F10" s="4" t="s">
        <v>60</v>
      </c>
      <c r="G10" s="4"/>
      <c r="H10" s="4" t="s">
        <v>61</v>
      </c>
      <c r="I10" s="4"/>
      <c r="J10" s="4" t="s">
        <v>62</v>
      </c>
      <c r="K10" s="4"/>
      <c r="L10" s="4" t="s">
        <v>63</v>
      </c>
      <c r="M10" s="4"/>
      <c r="N10" s="4" t="s">
        <v>64</v>
      </c>
      <c r="O10" s="4"/>
      <c r="P10" s="4"/>
      <c r="Q10" s="4"/>
      <c r="R10" s="4" t="s">
        <v>65</v>
      </c>
      <c r="S10" s="4"/>
      <c r="T10" s="4" t="s">
        <v>66</v>
      </c>
    </row>
    <row r="11" spans="4:20" ht="21.75" customHeight="1">
      <c r="D11" s="4" t="s">
        <v>61</v>
      </c>
      <c r="E11" s="4"/>
      <c r="F11" s="4" t="s">
        <v>67</v>
      </c>
      <c r="G11" s="4"/>
      <c r="H11" s="4" t="s">
        <v>68</v>
      </c>
      <c r="I11" s="4"/>
      <c r="J11" s="4" t="s">
        <v>68</v>
      </c>
      <c r="K11" s="4"/>
      <c r="L11" s="4" t="s">
        <v>69</v>
      </c>
      <c r="M11" s="4"/>
      <c r="N11" s="4" t="s">
        <v>70</v>
      </c>
      <c r="O11" s="4"/>
      <c r="P11" s="4" t="s">
        <v>66</v>
      </c>
      <c r="Q11" s="4"/>
      <c r="R11" s="4" t="s">
        <v>71</v>
      </c>
      <c r="S11" s="4"/>
      <c r="T11" s="4" t="s">
        <v>72</v>
      </c>
    </row>
    <row r="12" spans="4:20" ht="21.75" customHeight="1">
      <c r="D12" s="4" t="s">
        <v>11</v>
      </c>
      <c r="E12" s="4"/>
      <c r="F12" s="4" t="s">
        <v>11</v>
      </c>
      <c r="G12" s="4"/>
      <c r="H12" s="4" t="s">
        <v>11</v>
      </c>
      <c r="I12" s="4"/>
      <c r="J12" s="4" t="s">
        <v>11</v>
      </c>
      <c r="K12" s="4"/>
      <c r="L12" s="4" t="s">
        <v>11</v>
      </c>
      <c r="M12" s="4"/>
      <c r="N12" s="4" t="s">
        <v>11</v>
      </c>
      <c r="O12" s="4"/>
      <c r="P12" s="4" t="s">
        <v>11</v>
      </c>
      <c r="Q12" s="4"/>
      <c r="R12" s="4" t="s">
        <v>11</v>
      </c>
      <c r="S12" s="4"/>
      <c r="T12" s="4" t="s">
        <v>11</v>
      </c>
    </row>
    <row r="13" ht="15.75" customHeight="1"/>
    <row r="14" spans="2:20" ht="21.75" customHeight="1">
      <c r="B14" s="3" t="s">
        <v>105</v>
      </c>
      <c r="C14" s="3"/>
      <c r="D14" s="21">
        <v>74800</v>
      </c>
      <c r="E14" s="21"/>
      <c r="F14" s="21">
        <v>63114</v>
      </c>
      <c r="G14" s="21"/>
      <c r="H14" s="21">
        <v>4900</v>
      </c>
      <c r="I14" s="21"/>
      <c r="J14" s="21">
        <v>2956</v>
      </c>
      <c r="K14" s="21"/>
      <c r="L14" s="21">
        <v>-1000</v>
      </c>
      <c r="M14" s="21"/>
      <c r="N14" s="21">
        <v>126990</v>
      </c>
      <c r="O14" s="21"/>
      <c r="P14" s="21">
        <f>SUM(D14:N14)</f>
        <v>271760</v>
      </c>
      <c r="Q14" s="21"/>
      <c r="R14" s="21">
        <v>32372</v>
      </c>
      <c r="S14" s="21"/>
      <c r="T14" s="21">
        <f>+P14+R14</f>
        <v>304132</v>
      </c>
    </row>
    <row r="15" spans="4:20" ht="21.75" customHeight="1"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2:20" ht="21.75" customHeight="1">
      <c r="B16" s="1" t="s">
        <v>109</v>
      </c>
      <c r="D16" s="21">
        <v>0</v>
      </c>
      <c r="E16" s="21"/>
      <c r="F16" s="21">
        <v>0</v>
      </c>
      <c r="G16" s="21"/>
      <c r="H16" s="21">
        <v>419</v>
      </c>
      <c r="I16" s="21"/>
      <c r="J16" s="21">
        <v>0</v>
      </c>
      <c r="K16" s="21"/>
      <c r="L16" s="21">
        <v>0</v>
      </c>
      <c r="M16" s="21"/>
      <c r="N16" s="21">
        <v>0</v>
      </c>
      <c r="O16" s="21"/>
      <c r="P16" s="21">
        <f>SUM(D16:N16)</f>
        <v>419</v>
      </c>
      <c r="Q16" s="21"/>
      <c r="R16" s="21">
        <v>124</v>
      </c>
      <c r="S16" s="21"/>
      <c r="T16" s="21">
        <f>+P16+R16</f>
        <v>543</v>
      </c>
    </row>
    <row r="17" spans="4:20" ht="21.75" customHeight="1"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2:20" ht="21.75" customHeight="1">
      <c r="B18" s="1" t="s">
        <v>75</v>
      </c>
      <c r="D18" s="21">
        <v>0</v>
      </c>
      <c r="E18" s="21"/>
      <c r="F18" s="21">
        <v>0</v>
      </c>
      <c r="G18" s="21"/>
      <c r="H18" s="21">
        <v>0</v>
      </c>
      <c r="I18" s="21"/>
      <c r="J18" s="21">
        <v>235</v>
      </c>
      <c r="K18" s="21"/>
      <c r="L18" s="21">
        <v>0</v>
      </c>
      <c r="M18" s="21"/>
      <c r="N18" s="21">
        <v>0</v>
      </c>
      <c r="O18" s="21"/>
      <c r="P18" s="21">
        <f>SUM(D18:N18)</f>
        <v>235</v>
      </c>
      <c r="Q18" s="21"/>
      <c r="R18" s="21">
        <v>0</v>
      </c>
      <c r="S18" s="21"/>
      <c r="T18" s="21">
        <f>+P18+R18</f>
        <v>235</v>
      </c>
    </row>
    <row r="19" spans="4:20" ht="21.75" customHeight="1"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s="23" customFormat="1" ht="21.75" customHeight="1">
      <c r="A20" s="1"/>
      <c r="B20" s="1" t="s">
        <v>76</v>
      </c>
      <c r="C20" s="1"/>
      <c r="D20" s="21">
        <v>0</v>
      </c>
      <c r="E20" s="21"/>
      <c r="F20" s="21">
        <v>0</v>
      </c>
      <c r="G20" s="21"/>
      <c r="H20" s="21">
        <v>0</v>
      </c>
      <c r="I20" s="21"/>
      <c r="J20" s="21">
        <v>0</v>
      </c>
      <c r="K20" s="21"/>
      <c r="L20" s="21">
        <v>-812</v>
      </c>
      <c r="M20" s="21"/>
      <c r="N20" s="21">
        <v>0</v>
      </c>
      <c r="O20"/>
      <c r="P20" s="21">
        <f>SUM(D20:N20)</f>
        <v>-812</v>
      </c>
      <c r="Q20" s="21"/>
      <c r="R20" s="21">
        <v>0</v>
      </c>
      <c r="S20" s="21"/>
      <c r="T20" s="21">
        <f>+P20+R20</f>
        <v>-812</v>
      </c>
    </row>
    <row r="21" spans="4:20" ht="21.75" customHeight="1"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2:20" ht="21.75" customHeight="1">
      <c r="B22" s="1" t="s">
        <v>77</v>
      </c>
      <c r="D22" s="21">
        <v>0</v>
      </c>
      <c r="E22" s="21"/>
      <c r="F22" s="21">
        <v>0</v>
      </c>
      <c r="G22" s="21"/>
      <c r="H22" s="21">
        <v>0</v>
      </c>
      <c r="I22" s="21"/>
      <c r="J22" s="21">
        <v>0</v>
      </c>
      <c r="K22" s="21"/>
      <c r="L22" s="21">
        <v>0</v>
      </c>
      <c r="M22" s="21"/>
      <c r="N22" s="21">
        <v>75844</v>
      </c>
      <c r="O22" s="21"/>
      <c r="P22" s="21">
        <f>SUM(D22:N22)</f>
        <v>75844</v>
      </c>
      <c r="Q22" s="21"/>
      <c r="R22" s="21">
        <v>9100</v>
      </c>
      <c r="S22" s="21"/>
      <c r="T22" s="21">
        <f>+P22+R22</f>
        <v>84944</v>
      </c>
    </row>
    <row r="23" spans="4:20" ht="21.75" customHeight="1"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18" s="23" customFormat="1" ht="14.25" customHeight="1">
      <c r="A24" s="1"/>
      <c r="B24" s="1" t="s">
        <v>112</v>
      </c>
      <c r="C24" s="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20" s="23" customFormat="1" ht="14.25" customHeight="1">
      <c r="A25" s="1"/>
      <c r="B25" s="1"/>
      <c r="C25" s="51" t="s">
        <v>115</v>
      </c>
      <c r="D25" s="21">
        <v>0</v>
      </c>
      <c r="E25" s="21"/>
      <c r="F25" s="21">
        <v>0</v>
      </c>
      <c r="G25" s="21"/>
      <c r="H25" s="21">
        <v>0</v>
      </c>
      <c r="I25" s="21"/>
      <c r="J25" s="21">
        <v>0</v>
      </c>
      <c r="K25" s="21"/>
      <c r="L25" s="21">
        <v>0</v>
      </c>
      <c r="N25" s="21">
        <v>-5587</v>
      </c>
      <c r="O25" s="21"/>
      <c r="P25" s="21">
        <f>SUM(D25:N25)</f>
        <v>-5587</v>
      </c>
      <c r="Q25" s="21"/>
      <c r="R25" s="21">
        <v>0</v>
      </c>
      <c r="S25" s="21"/>
      <c r="T25" s="21">
        <f>+P25+R25</f>
        <v>-5587</v>
      </c>
    </row>
    <row r="26" spans="1:20" s="23" customFormat="1" ht="14.25" customHeight="1">
      <c r="A26" s="1"/>
      <c r="B26" s="1"/>
      <c r="C26" s="1"/>
      <c r="D26" s="21"/>
      <c r="E26" s="21"/>
      <c r="F26" s="21"/>
      <c r="G26" s="21"/>
      <c r="H26" s="21"/>
      <c r="I26" s="21"/>
      <c r="J26" s="21"/>
      <c r="K26" s="21"/>
      <c r="N26" s="21"/>
      <c r="O26" s="21"/>
      <c r="P26" s="21"/>
      <c r="Q26" s="21"/>
      <c r="R26" s="21"/>
      <c r="S26" s="21"/>
      <c r="T26" s="21"/>
    </row>
    <row r="27" spans="1:20" s="23" customFormat="1" ht="14.25" customHeight="1">
      <c r="A27" s="1"/>
      <c r="B27" s="1" t="s">
        <v>114</v>
      </c>
      <c r="C27" s="1"/>
      <c r="D27" s="21"/>
      <c r="E27" s="21"/>
      <c r="F27" s="21"/>
      <c r="G27" s="21"/>
      <c r="H27" s="21"/>
      <c r="I27" s="21"/>
      <c r="J27" s="21"/>
      <c r="K27" s="21"/>
      <c r="N27" s="21"/>
      <c r="O27" s="21"/>
      <c r="P27" s="21"/>
      <c r="Q27" s="21"/>
      <c r="R27" s="21"/>
      <c r="S27" s="21"/>
      <c r="T27" s="21"/>
    </row>
    <row r="28" spans="1:20" s="23" customFormat="1" ht="14.25" customHeight="1">
      <c r="A28" s="1"/>
      <c r="B28" s="1"/>
      <c r="C28" s="51" t="s">
        <v>116</v>
      </c>
      <c r="D28" s="21">
        <v>0</v>
      </c>
      <c r="E28" s="21"/>
      <c r="F28" s="21">
        <v>0</v>
      </c>
      <c r="G28" s="21"/>
      <c r="H28" s="21">
        <v>0</v>
      </c>
      <c r="I28" s="21"/>
      <c r="J28" s="21">
        <v>0</v>
      </c>
      <c r="K28" s="21"/>
      <c r="L28" s="21">
        <v>0</v>
      </c>
      <c r="N28" s="21">
        <v>-2234</v>
      </c>
      <c r="O28" s="21"/>
      <c r="P28" s="21">
        <f>SUM(D28:N28)</f>
        <v>-2234</v>
      </c>
      <c r="Q28" s="21"/>
      <c r="R28" s="21">
        <v>0</v>
      </c>
      <c r="S28" s="21"/>
      <c r="T28" s="21">
        <f>+P28+R28</f>
        <v>-2234</v>
      </c>
    </row>
    <row r="29" spans="4:20" ht="15.75" customHeight="1"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 spans="2:20" ht="24.75" customHeight="1">
      <c r="B30" s="3" t="s">
        <v>122</v>
      </c>
      <c r="D30" s="22">
        <f>SUM(D14:D29)</f>
        <v>74800</v>
      </c>
      <c r="E30" s="21"/>
      <c r="F30" s="22">
        <f>SUM(F14:F29)</f>
        <v>63114</v>
      </c>
      <c r="G30" s="21"/>
      <c r="H30" s="22">
        <f>SUM(H14:H29)</f>
        <v>5319</v>
      </c>
      <c r="I30" s="21"/>
      <c r="J30" s="22">
        <f>SUM(J14:J29)</f>
        <v>3191</v>
      </c>
      <c r="K30" s="21"/>
      <c r="L30" s="22">
        <f>SUM(L14:L29)</f>
        <v>-1812</v>
      </c>
      <c r="M30" s="21"/>
      <c r="N30" s="22">
        <f>SUM(N14:N29)</f>
        <v>195013</v>
      </c>
      <c r="O30" s="21"/>
      <c r="P30" s="22">
        <f>SUM(P14:P29)</f>
        <v>339625</v>
      </c>
      <c r="Q30" s="21"/>
      <c r="R30" s="22">
        <f>SUM(R14:R29)</f>
        <v>41596</v>
      </c>
      <c r="S30" s="21"/>
      <c r="T30" s="22">
        <f>SUM(T14:T29)</f>
        <v>381221</v>
      </c>
    </row>
    <row r="31" spans="5:19" ht="15.75" customHeight="1">
      <c r="E31" s="21"/>
      <c r="G31" s="21"/>
      <c r="K31" s="21"/>
      <c r="M31" s="21"/>
      <c r="O31" s="21"/>
      <c r="Q31" s="21"/>
      <c r="S31" s="21"/>
    </row>
    <row r="32" ht="42.75" customHeight="1"/>
    <row r="33" spans="2:20" ht="21.75" customHeight="1">
      <c r="B33" s="3" t="s">
        <v>73</v>
      </c>
      <c r="D33" s="21">
        <v>74800</v>
      </c>
      <c r="E33" s="21"/>
      <c r="F33" s="21">
        <v>63114</v>
      </c>
      <c r="G33" s="21"/>
      <c r="H33" s="21">
        <v>4900</v>
      </c>
      <c r="I33" s="21"/>
      <c r="J33" s="21">
        <v>-246</v>
      </c>
      <c r="K33" s="21"/>
      <c r="L33" s="21">
        <v>-811</v>
      </c>
      <c r="M33" s="21"/>
      <c r="N33" s="21">
        <v>91263</v>
      </c>
      <c r="O33" s="21"/>
      <c r="P33" s="21">
        <f>SUM(D33:N33)</f>
        <v>233020</v>
      </c>
      <c r="Q33" s="21"/>
      <c r="R33" s="21">
        <v>20842</v>
      </c>
      <c r="S33" s="21"/>
      <c r="T33" s="21">
        <f>+P33+R33</f>
        <v>253862</v>
      </c>
    </row>
    <row r="34" spans="4:20" ht="21.75" customHeight="1"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2:20" ht="21.75" customHeight="1">
      <c r="B35" s="1" t="s">
        <v>74</v>
      </c>
      <c r="D35" s="21">
        <v>0</v>
      </c>
      <c r="E35" s="21"/>
      <c r="F35" s="21">
        <v>0</v>
      </c>
      <c r="G35" s="21"/>
      <c r="H35" s="21">
        <v>0</v>
      </c>
      <c r="I35" s="21"/>
      <c r="J35" s="21">
        <v>0</v>
      </c>
      <c r="K35" s="21"/>
      <c r="L35" s="21">
        <v>0</v>
      </c>
      <c r="M35" s="21"/>
      <c r="N35" s="21">
        <v>0</v>
      </c>
      <c r="O35"/>
      <c r="P35" s="21">
        <f>SUM(D35:N35)</f>
        <v>0</v>
      </c>
      <c r="Q35" s="21"/>
      <c r="R35" s="21">
        <v>-89</v>
      </c>
      <c r="S35" s="21"/>
      <c r="T35" s="21">
        <f>+P35+R35</f>
        <v>-89</v>
      </c>
    </row>
    <row r="36" spans="4:20" ht="21.75" customHeight="1"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2:20" ht="21.75" customHeight="1">
      <c r="B37" s="1" t="s">
        <v>75</v>
      </c>
      <c r="D37" s="21">
        <v>0</v>
      </c>
      <c r="E37" s="21"/>
      <c r="F37" s="21">
        <v>0</v>
      </c>
      <c r="G37" s="21"/>
      <c r="H37" s="21">
        <v>0</v>
      </c>
      <c r="I37" s="21"/>
      <c r="J37" s="21">
        <v>760</v>
      </c>
      <c r="K37" s="21"/>
      <c r="L37" s="21">
        <v>0</v>
      </c>
      <c r="M37" s="21"/>
      <c r="N37" s="21">
        <v>0</v>
      </c>
      <c r="O37" s="21"/>
      <c r="P37" s="21">
        <f>SUM(D37:N37)</f>
        <v>760</v>
      </c>
      <c r="Q37" s="21"/>
      <c r="R37" s="21">
        <v>0</v>
      </c>
      <c r="S37" s="21"/>
      <c r="T37" s="21">
        <f>+P37+R37</f>
        <v>760</v>
      </c>
    </row>
    <row r="38" spans="4:20" ht="21.75" customHeight="1"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2:20" ht="21.75" customHeight="1">
      <c r="B39" s="1" t="s">
        <v>77</v>
      </c>
      <c r="D39" s="21">
        <v>0</v>
      </c>
      <c r="E39" s="21"/>
      <c r="F39" s="21">
        <v>0</v>
      </c>
      <c r="G39" s="21"/>
      <c r="H39" s="21">
        <v>0</v>
      </c>
      <c r="I39" s="21"/>
      <c r="J39" s="21">
        <v>0</v>
      </c>
      <c r="K39" s="21"/>
      <c r="L39" s="21">
        <v>0</v>
      </c>
      <c r="M39" s="21"/>
      <c r="N39" s="21">
        <v>34751</v>
      </c>
      <c r="O39" s="21"/>
      <c r="P39" s="21">
        <f>SUM(D39:N39)</f>
        <v>34751</v>
      </c>
      <c r="Q39" s="21"/>
      <c r="R39" s="21">
        <v>10099</v>
      </c>
      <c r="S39" s="21"/>
      <c r="T39" s="21">
        <f>+P39+R39</f>
        <v>44850</v>
      </c>
    </row>
    <row r="40" spans="4:20" ht="21.75" customHeight="1"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2:20" ht="21.75" customHeight="1">
      <c r="B41" s="1" t="s">
        <v>78</v>
      </c>
      <c r="D41" s="21">
        <v>0</v>
      </c>
      <c r="E41" s="21"/>
      <c r="F41" s="21">
        <v>0</v>
      </c>
      <c r="G41" s="21"/>
      <c r="H41" s="21">
        <v>0</v>
      </c>
      <c r="I41" s="21"/>
      <c r="J41" s="21">
        <v>0</v>
      </c>
      <c r="K41" s="21"/>
      <c r="L41" s="21">
        <v>0</v>
      </c>
      <c r="M41" s="21"/>
      <c r="N41" s="21">
        <v>0</v>
      </c>
      <c r="O41" s="21"/>
      <c r="P41" s="21">
        <f>SUM(D41:N41)</f>
        <v>0</v>
      </c>
      <c r="Q41" s="21"/>
      <c r="R41" s="21">
        <v>-600</v>
      </c>
      <c r="S41" s="21"/>
      <c r="T41" s="21">
        <f>+P41+R41</f>
        <v>-600</v>
      </c>
    </row>
    <row r="42" spans="4:20" ht="21.75" customHeight="1"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18" s="23" customFormat="1" ht="14.25" customHeight="1">
      <c r="A43" s="1"/>
      <c r="B43" s="1" t="s">
        <v>112</v>
      </c>
      <c r="C43" s="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20" s="23" customFormat="1" ht="14.25" customHeight="1">
      <c r="A44" s="1"/>
      <c r="B44" s="1"/>
      <c r="C44" s="51" t="s">
        <v>113</v>
      </c>
      <c r="D44" s="21">
        <v>0</v>
      </c>
      <c r="E44" s="21"/>
      <c r="F44" s="21">
        <v>0</v>
      </c>
      <c r="G44" s="21"/>
      <c r="H44" s="21">
        <v>0</v>
      </c>
      <c r="I44" s="21"/>
      <c r="J44" s="21">
        <v>0</v>
      </c>
      <c r="K44" s="21"/>
      <c r="L44" s="21">
        <v>0</v>
      </c>
      <c r="N44" s="21">
        <v>-4419</v>
      </c>
      <c r="O44" s="21"/>
      <c r="P44" s="21">
        <f>SUM(D44:N44)</f>
        <v>-4419</v>
      </c>
      <c r="Q44" s="21"/>
      <c r="R44" s="21">
        <v>0</v>
      </c>
      <c r="S44" s="21"/>
      <c r="T44" s="21">
        <f>+P44+R44</f>
        <v>-4419</v>
      </c>
    </row>
    <row r="45" spans="1:20" s="23" customFormat="1" ht="14.25" customHeight="1">
      <c r="A45" s="1"/>
      <c r="B45" s="1"/>
      <c r="C45" s="1"/>
      <c r="D45" s="21"/>
      <c r="E45" s="21"/>
      <c r="F45" s="21"/>
      <c r="G45" s="21"/>
      <c r="H45" s="21"/>
      <c r="I45" s="21"/>
      <c r="J45" s="21"/>
      <c r="K45" s="21"/>
      <c r="N45" s="21"/>
      <c r="O45" s="21"/>
      <c r="P45" s="21"/>
      <c r="Q45" s="21"/>
      <c r="R45" s="21"/>
      <c r="S45" s="21"/>
      <c r="T45" s="21"/>
    </row>
    <row r="46" spans="1:20" s="23" customFormat="1" ht="14.25" customHeight="1">
      <c r="A46" s="1"/>
      <c r="B46" s="1" t="s">
        <v>114</v>
      </c>
      <c r="C46" s="1"/>
      <c r="D46" s="21"/>
      <c r="E46" s="21"/>
      <c r="F46" s="21"/>
      <c r="G46" s="21"/>
      <c r="H46" s="21"/>
      <c r="I46" s="21"/>
      <c r="J46" s="21"/>
      <c r="K46" s="21"/>
      <c r="N46" s="21"/>
      <c r="O46" s="21"/>
      <c r="P46" s="21"/>
      <c r="Q46" s="21"/>
      <c r="R46" s="21"/>
      <c r="S46" s="21"/>
      <c r="T46" s="21"/>
    </row>
    <row r="47" spans="1:20" s="23" customFormat="1" ht="14.25" customHeight="1">
      <c r="A47" s="1"/>
      <c r="B47" s="1"/>
      <c r="C47" s="51" t="s">
        <v>115</v>
      </c>
      <c r="D47" s="21">
        <v>0</v>
      </c>
      <c r="E47" s="21"/>
      <c r="F47" s="21">
        <v>0</v>
      </c>
      <c r="G47" s="21"/>
      <c r="H47" s="21">
        <v>0</v>
      </c>
      <c r="I47" s="21"/>
      <c r="J47" s="21">
        <v>0</v>
      </c>
      <c r="K47" s="21"/>
      <c r="L47" s="21">
        <v>0</v>
      </c>
      <c r="N47" s="21">
        <v>-2209</v>
      </c>
      <c r="O47" s="21"/>
      <c r="P47" s="21">
        <f>SUM(D47:N47)</f>
        <v>-2209</v>
      </c>
      <c r="Q47" s="21"/>
      <c r="R47" s="21">
        <v>0</v>
      </c>
      <c r="S47" s="21"/>
      <c r="T47" s="21">
        <f>+P47+R47</f>
        <v>-2209</v>
      </c>
    </row>
    <row r="48" spans="4:20" ht="15.75" customHeight="1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</row>
    <row r="49" spans="2:20" ht="24.75" customHeight="1">
      <c r="B49" s="3" t="s">
        <v>123</v>
      </c>
      <c r="D49" s="22">
        <f>SUM(D33:D48)</f>
        <v>74800</v>
      </c>
      <c r="E49" s="21"/>
      <c r="F49" s="22">
        <f>SUM(F33:F48)</f>
        <v>63114</v>
      </c>
      <c r="G49" s="21"/>
      <c r="H49" s="22">
        <f>SUM(H33:H48)</f>
        <v>4900</v>
      </c>
      <c r="I49" s="21"/>
      <c r="J49" s="22">
        <f>SUM(J33:J48)</f>
        <v>514</v>
      </c>
      <c r="K49" s="21"/>
      <c r="L49" s="22">
        <f>SUM(L33:L48)</f>
        <v>-811</v>
      </c>
      <c r="M49" s="21"/>
      <c r="N49" s="22">
        <f>SUM(N33:N48)</f>
        <v>119386</v>
      </c>
      <c r="O49" s="21"/>
      <c r="P49" s="22">
        <f>SUM(P33:P48)</f>
        <v>261903</v>
      </c>
      <c r="Q49" s="21"/>
      <c r="R49" s="22">
        <f>SUM(R33:R48)</f>
        <v>30252</v>
      </c>
      <c r="S49" s="21"/>
      <c r="T49" s="22">
        <f>SUM(T33:T48)</f>
        <v>292155</v>
      </c>
    </row>
    <row r="50" spans="2:20" ht="15.75" customHeight="1">
      <c r="B50" s="3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</row>
    <row r="51" spans="5:19" ht="15.75" customHeight="1">
      <c r="E51" s="21"/>
      <c r="G51" s="21"/>
      <c r="K51" s="21"/>
      <c r="M51" s="21"/>
      <c r="O51" s="21"/>
      <c r="Q51" s="21"/>
      <c r="S51" s="21"/>
    </row>
    <row r="52" ht="21" customHeight="1">
      <c r="B52" s="12" t="s">
        <v>27</v>
      </c>
    </row>
    <row r="53" spans="2:20" ht="21" customHeight="1">
      <c r="B53" s="53" t="s">
        <v>106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</row>
    <row r="54" spans="2:20" ht="21" customHeight="1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</row>
    <row r="55" ht="15.75" customHeight="1"/>
    <row r="56" ht="15.75" customHeight="1"/>
    <row r="57" ht="15.75" customHeight="1"/>
    <row r="60" ht="15" customHeight="1"/>
  </sheetData>
  <sheetProtection/>
  <mergeCells count="2">
    <mergeCell ref="F7:N7"/>
    <mergeCell ref="B53:T54"/>
  </mergeCells>
  <printOptions/>
  <pageMargins left="1" right="0.5" top="0.8" bottom="0.8" header="0.5118055555555556" footer="0.5118055555555556"/>
  <pageSetup fitToHeight="1" fitToWidth="1" horizontalDpi="300" verticalDpi="3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2"/>
  <sheetViews>
    <sheetView view="pageBreakPreview" zoomScale="75" zoomScaleNormal="75" zoomScaleSheetLayoutView="75" zoomScalePageLayoutView="0" workbookViewId="0" topLeftCell="A1">
      <selection activeCell="K19" sqref="K19"/>
    </sheetView>
  </sheetViews>
  <sheetFormatPr defaultColWidth="9.00390625" defaultRowHeight="15.75"/>
  <cols>
    <col min="1" max="2" width="3.625" style="23" customWidth="1"/>
    <col min="3" max="3" width="68.50390625" style="23" customWidth="1"/>
    <col min="4" max="4" width="3.625" style="23" customWidth="1"/>
    <col min="5" max="5" width="13.625" style="24" customWidth="1"/>
    <col min="6" max="6" width="3.25390625" style="24" customWidth="1"/>
    <col min="7" max="7" width="13.625" style="24" customWidth="1"/>
    <col min="8" max="8" width="3.125" style="23" customWidth="1"/>
    <col min="9" max="255" width="9.00390625" style="23" customWidth="1"/>
  </cols>
  <sheetData>
    <row r="1" ht="27" customHeight="1">
      <c r="A1" s="25" t="s">
        <v>0</v>
      </c>
    </row>
    <row r="2" ht="15.75" customHeight="1">
      <c r="A2" s="26"/>
    </row>
    <row r="3" ht="15.75" customHeight="1"/>
    <row r="4" spans="1:7" ht="15.75" customHeight="1">
      <c r="A4" s="27" t="s">
        <v>124</v>
      </c>
      <c r="B4" s="19"/>
      <c r="C4" s="19"/>
      <c r="D4" s="19"/>
      <c r="E4" s="19"/>
      <c r="F4" s="19"/>
      <c r="G4" s="19"/>
    </row>
    <row r="5" ht="15.75" customHeight="1">
      <c r="A5" s="1" t="s">
        <v>1</v>
      </c>
    </row>
    <row r="6" ht="15.75" customHeight="1">
      <c r="A6" s="1"/>
    </row>
    <row r="7" spans="5:7" ht="15.75" customHeight="1">
      <c r="E7" s="28" t="s">
        <v>125</v>
      </c>
      <c r="G7" s="28" t="s">
        <v>125</v>
      </c>
    </row>
    <row r="8" spans="5:7" ht="15.75" customHeight="1">
      <c r="E8" s="28" t="s">
        <v>79</v>
      </c>
      <c r="G8" s="28" t="s">
        <v>79</v>
      </c>
    </row>
    <row r="9" spans="2:256" s="29" customFormat="1" ht="15.75" customHeight="1">
      <c r="B9" s="30"/>
      <c r="C9" s="30"/>
      <c r="D9" s="30"/>
      <c r="E9" s="48" t="s">
        <v>118</v>
      </c>
      <c r="F9" s="4"/>
      <c r="G9" s="48" t="s">
        <v>119</v>
      </c>
      <c r="IV9"/>
    </row>
    <row r="10" spans="2:256" s="29" customFormat="1" ht="15.75" customHeight="1">
      <c r="B10" s="30"/>
      <c r="C10" s="30"/>
      <c r="D10" s="30"/>
      <c r="E10" s="31" t="s">
        <v>11</v>
      </c>
      <c r="F10" s="32"/>
      <c r="G10" s="31" t="s">
        <v>11</v>
      </c>
      <c r="IV10"/>
    </row>
    <row r="11" spans="2:256" s="29" customFormat="1" ht="15.75" customHeight="1">
      <c r="B11" s="33" t="s">
        <v>80</v>
      </c>
      <c r="C11" s="30"/>
      <c r="D11" s="30"/>
      <c r="E11" s="32"/>
      <c r="F11" s="32"/>
      <c r="G11" s="32"/>
      <c r="IV11"/>
    </row>
    <row r="12" spans="2:256" s="29" customFormat="1" ht="15.75" customHeight="1">
      <c r="B12" s="30"/>
      <c r="C12" s="30"/>
      <c r="D12" s="30"/>
      <c r="E12" s="34"/>
      <c r="F12" s="34"/>
      <c r="G12" s="34"/>
      <c r="IV12"/>
    </row>
    <row r="13" spans="2:256" s="29" customFormat="1" ht="15.75" customHeight="1">
      <c r="B13" s="30" t="s">
        <v>18</v>
      </c>
      <c r="C13" s="30"/>
      <c r="D13" s="30"/>
      <c r="E13" s="35">
        <v>106651</v>
      </c>
      <c r="F13" s="35"/>
      <c r="G13" s="35">
        <v>51684</v>
      </c>
      <c r="IV13"/>
    </row>
    <row r="14" spans="2:256" s="29" customFormat="1" ht="15.75" customHeight="1">
      <c r="B14" s="30"/>
      <c r="C14" s="30"/>
      <c r="D14" s="30"/>
      <c r="E14" s="35"/>
      <c r="F14" s="35"/>
      <c r="G14" s="35"/>
      <c r="IV14"/>
    </row>
    <row r="15" spans="2:256" s="29" customFormat="1" ht="15.75" customHeight="1">
      <c r="B15" s="30" t="s">
        <v>81</v>
      </c>
      <c r="C15" s="30"/>
      <c r="D15" s="30"/>
      <c r="E15" s="35"/>
      <c r="F15" s="35"/>
      <c r="G15" s="35"/>
      <c r="IV15"/>
    </row>
    <row r="16" spans="2:256" s="29" customFormat="1" ht="15.75" customHeight="1">
      <c r="B16" s="30"/>
      <c r="C16" s="30"/>
      <c r="D16" s="30"/>
      <c r="E16" s="36"/>
      <c r="F16" s="36"/>
      <c r="G16" s="36"/>
      <c r="IV16"/>
    </row>
    <row r="17" spans="2:256" s="29" customFormat="1" ht="15.75" customHeight="1">
      <c r="B17" s="30"/>
      <c r="C17" s="30" t="s">
        <v>82</v>
      </c>
      <c r="D17" s="30"/>
      <c r="E17" s="36">
        <v>2010</v>
      </c>
      <c r="F17" s="36"/>
      <c r="G17" s="36">
        <v>2417</v>
      </c>
      <c r="IV17"/>
    </row>
    <row r="18" spans="2:256" s="29" customFormat="1" ht="15.75" customHeight="1">
      <c r="B18" s="30"/>
      <c r="C18" s="30" t="s">
        <v>83</v>
      </c>
      <c r="D18" s="30"/>
      <c r="E18" s="36">
        <v>-1493</v>
      </c>
      <c r="F18" s="36"/>
      <c r="G18" s="36">
        <v>-1122</v>
      </c>
      <c r="IV18"/>
    </row>
    <row r="19" spans="2:256" s="29" customFormat="1" ht="15.75" customHeight="1">
      <c r="B19" s="30"/>
      <c r="C19" s="30" t="s">
        <v>17</v>
      </c>
      <c r="D19" s="30"/>
      <c r="E19" s="36">
        <v>0</v>
      </c>
      <c r="F19" s="36"/>
      <c r="G19" s="36">
        <v>-264</v>
      </c>
      <c r="IV19"/>
    </row>
    <row r="20" spans="2:256" s="29" customFormat="1" ht="15.75" customHeight="1">
      <c r="B20" s="30"/>
      <c r="C20" s="30" t="s">
        <v>84</v>
      </c>
      <c r="D20" s="30"/>
      <c r="E20" s="36">
        <v>-132</v>
      </c>
      <c r="F20" s="36"/>
      <c r="G20" s="36">
        <v>-169</v>
      </c>
      <c r="IV20"/>
    </row>
    <row r="21" spans="2:256" s="29" customFormat="1" ht="15.75" customHeight="1">
      <c r="B21" s="30"/>
      <c r="C21" s="30"/>
      <c r="D21" s="30"/>
      <c r="E21" s="37"/>
      <c r="F21" s="38"/>
      <c r="G21" s="37"/>
      <c r="IV21"/>
    </row>
    <row r="22" spans="2:256" s="29" customFormat="1" ht="15.75" customHeight="1">
      <c r="B22" s="30" t="s">
        <v>85</v>
      </c>
      <c r="C22" s="30"/>
      <c r="D22" s="30"/>
      <c r="E22" s="39">
        <f>+E13+SUM(E17:E21)</f>
        <v>107036</v>
      </c>
      <c r="F22" s="39"/>
      <c r="G22" s="39">
        <f>+G13+SUM(G17:G21)</f>
        <v>52546</v>
      </c>
      <c r="IV22"/>
    </row>
    <row r="23" spans="2:256" s="29" customFormat="1" ht="15.75" customHeight="1">
      <c r="B23" s="30"/>
      <c r="C23" s="30"/>
      <c r="D23" s="30"/>
      <c r="E23" s="39"/>
      <c r="F23" s="40"/>
      <c r="G23" s="39"/>
      <c r="IV23"/>
    </row>
    <row r="24" spans="2:256" s="29" customFormat="1" ht="15.75" customHeight="1">
      <c r="B24" s="30" t="s">
        <v>86</v>
      </c>
      <c r="C24" s="30"/>
      <c r="D24" s="30"/>
      <c r="E24" s="39"/>
      <c r="F24" s="40"/>
      <c r="G24" s="39"/>
      <c r="IV24"/>
    </row>
    <row r="25" spans="2:256" s="29" customFormat="1" ht="15.75" customHeight="1">
      <c r="B25" s="30"/>
      <c r="C25" s="30"/>
      <c r="D25" s="30"/>
      <c r="E25" s="39"/>
      <c r="F25" s="40"/>
      <c r="G25" s="39"/>
      <c r="IV25"/>
    </row>
    <row r="26" spans="2:256" s="29" customFormat="1" ht="15.75" customHeight="1">
      <c r="B26" s="30"/>
      <c r="C26" s="30" t="s">
        <v>87</v>
      </c>
      <c r="D26" s="30"/>
      <c r="E26" s="36">
        <v>-41171</v>
      </c>
      <c r="F26" s="36"/>
      <c r="G26" s="36">
        <v>-24460</v>
      </c>
      <c r="IV26"/>
    </row>
    <row r="27" spans="2:256" s="29" customFormat="1" ht="15.75" customHeight="1">
      <c r="B27" s="30"/>
      <c r="C27" s="30" t="s">
        <v>110</v>
      </c>
      <c r="D27" s="30"/>
      <c r="E27" s="36">
        <v>-9040</v>
      </c>
      <c r="F27" s="36"/>
      <c r="G27" s="36">
        <v>-38580</v>
      </c>
      <c r="IV27"/>
    </row>
    <row r="28" spans="2:256" s="29" customFormat="1" ht="15.75" customHeight="1">
      <c r="B28" s="30"/>
      <c r="C28" s="30" t="s">
        <v>127</v>
      </c>
      <c r="D28" s="30"/>
      <c r="E28" s="36">
        <v>-483</v>
      </c>
      <c r="F28" s="36"/>
      <c r="G28" s="36">
        <v>4164</v>
      </c>
      <c r="IV28"/>
    </row>
    <row r="29" spans="2:256" s="29" customFormat="1" ht="15.75" customHeight="1">
      <c r="B29" s="30"/>
      <c r="C29" s="30" t="s">
        <v>111</v>
      </c>
      <c r="D29" s="30"/>
      <c r="E29" s="36">
        <v>128899</v>
      </c>
      <c r="F29" s="36"/>
      <c r="G29" s="36">
        <v>-19836</v>
      </c>
      <c r="IV29"/>
    </row>
    <row r="30" spans="2:256" s="29" customFormat="1" ht="15.75" customHeight="1">
      <c r="B30" s="30"/>
      <c r="C30" s="30"/>
      <c r="D30" s="30"/>
      <c r="E30" s="41"/>
      <c r="F30" s="36"/>
      <c r="G30" s="41"/>
      <c r="IV30"/>
    </row>
    <row r="31" spans="2:256" s="29" customFormat="1" ht="15.75" customHeight="1">
      <c r="B31" s="30" t="s">
        <v>88</v>
      </c>
      <c r="C31" s="30"/>
      <c r="D31" s="30"/>
      <c r="E31" s="36">
        <f>+SUM(E26:E29)+E22</f>
        <v>185241</v>
      </c>
      <c r="F31" s="36"/>
      <c r="G31" s="36">
        <f>+SUM(G26:G29)+G22</f>
        <v>-26166</v>
      </c>
      <c r="IV31"/>
    </row>
    <row r="32" spans="2:256" s="29" customFormat="1" ht="15.75" customHeight="1">
      <c r="B32" s="30"/>
      <c r="C32" s="30"/>
      <c r="D32" s="30"/>
      <c r="E32" s="36"/>
      <c r="F32" s="36"/>
      <c r="G32" s="36"/>
      <c r="IV32"/>
    </row>
    <row r="33" spans="2:256" s="29" customFormat="1" ht="15.75" customHeight="1">
      <c r="B33" s="30" t="s">
        <v>89</v>
      </c>
      <c r="C33" s="30"/>
      <c r="D33" s="30"/>
      <c r="E33" s="36">
        <v>-6942</v>
      </c>
      <c r="F33" s="36"/>
      <c r="G33" s="36">
        <v>-4718</v>
      </c>
      <c r="IV33"/>
    </row>
    <row r="34" spans="2:256" s="29" customFormat="1" ht="15.75" customHeight="1">
      <c r="B34" s="30" t="s">
        <v>90</v>
      </c>
      <c r="C34" s="30"/>
      <c r="D34" s="30"/>
      <c r="E34" s="36">
        <v>0</v>
      </c>
      <c r="F34" s="36"/>
      <c r="G34" s="36">
        <v>444</v>
      </c>
      <c r="IV34"/>
    </row>
    <row r="35" spans="2:256" s="29" customFormat="1" ht="15.75" customHeight="1">
      <c r="B35" s="30"/>
      <c r="C35" s="30"/>
      <c r="D35" s="30"/>
      <c r="E35" s="36"/>
      <c r="F35" s="36"/>
      <c r="G35" s="36"/>
      <c r="IV35"/>
    </row>
    <row r="36" spans="2:256" s="29" customFormat="1" ht="15.75" customHeight="1">
      <c r="B36" s="30" t="s">
        <v>91</v>
      </c>
      <c r="C36" s="30"/>
      <c r="D36" s="30"/>
      <c r="E36" s="42">
        <f>+E31+SUM(E33:E35)</f>
        <v>178299</v>
      </c>
      <c r="F36" s="35"/>
      <c r="G36" s="42">
        <f>+G31+SUM(G33:G35)</f>
        <v>-30440</v>
      </c>
      <c r="IV36"/>
    </row>
    <row r="37" spans="2:256" s="29" customFormat="1" ht="15.75" customHeight="1">
      <c r="B37" s="30"/>
      <c r="C37" s="30"/>
      <c r="D37" s="30"/>
      <c r="E37" s="35"/>
      <c r="F37" s="35"/>
      <c r="G37" s="35"/>
      <c r="IV37"/>
    </row>
    <row r="38" spans="2:256" s="29" customFormat="1" ht="15.75" customHeight="1">
      <c r="B38" s="33" t="s">
        <v>92</v>
      </c>
      <c r="C38" s="30"/>
      <c r="D38" s="30"/>
      <c r="E38" s="43"/>
      <c r="F38" s="43"/>
      <c r="G38" s="43"/>
      <c r="IV38"/>
    </row>
    <row r="39" spans="2:256" s="29" customFormat="1" ht="15.75" customHeight="1">
      <c r="B39" s="30"/>
      <c r="C39" s="30"/>
      <c r="D39" s="30"/>
      <c r="E39" s="38"/>
      <c r="F39" s="38"/>
      <c r="G39" s="38"/>
      <c r="IV39"/>
    </row>
    <row r="40" spans="2:256" s="29" customFormat="1" ht="15.75" customHeight="1">
      <c r="B40" s="30" t="s">
        <v>93</v>
      </c>
      <c r="C40" s="30"/>
      <c r="D40" s="30"/>
      <c r="E40" s="36">
        <v>-4626</v>
      </c>
      <c r="F40" s="40"/>
      <c r="G40" s="36">
        <v>-1821</v>
      </c>
      <c r="IV40"/>
    </row>
    <row r="41" spans="2:256" s="29" customFormat="1" ht="15.75" customHeight="1">
      <c r="B41" s="30" t="s">
        <v>32</v>
      </c>
      <c r="C41" s="30"/>
      <c r="D41" s="30"/>
      <c r="E41" s="36">
        <v>-86660</v>
      </c>
      <c r="F41" s="40"/>
      <c r="G41" s="36">
        <v>-21526</v>
      </c>
      <c r="IV41"/>
    </row>
    <row r="42" spans="2:256" s="29" customFormat="1" ht="15.75" customHeight="1">
      <c r="B42" s="30" t="s">
        <v>128</v>
      </c>
      <c r="C42" s="30"/>
      <c r="D42" s="30"/>
      <c r="E42" s="36">
        <v>-7821</v>
      </c>
      <c r="F42" s="38"/>
      <c r="G42" s="36">
        <v>-6628</v>
      </c>
      <c r="IV42"/>
    </row>
    <row r="43" spans="2:256" s="29" customFormat="1" ht="15.75" customHeight="1">
      <c r="B43" s="30" t="s">
        <v>94</v>
      </c>
      <c r="C43" s="30"/>
      <c r="D43" s="30"/>
      <c r="E43" s="36">
        <f>-E18</f>
        <v>1493</v>
      </c>
      <c r="F43" s="38"/>
      <c r="G43" s="36">
        <v>1122</v>
      </c>
      <c r="IV43"/>
    </row>
    <row r="44" spans="2:256" s="29" customFormat="1" ht="15.75" customHeight="1">
      <c r="B44" s="30" t="s">
        <v>95</v>
      </c>
      <c r="C44" s="30"/>
      <c r="D44" s="30"/>
      <c r="E44" s="36">
        <v>225</v>
      </c>
      <c r="F44" s="36"/>
      <c r="G44" s="36">
        <v>308</v>
      </c>
      <c r="IV44"/>
    </row>
    <row r="45" spans="2:256" s="29" customFormat="1" ht="15.75" customHeight="1">
      <c r="B45" s="30"/>
      <c r="C45" s="30"/>
      <c r="D45" s="30"/>
      <c r="E45" s="36"/>
      <c r="F45" s="36"/>
      <c r="G45" s="36"/>
      <c r="IV45"/>
    </row>
    <row r="46" spans="2:256" s="29" customFormat="1" ht="15.75" customHeight="1">
      <c r="B46" s="30" t="s">
        <v>96</v>
      </c>
      <c r="C46" s="30"/>
      <c r="D46" s="30"/>
      <c r="E46" s="42">
        <f>+SUM(E40:E45)</f>
        <v>-97389</v>
      </c>
      <c r="F46" s="35"/>
      <c r="G46" s="42">
        <f>+SUM(G40:G45)</f>
        <v>-28545</v>
      </c>
      <c r="IV46"/>
    </row>
    <row r="47" spans="2:256" s="29" customFormat="1" ht="15.75" customHeight="1">
      <c r="B47" s="30"/>
      <c r="C47" s="30"/>
      <c r="D47" s="30"/>
      <c r="E47" s="35"/>
      <c r="F47" s="35"/>
      <c r="G47" s="35"/>
      <c r="IV47"/>
    </row>
    <row r="48" spans="2:256" s="29" customFormat="1" ht="15.75" customHeight="1">
      <c r="B48" s="33" t="s">
        <v>97</v>
      </c>
      <c r="C48" s="30"/>
      <c r="D48" s="30"/>
      <c r="E48" s="35"/>
      <c r="F48" s="35"/>
      <c r="G48" s="35"/>
      <c r="IV48"/>
    </row>
    <row r="49" spans="2:256" s="29" customFormat="1" ht="15.75" customHeight="1">
      <c r="B49" s="30"/>
      <c r="C49" s="30"/>
      <c r="D49" s="30"/>
      <c r="E49" s="43"/>
      <c r="F49" s="43"/>
      <c r="G49" s="43"/>
      <c r="IV49"/>
    </row>
    <row r="50" spans="2:256" s="29" customFormat="1" ht="15.75" customHeight="1">
      <c r="B50" s="30" t="s">
        <v>76</v>
      </c>
      <c r="C50" s="30"/>
      <c r="D50" s="30"/>
      <c r="E50" s="44">
        <v>-812</v>
      </c>
      <c r="F50" s="36"/>
      <c r="G50" s="36">
        <v>0</v>
      </c>
      <c r="IV50"/>
    </row>
    <row r="51" spans="2:256" s="29" customFormat="1" ht="15.75" customHeight="1">
      <c r="B51" s="30"/>
      <c r="C51" s="30"/>
      <c r="D51" s="30"/>
      <c r="E51" s="36"/>
      <c r="F51" s="36"/>
      <c r="G51" s="36"/>
      <c r="IV51"/>
    </row>
    <row r="52" spans="2:256" s="29" customFormat="1" ht="15.75" customHeight="1">
      <c r="B52" s="30" t="s">
        <v>98</v>
      </c>
      <c r="C52" s="30"/>
      <c r="D52" s="30"/>
      <c r="E52" s="42">
        <f>+SUM(E49:E51)</f>
        <v>-812</v>
      </c>
      <c r="F52" s="35"/>
      <c r="G52" s="42">
        <f>+SUM(G49:G51)</f>
        <v>0</v>
      </c>
      <c r="IV52"/>
    </row>
    <row r="53" spans="2:256" s="29" customFormat="1" ht="15.75" customHeight="1">
      <c r="B53" s="30"/>
      <c r="C53" s="30"/>
      <c r="D53" s="30"/>
      <c r="E53" s="36"/>
      <c r="F53" s="36"/>
      <c r="G53" s="36"/>
      <c r="IV53"/>
    </row>
    <row r="54" spans="2:256" s="29" customFormat="1" ht="15.75" customHeight="1">
      <c r="B54" s="33" t="s">
        <v>99</v>
      </c>
      <c r="C54" s="30"/>
      <c r="D54" s="30"/>
      <c r="E54" s="36">
        <f>+E46+E36+E52</f>
        <v>80098</v>
      </c>
      <c r="F54" s="36"/>
      <c r="G54" s="36">
        <f>+G46+G36+G52</f>
        <v>-58985</v>
      </c>
      <c r="IV54"/>
    </row>
    <row r="55" spans="3:256" s="29" customFormat="1" ht="15.75" customHeight="1">
      <c r="C55" s="30"/>
      <c r="D55" s="30"/>
      <c r="E55" s="35"/>
      <c r="F55" s="35"/>
      <c r="G55" s="35"/>
      <c r="IV55"/>
    </row>
    <row r="56" spans="2:256" s="29" customFormat="1" ht="15.75" customHeight="1">
      <c r="B56" s="33" t="s">
        <v>108</v>
      </c>
      <c r="C56" s="30"/>
      <c r="D56" s="30"/>
      <c r="E56" s="35">
        <v>69775</v>
      </c>
      <c r="F56" s="35"/>
      <c r="G56" s="35">
        <v>84767</v>
      </c>
      <c r="IV56"/>
    </row>
    <row r="57" spans="2:256" s="29" customFormat="1" ht="15.75" customHeight="1">
      <c r="B57" s="30"/>
      <c r="C57" s="30"/>
      <c r="D57" s="30"/>
      <c r="E57" s="41"/>
      <c r="F57" s="35"/>
      <c r="G57" s="41"/>
      <c r="IV57"/>
    </row>
    <row r="58" spans="2:256" s="29" customFormat="1" ht="15.75" customHeight="1">
      <c r="B58" s="33" t="s">
        <v>126</v>
      </c>
      <c r="C58" s="30"/>
      <c r="D58" s="30"/>
      <c r="E58" s="45">
        <f>+E56+E54</f>
        <v>149873</v>
      </c>
      <c r="F58" s="35"/>
      <c r="G58" s="45">
        <f>+G56+G54</f>
        <v>25782</v>
      </c>
      <c r="IV58"/>
    </row>
    <row r="59" spans="2:256" s="29" customFormat="1" ht="15.75" customHeight="1">
      <c r="B59" s="30"/>
      <c r="C59" s="30"/>
      <c r="D59" s="30"/>
      <c r="E59" s="46"/>
      <c r="F59" s="47"/>
      <c r="G59" s="46"/>
      <c r="IV59"/>
    </row>
    <row r="60" ht="15.75" customHeight="1">
      <c r="B60" s="12" t="s">
        <v>27</v>
      </c>
    </row>
    <row r="61" spans="2:7" ht="15.75" customHeight="1">
      <c r="B61" s="55" t="s">
        <v>107</v>
      </c>
      <c r="C61" s="56"/>
      <c r="D61" s="56"/>
      <c r="E61" s="56"/>
      <c r="F61" s="56"/>
      <c r="G61" s="56"/>
    </row>
    <row r="62" spans="2:7" ht="15.75" customHeight="1">
      <c r="B62" s="56"/>
      <c r="C62" s="56"/>
      <c r="D62" s="56"/>
      <c r="E62" s="56"/>
      <c r="F62" s="56"/>
      <c r="G62" s="56"/>
    </row>
    <row r="63" ht="15.75" customHeight="1"/>
    <row r="64" ht="15.75" customHeight="1"/>
    <row r="65" ht="15.75" customHeight="1"/>
  </sheetData>
  <sheetProtection/>
  <mergeCells count="1">
    <mergeCell ref="B61:G62"/>
  </mergeCells>
  <printOptions horizontalCentered="1" verticalCentered="1"/>
  <pageMargins left="0.5905511811023623" right="0.5118110236220472" top="0.7874015748031497" bottom="0.5905511811023623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a2098</dc:creator>
  <cp:keywords/>
  <dc:description/>
  <cp:lastModifiedBy>user</cp:lastModifiedBy>
  <cp:lastPrinted>2009-11-02T06:40:03Z</cp:lastPrinted>
  <dcterms:created xsi:type="dcterms:W3CDTF">2004-05-11T09:22:50Z</dcterms:created>
  <dcterms:modified xsi:type="dcterms:W3CDTF">2009-11-02T06:40:21Z</dcterms:modified>
  <cp:category/>
  <cp:version/>
  <cp:contentType/>
  <cp:contentStatus/>
  <cp:revision>1</cp:revision>
</cp:coreProperties>
</file>