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3">'Cash Flow'!$A$1:$H$69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<sst xmlns="http://schemas.openxmlformats.org/spreadsheetml/2006/main" count="199" uniqueCount="138">
  <si>
    <r>
      <t xml:space="preserve">MUDAJAYA GROUP BERHAD </t>
    </r>
    <r>
      <rPr>
        <b/>
        <sz val="12"/>
        <rFont val="Times New Roman"/>
        <family val="1"/>
      </rPr>
      <t>(605539-H)</t>
    </r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</si>
  <si>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</si>
  <si>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</si>
  <si>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</si>
  <si>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</si>
  <si>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</si>
  <si>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</si>
  <si>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</si>
  <si>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</si>
  <si>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</si>
  <si>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</si>
  <si>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</si>
  <si>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</si>
  <si>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</si>
  <si>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</si>
  <si>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</si>
  <si>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</si>
  <si>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</si>
  <si>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</si>
  <si>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</si>
  <si>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Profit for the period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</si>
  <si>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</si>
  <si>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</si>
  <si>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</si>
  <si>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</si>
  <si>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</si>
  <si>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</si>
  <si>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</si>
  <si>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The unaudited Condensed Consolidated Income Statement should be read in conjunction with the Annual Audited Financial Statements for the year ended 31 December 2007.</t>
  </si>
  <si>
    <t>AS AT</t>
  </si>
  <si>
    <t>31-DEC-07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</si>
  <si>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</si>
  <si>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</si>
  <si>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</si>
  <si>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</si>
  <si>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</si>
  <si>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</si>
  <si>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</si>
  <si>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</si>
  <si>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</si>
  <si>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</si>
  <si>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</si>
  <si>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</si>
  <si>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</si>
  <si>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</si>
  <si>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</si>
  <si>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</si>
  <si>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</si>
  <si>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</si>
  <si>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</si>
  <si>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</si>
  <si>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</si>
  <si>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</si>
  <si>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</si>
  <si>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</si>
  <si>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</si>
  <si>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</si>
  <si>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The unaudited Condensed Consolidated Balance Sheet should be read in conjunction with the Annual Audited Financial Statements for the year ended 31 December 2007.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</si>
  <si>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</si>
  <si>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</si>
  <si>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</si>
  <si>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</si>
  <si>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</si>
  <si>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</si>
  <si>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</si>
  <si>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</si>
  <si>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</si>
  <si>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</si>
  <si>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</si>
  <si>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</si>
  <si>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</si>
  <si>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</si>
  <si>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</si>
  <si>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</si>
  <si>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</si>
  <si>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</si>
  <si>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At 1 January 2008</t>
  </si>
  <si>
    <t>Prior year adjustment</t>
  </si>
  <si>
    <t>Foreign Exchange Reserve</t>
  </si>
  <si>
    <t>Purchase of treasury shares</t>
  </si>
  <si>
    <t>Disposal of treasury shares</t>
  </si>
  <si>
    <t>Net profit for the period</t>
  </si>
  <si>
    <t>Dividend paid by a subsidiary</t>
  </si>
  <si>
    <t>At 1 January 2007</t>
  </si>
  <si>
    <t>New share issued</t>
  </si>
  <si>
    <t>Final dividend – financial year</t>
  </si>
  <si>
    <r>
      <t xml:space="preserve">   </t>
    </r>
    <r>
      <rPr>
        <sz val="12"/>
        <rFont val="Times New Roman"/>
        <family val="1"/>
      </rPr>
      <t>ended 31/12/2006</t>
    </r>
  </si>
  <si>
    <t>First interim dividend – financial year</t>
  </si>
  <si>
    <t>The Condensed Consolidated Statement of Changes in Equity should be read in conjunction with the Annual Audited Financial Statements for the year ended 31 December 2007.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</si>
  <si>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</si>
  <si>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</si>
  <si>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</si>
  <si>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</si>
  <si>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</si>
  <si>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</si>
  <si>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</si>
  <si>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</si>
  <si>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Increase in trade and other receivables</t>
  </si>
  <si>
    <t>(Increase) / Decrease in property development costs</t>
  </si>
  <si>
    <t>Decrease in inventories</t>
  </si>
  <si>
    <t>Cash generated from operations</t>
  </si>
  <si>
    <t>Taxes paid</t>
  </si>
  <si>
    <t>Taxes refunded</t>
  </si>
  <si>
    <t>Net cash used in operating activities</t>
  </si>
  <si>
    <t>CASH FLOWS FROM INVESTING ACTIVITIES</t>
  </si>
  <si>
    <t>Purchase of property, plant and equipment</t>
  </si>
  <si>
    <t>Dividend paid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</si>
  <si>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</si>
  <si>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</si>
  <si>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</si>
  <si>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</si>
  <si>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Proceeds from issuance of ordinary shares</t>
  </si>
  <si>
    <t>Net cash used in financing activities</t>
  </si>
  <si>
    <t>NET DECREASE IN CASH AND BANK BALANCES</t>
  </si>
  <si>
    <t>CASH AND BANK BALANCES AS AT 1 JANUARY 2008 / 2007</t>
  </si>
  <si>
    <t>The Condensed Consolidated Cash Flow Statement should be read in conjunction with the Annual Audited Financial Statements for the year ended 31 December 2007.</t>
  </si>
  <si>
    <r>
      <t xml:space="preserve">   </t>
    </r>
    <r>
      <rPr>
        <sz val="12"/>
        <rFont val="Times New Roman"/>
        <family val="1"/>
      </rPr>
      <t>ended 31/12/2007</t>
    </r>
  </si>
  <si>
    <t>Second interim dividend – financial year</t>
  </si>
  <si>
    <t>Loss on disposal of long term investment</t>
  </si>
  <si>
    <t>Proceeds from disposal of long term investment</t>
  </si>
  <si>
    <t>CONDENSED CONSOLIDATED INCOME STATEMENT FOR THE FOURTH QUARTER ENDED 31 DECEMBER 2008</t>
  </si>
  <si>
    <t>31-DEC-08</t>
  </si>
  <si>
    <t>CONDENSED CONSOLIDATED BALANCE SHEET AS AT 31 DECEMBER 2008</t>
  </si>
  <si>
    <t>CONDENSED CONSOLIDATED STATEMENT OF CHANGES IN EQUITY FOR THE FOURTH QUARTER ENDED 31 DECEMBER 2008</t>
  </si>
  <si>
    <t>At 31 December 2008</t>
  </si>
  <si>
    <t>At 31 December 2007</t>
  </si>
  <si>
    <t>Changes in subsidiaries' shareholding</t>
  </si>
  <si>
    <t>CONDENSED CONSOLIDATED CASH FLOW STATEMENT FOR THE FOURTH QUARTER ENDED 31 DECEMBER 2008</t>
  </si>
  <si>
    <t>12 MONTHS</t>
  </si>
  <si>
    <t>Unrealised foreign exchange gain</t>
  </si>
  <si>
    <t>Reversal of provision for doubtful debts</t>
  </si>
  <si>
    <t>Proceeds received from issuance of shares to minority interest</t>
  </si>
  <si>
    <t>CASH AND BANK BALANCES AS AT 31 DECEMBER 2008 / 2007</t>
  </si>
  <si>
    <r>
      <t xml:space="preserve">   </t>
    </r>
    <r>
      <rPr>
        <sz val="12"/>
        <rFont val="Times New Roman"/>
        <family val="1"/>
      </rPr>
      <t>ended 31/12/2008</t>
    </r>
  </si>
  <si>
    <t>Increase in trade and other payables</t>
  </si>
  <si>
    <t>The EPS for both current and corresponding periods have been calculated based on weighted average of 374,000,000 ordinary</t>
  </si>
  <si>
    <t>shares of RM0.20 per share issued less treasury shares.</t>
  </si>
  <si>
    <t>The Net Assets Per Share for both current and corresponding periods have been calculated based on 374,000,000 ordinary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</si>
</sst>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\-_);_(@_)"/>
    <numFmt numFmtId="173" formatCode="0.0"/>
    <numFmt numFmtId="174" formatCode="_(* #,##0.00_);_(* \(#,##0.00\);_(* \-??_);_(@_)"/>
  </numFmts>
  <fonts count="40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Lucida Sans Unico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2" fontId="0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13" xfId="0" applyNumberFormat="1" applyFont="1" applyBorder="1" applyAlignment="1">
      <alignment/>
    </xf>
    <xf numFmtId="174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2" fontId="0" fillId="0" borderId="0" xfId="42" applyNumberFormat="1" applyFont="1" applyFill="1" applyBorder="1" applyAlignment="1" applyProtection="1">
      <alignment/>
      <protection/>
    </xf>
    <xf numFmtId="172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center"/>
    </xf>
    <xf numFmtId="0" fontId="0" fillId="0" borderId="0" xfId="55" applyFont="1">
      <alignment/>
      <protection/>
    </xf>
    <xf numFmtId="0" fontId="0" fillId="0" borderId="0" xfId="56" applyFont="1">
      <alignment/>
      <protection/>
    </xf>
    <xf numFmtId="37" fontId="3" fillId="0" borderId="0" xfId="56" applyNumberFormat="1" applyFont="1" applyAlignment="1">
      <alignment horizontal="center"/>
      <protection/>
    </xf>
    <xf numFmtId="37" fontId="0" fillId="0" borderId="0" xfId="56" applyNumberFormat="1" applyFont="1" applyAlignment="1">
      <alignment horizontal="center"/>
      <protection/>
    </xf>
    <xf numFmtId="0" fontId="3" fillId="0" borderId="0" xfId="56" applyFont="1">
      <alignment/>
      <protection/>
    </xf>
    <xf numFmtId="172" fontId="0" fillId="0" borderId="0" xfId="56" applyNumberFormat="1" applyFont="1" applyAlignment="1">
      <alignment horizontal="center"/>
      <protection/>
    </xf>
    <xf numFmtId="172" fontId="0" fillId="0" borderId="0" xfId="56" applyNumberFormat="1" applyFont="1" applyAlignment="1">
      <alignment horizontal="right"/>
      <protection/>
    </xf>
    <xf numFmtId="172" fontId="0" fillId="0" borderId="0" xfId="56" applyNumberFormat="1" applyFont="1" applyBorder="1" applyAlignment="1">
      <alignment horizontal="right"/>
      <protection/>
    </xf>
    <xf numFmtId="172" fontId="0" fillId="0" borderId="10" xfId="56" applyNumberFormat="1" applyFont="1" applyBorder="1">
      <alignment/>
      <protection/>
    </xf>
    <xf numFmtId="172" fontId="0" fillId="0" borderId="0" xfId="56" applyNumberFormat="1" applyFont="1" applyBorder="1">
      <alignment/>
      <protection/>
    </xf>
    <xf numFmtId="172" fontId="0" fillId="0" borderId="0" xfId="56" applyNumberFormat="1" applyFont="1" applyBorder="1" applyAlignment="1">
      <alignment/>
      <protection/>
    </xf>
    <xf numFmtId="172" fontId="0" fillId="0" borderId="0" xfId="56" applyNumberFormat="1" applyFont="1" applyBorder="1" applyAlignment="1">
      <alignment horizontal="center"/>
      <protection/>
    </xf>
    <xf numFmtId="172" fontId="0" fillId="0" borderId="10" xfId="56" applyNumberFormat="1" applyFont="1" applyBorder="1" applyAlignment="1">
      <alignment horizontal="right"/>
      <protection/>
    </xf>
    <xf numFmtId="172" fontId="0" fillId="0" borderId="12" xfId="56" applyNumberFormat="1" applyFont="1" applyBorder="1" applyAlignment="1">
      <alignment horizontal="right"/>
      <protection/>
    </xf>
    <xf numFmtId="172" fontId="0" fillId="0" borderId="0" xfId="56" applyNumberFormat="1" applyFont="1">
      <alignment/>
      <protection/>
    </xf>
    <xf numFmtId="172" fontId="0" fillId="0" borderId="0" xfId="42" applyNumberFormat="1" applyFont="1" applyFill="1" applyBorder="1" applyAlignment="1" applyProtection="1">
      <alignment horizontal="right"/>
      <protection/>
    </xf>
    <xf numFmtId="172" fontId="0" fillId="0" borderId="11" xfId="56" applyNumberFormat="1" applyFont="1" applyBorder="1" applyAlignment="1">
      <alignment horizontal="right"/>
      <protection/>
    </xf>
    <xf numFmtId="37" fontId="0" fillId="0" borderId="0" xfId="56" applyNumberFormat="1" applyFont="1" applyBorder="1">
      <alignment/>
      <protection/>
    </xf>
    <xf numFmtId="37" fontId="0" fillId="0" borderId="0" xfId="56" applyNumberFormat="1" applyFont="1">
      <alignment/>
      <protection/>
    </xf>
    <xf numFmtId="15" fontId="3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justify" wrapText="1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5" zoomScaleNormal="75" zoomScaleSheetLayoutView="75" zoomScalePageLayoutView="0" workbookViewId="0" topLeftCell="A1">
      <selection activeCell="D47" sqref="D47"/>
    </sheetView>
  </sheetViews>
  <sheetFormatPr defaultColWidth="9.00390625" defaultRowHeight="15.75"/>
  <cols>
    <col min="1" max="1" width="3.625" style="1" customWidth="1"/>
    <col min="2" max="2" width="36.00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120</v>
      </c>
    </row>
    <row r="5" ht="15.75" customHeight="1">
      <c r="A5" s="1" t="s">
        <v>1</v>
      </c>
    </row>
    <row r="6" ht="15.75" customHeight="1"/>
    <row r="7" spans="4:10" ht="15.75" customHeight="1">
      <c r="D7" s="51" t="s">
        <v>2</v>
      </c>
      <c r="E7" s="51"/>
      <c r="F7" s="51"/>
      <c r="H7" s="51" t="s">
        <v>3</v>
      </c>
      <c r="I7" s="51"/>
      <c r="J7" s="51"/>
    </row>
    <row r="8" spans="4:10" ht="15.75" customHeight="1">
      <c r="D8" s="4"/>
      <c r="E8" s="4"/>
      <c r="F8" s="4" t="s">
        <v>4</v>
      </c>
      <c r="G8" s="4"/>
      <c r="H8" s="4"/>
      <c r="I8" s="4"/>
      <c r="J8" s="4" t="s">
        <v>4</v>
      </c>
    </row>
    <row r="9" spans="4:10" ht="15.75" customHeight="1">
      <c r="D9" s="4" t="s">
        <v>5</v>
      </c>
      <c r="E9" s="4"/>
      <c r="F9" s="4" t="s">
        <v>6</v>
      </c>
      <c r="G9" s="4"/>
      <c r="H9" s="4" t="s">
        <v>5</v>
      </c>
      <c r="I9" s="4"/>
      <c r="J9" s="4" t="s">
        <v>6</v>
      </c>
    </row>
    <row r="10" spans="4:10" ht="15.75" customHeight="1">
      <c r="D10" s="4" t="s">
        <v>6</v>
      </c>
      <c r="E10" s="4"/>
      <c r="F10" s="4" t="s">
        <v>7</v>
      </c>
      <c r="G10" s="4"/>
      <c r="H10" s="4" t="s">
        <v>6</v>
      </c>
      <c r="I10" s="4"/>
      <c r="J10" s="4" t="s">
        <v>7</v>
      </c>
    </row>
    <row r="11" spans="4:10" ht="15.75" customHeight="1">
      <c r="D11" s="4" t="s">
        <v>8</v>
      </c>
      <c r="E11" s="4"/>
      <c r="F11" s="4" t="s">
        <v>8</v>
      </c>
      <c r="G11" s="4"/>
      <c r="H11" s="4" t="s">
        <v>9</v>
      </c>
      <c r="I11" s="4"/>
      <c r="J11" s="4" t="s">
        <v>10</v>
      </c>
    </row>
    <row r="12" spans="4:10" ht="15.75" customHeight="1">
      <c r="D12" s="50" t="s">
        <v>121</v>
      </c>
      <c r="E12" s="4"/>
      <c r="F12" s="50" t="s">
        <v>30</v>
      </c>
      <c r="G12" s="4"/>
      <c r="H12" s="50" t="s">
        <v>121</v>
      </c>
      <c r="I12" s="4"/>
      <c r="J12" s="50" t="s">
        <v>30</v>
      </c>
    </row>
    <row r="13" spans="4:10" ht="15.75" customHeight="1">
      <c r="D13" s="4" t="s">
        <v>11</v>
      </c>
      <c r="E13" s="4"/>
      <c r="F13" s="4" t="s">
        <v>11</v>
      </c>
      <c r="G13" s="4"/>
      <c r="H13" s="4" t="s">
        <v>11</v>
      </c>
      <c r="I13" s="4"/>
      <c r="J13" s="4" t="s">
        <v>11</v>
      </c>
    </row>
    <row r="14" ht="15.75" customHeight="1"/>
    <row r="15" spans="2:10" ht="15.75" customHeight="1">
      <c r="B15" s="1" t="s">
        <v>12</v>
      </c>
      <c r="D15" s="6">
        <v>128226</v>
      </c>
      <c r="E15" s="6"/>
      <c r="F15" s="6">
        <v>70961</v>
      </c>
      <c r="G15" s="6"/>
      <c r="H15" s="6">
        <v>422382</v>
      </c>
      <c r="I15" s="6"/>
      <c r="J15" s="6">
        <v>273981</v>
      </c>
    </row>
    <row r="16" spans="4:10" ht="15.75" customHeight="1">
      <c r="D16" s="6"/>
      <c r="E16" s="6"/>
      <c r="F16" s="6"/>
      <c r="G16" s="6"/>
      <c r="H16" s="6"/>
      <c r="I16" s="6"/>
      <c r="J16" s="6"/>
    </row>
    <row r="17" spans="2:10" ht="15.75" customHeight="1">
      <c r="B17" s="1" t="s">
        <v>13</v>
      </c>
      <c r="D17" s="6">
        <v>-115237</v>
      </c>
      <c r="E17" s="6"/>
      <c r="F17" s="6">
        <v>-58876</v>
      </c>
      <c r="G17" s="6"/>
      <c r="H17" s="6">
        <v>-359095</v>
      </c>
      <c r="I17" s="6"/>
      <c r="J17" s="6">
        <v>-234016</v>
      </c>
    </row>
    <row r="18" spans="4:10" ht="15.75" customHeight="1">
      <c r="D18" s="7"/>
      <c r="E18" s="6"/>
      <c r="F18" s="7"/>
      <c r="G18" s="6"/>
      <c r="H18" s="7"/>
      <c r="I18" s="6"/>
      <c r="J18" s="7"/>
    </row>
    <row r="19" spans="2:10" ht="15.75" customHeight="1">
      <c r="B19" s="1" t="s">
        <v>14</v>
      </c>
      <c r="D19" s="6">
        <f>SUM(D15:D18)</f>
        <v>12989</v>
      </c>
      <c r="E19" s="6"/>
      <c r="F19" s="6">
        <f>SUM(F15:F18)</f>
        <v>12085</v>
      </c>
      <c r="G19" s="6"/>
      <c r="H19" s="6">
        <f>SUM(H15:H18)</f>
        <v>63287</v>
      </c>
      <c r="I19" s="6"/>
      <c r="J19" s="6">
        <f>SUM(J15:J18)</f>
        <v>39965</v>
      </c>
    </row>
    <row r="20" spans="4:10" ht="15.75" customHeight="1">
      <c r="D20" s="6"/>
      <c r="E20" s="6"/>
      <c r="F20" s="6"/>
      <c r="G20" s="6"/>
      <c r="H20" s="6"/>
      <c r="I20" s="6"/>
      <c r="J20" s="6"/>
    </row>
    <row r="21" spans="2:10" ht="15.75" customHeight="1">
      <c r="B21" s="1" t="s">
        <v>15</v>
      </c>
      <c r="D21" s="6">
        <v>0</v>
      </c>
      <c r="E21" s="6"/>
      <c r="F21" s="6">
        <v>0</v>
      </c>
      <c r="G21" s="6"/>
      <c r="H21" s="6">
        <v>0</v>
      </c>
      <c r="I21" s="6"/>
      <c r="J21" s="6">
        <v>0</v>
      </c>
    </row>
    <row r="22" spans="4:10" ht="15.75" customHeight="1">
      <c r="D22" s="6"/>
      <c r="E22" s="6"/>
      <c r="F22" s="6"/>
      <c r="G22" s="6"/>
      <c r="H22" s="6"/>
      <c r="I22" s="6"/>
      <c r="J22" s="6"/>
    </row>
    <row r="23" spans="2:10" ht="15.75" customHeight="1">
      <c r="B23" s="1" t="s">
        <v>16</v>
      </c>
      <c r="D23" s="6">
        <v>653</v>
      </c>
      <c r="E23" s="6"/>
      <c r="F23" s="6">
        <v>823</v>
      </c>
      <c r="G23" s="6"/>
      <c r="H23" s="6">
        <v>1775</v>
      </c>
      <c r="I23" s="6"/>
      <c r="J23" s="6">
        <v>1908</v>
      </c>
    </row>
    <row r="24" spans="4:10" ht="15.75" customHeight="1">
      <c r="D24" s="6"/>
      <c r="E24" s="6"/>
      <c r="F24" s="6"/>
      <c r="G24" s="6"/>
      <c r="H24" s="6"/>
      <c r="I24" s="6"/>
      <c r="J24" s="6"/>
    </row>
    <row r="25" spans="2:10" ht="15.75" customHeight="1">
      <c r="B25" s="1" t="s">
        <v>17</v>
      </c>
      <c r="D25" s="8">
        <v>195</v>
      </c>
      <c r="E25" s="6"/>
      <c r="F25" s="8">
        <v>118</v>
      </c>
      <c r="G25" s="6"/>
      <c r="H25" s="8">
        <v>459</v>
      </c>
      <c r="I25" s="6"/>
      <c r="J25" s="8">
        <v>166</v>
      </c>
    </row>
    <row r="26" spans="4:10" ht="15.75" customHeight="1">
      <c r="D26" s="7"/>
      <c r="E26" s="8"/>
      <c r="F26" s="7"/>
      <c r="G26" s="8"/>
      <c r="H26" s="7"/>
      <c r="I26" s="8"/>
      <c r="J26" s="7"/>
    </row>
    <row r="27" spans="2:10" ht="15.75" customHeight="1">
      <c r="B27" s="1" t="s">
        <v>18</v>
      </c>
      <c r="D27" s="6">
        <f>SUM(D19:D25)</f>
        <v>13837</v>
      </c>
      <c r="E27" s="6"/>
      <c r="F27" s="6">
        <f>SUM(F19:F25)</f>
        <v>13026</v>
      </c>
      <c r="G27" s="6"/>
      <c r="H27" s="6">
        <f>SUM(H19:H25)</f>
        <v>65521</v>
      </c>
      <c r="I27" s="6"/>
      <c r="J27" s="6">
        <f>SUM(J19:J25)</f>
        <v>42039</v>
      </c>
    </row>
    <row r="28" spans="4:10" ht="15.75" customHeight="1">
      <c r="D28" s="6"/>
      <c r="E28" s="6"/>
      <c r="F28" s="6"/>
      <c r="G28" s="6"/>
      <c r="H28" s="6"/>
      <c r="I28" s="6"/>
      <c r="J28" s="6"/>
    </row>
    <row r="29" spans="2:10" ht="15.75" customHeight="1">
      <c r="B29" s="1" t="s">
        <v>19</v>
      </c>
      <c r="D29" s="8">
        <v>-1351</v>
      </c>
      <c r="E29" s="6"/>
      <c r="F29" s="8">
        <v>-836</v>
      </c>
      <c r="G29" s="6"/>
      <c r="H29" s="8">
        <v>-8185</v>
      </c>
      <c r="I29" s="6"/>
      <c r="J29" s="8">
        <v>-5874</v>
      </c>
    </row>
    <row r="30" spans="4:10" ht="15.75" customHeight="1">
      <c r="D30" s="7"/>
      <c r="E30" s="8"/>
      <c r="F30" s="7"/>
      <c r="G30" s="8"/>
      <c r="H30" s="7"/>
      <c r="I30" s="8"/>
      <c r="J30" s="7"/>
    </row>
    <row r="31" spans="2:10" ht="15.75" customHeight="1">
      <c r="B31" s="1" t="s">
        <v>20</v>
      </c>
      <c r="D31" s="9">
        <f>SUM(D26:D29)</f>
        <v>12486</v>
      </c>
      <c r="E31" s="6"/>
      <c r="F31" s="9">
        <f>SUM(F26:F29)</f>
        <v>12190</v>
      </c>
      <c r="G31" s="6"/>
      <c r="H31" s="9">
        <f>SUM(H26:H29)</f>
        <v>57336</v>
      </c>
      <c r="I31" s="6"/>
      <c r="J31" s="9">
        <f>SUM(J26:J29)</f>
        <v>36165</v>
      </c>
    </row>
    <row r="32" spans="4:10" ht="15.75" customHeight="1">
      <c r="D32" s="8"/>
      <c r="E32" s="6"/>
      <c r="F32" s="8"/>
      <c r="G32" s="6"/>
      <c r="H32" s="8"/>
      <c r="I32" s="6"/>
      <c r="J32" s="8"/>
    </row>
    <row r="33" spans="4:10" ht="15.75" customHeight="1">
      <c r="D33" s="6"/>
      <c r="E33" s="6"/>
      <c r="F33" s="6"/>
      <c r="G33" s="6"/>
      <c r="H33" s="6"/>
      <c r="I33" s="6"/>
      <c r="J33" s="6"/>
    </row>
    <row r="34" spans="2:10" ht="15.75" customHeight="1">
      <c r="B34" s="3" t="s">
        <v>21</v>
      </c>
      <c r="D34" s="6"/>
      <c r="E34" s="6"/>
      <c r="F34" s="6"/>
      <c r="G34" s="6"/>
      <c r="H34" s="6"/>
      <c r="I34" s="6"/>
      <c r="J34" s="6"/>
    </row>
    <row r="35" spans="4:10" ht="15.75" customHeight="1">
      <c r="D35" s="6"/>
      <c r="E35" s="6"/>
      <c r="F35" s="6"/>
      <c r="G35" s="6"/>
      <c r="H35" s="6"/>
      <c r="I35" s="6"/>
      <c r="J35" s="6"/>
    </row>
    <row r="36" spans="2:10" ht="15.75" customHeight="1">
      <c r="B36" s="1" t="s">
        <v>22</v>
      </c>
      <c r="D36" s="6">
        <v>10366</v>
      </c>
      <c r="E36" s="6"/>
      <c r="F36" s="6">
        <v>9429</v>
      </c>
      <c r="G36" s="6"/>
      <c r="H36" s="6">
        <v>45117</v>
      </c>
      <c r="I36" s="6"/>
      <c r="J36" s="6">
        <v>30140</v>
      </c>
    </row>
    <row r="37" spans="4:10" ht="15.75" customHeight="1">
      <c r="D37" s="6"/>
      <c r="E37" s="6"/>
      <c r="F37" s="6"/>
      <c r="G37" s="6"/>
      <c r="H37" s="6"/>
      <c r="I37" s="6"/>
      <c r="J37" s="6"/>
    </row>
    <row r="38" spans="2:10" ht="15.75" customHeight="1">
      <c r="B38" s="1" t="s">
        <v>23</v>
      </c>
      <c r="D38" s="8">
        <v>2120</v>
      </c>
      <c r="E38" s="6"/>
      <c r="F38" s="8">
        <v>2761</v>
      </c>
      <c r="G38" s="6"/>
      <c r="H38" s="8">
        <v>12219</v>
      </c>
      <c r="I38" s="6"/>
      <c r="J38" s="8">
        <v>6025</v>
      </c>
    </row>
    <row r="39" spans="4:10" ht="15.75" customHeight="1">
      <c r="D39" s="7"/>
      <c r="E39" s="8"/>
      <c r="F39" s="7"/>
      <c r="G39" s="8"/>
      <c r="H39" s="7"/>
      <c r="I39" s="8"/>
      <c r="J39" s="7"/>
    </row>
    <row r="40" spans="4:10" ht="15.75" customHeight="1">
      <c r="D40" s="9">
        <f>SUM(D36:D38)</f>
        <v>12486</v>
      </c>
      <c r="E40" s="6"/>
      <c r="F40" s="9">
        <f>SUM(F36:F38)</f>
        <v>12190</v>
      </c>
      <c r="G40" s="6"/>
      <c r="H40" s="9">
        <f>SUM(H36:H38)</f>
        <v>57336</v>
      </c>
      <c r="I40" s="6"/>
      <c r="J40" s="9">
        <f>SUM(J36:J38)</f>
        <v>36165</v>
      </c>
    </row>
    <row r="41" spans="4:10" ht="15.75" customHeight="1">
      <c r="D41" s="10"/>
      <c r="E41" s="11"/>
      <c r="F41" s="10"/>
      <c r="G41" s="11"/>
      <c r="H41" s="10"/>
      <c r="I41" s="11"/>
      <c r="J41" s="10"/>
    </row>
    <row r="42" ht="15.75" customHeight="1"/>
    <row r="43" ht="15.75" customHeight="1">
      <c r="B43" s="3" t="s">
        <v>24</v>
      </c>
    </row>
    <row r="44" ht="15.75" customHeight="1">
      <c r="B44" s="3" t="s">
        <v>25</v>
      </c>
    </row>
    <row r="45" ht="15.75" customHeight="1">
      <c r="B45" s="3"/>
    </row>
    <row r="46" spans="2:10" ht="15.75" customHeight="1">
      <c r="B46" s="1" t="s">
        <v>26</v>
      </c>
      <c r="D46" s="55">
        <v>2.78</v>
      </c>
      <c r="E46" s="56"/>
      <c r="F46" s="55">
        <v>2.63</v>
      </c>
      <c r="G46" s="56"/>
      <c r="H46" s="55">
        <v>12.09</v>
      </c>
      <c r="I46" s="56"/>
      <c r="J46" s="55">
        <v>8.42</v>
      </c>
    </row>
    <row r="47" spans="4:10" ht="15.75" customHeight="1">
      <c r="D47" s="12"/>
      <c r="F47" s="12"/>
      <c r="H47" s="12"/>
      <c r="J47" s="12"/>
    </row>
    <row r="48" spans="2:10" ht="15.75" customHeight="1">
      <c r="B48" s="1" t="s">
        <v>135</v>
      </c>
      <c r="D48" s="12"/>
      <c r="F48" s="12"/>
      <c r="H48" s="12"/>
      <c r="J48" s="12"/>
    </row>
    <row r="49" spans="2:10" ht="15.75" customHeight="1">
      <c r="B49" s="1" t="s">
        <v>136</v>
      </c>
      <c r="D49" s="12"/>
      <c r="F49" s="12"/>
      <c r="H49" s="12"/>
      <c r="J49" s="12"/>
    </row>
    <row r="50" ht="15.75" customHeight="1"/>
    <row r="51" ht="15.75" customHeight="1">
      <c r="B51" s="13" t="s">
        <v>27</v>
      </c>
    </row>
    <row r="52" spans="2:10" ht="15.75" customHeight="1">
      <c r="B52" s="52" t="s">
        <v>28</v>
      </c>
      <c r="C52" s="52"/>
      <c r="D52" s="52"/>
      <c r="E52" s="52"/>
      <c r="F52" s="52"/>
      <c r="G52" s="52"/>
      <c r="H52" s="52"/>
      <c r="I52" s="52"/>
      <c r="J52" s="52"/>
    </row>
    <row r="53" spans="2:10" ht="15.75" customHeight="1">
      <c r="B53" s="52"/>
      <c r="C53" s="52"/>
      <c r="D53" s="52"/>
      <c r="E53" s="52"/>
      <c r="F53" s="52"/>
      <c r="G53" s="52"/>
      <c r="H53" s="52"/>
      <c r="I53" s="52"/>
      <c r="J53" s="52"/>
    </row>
    <row r="54" ht="15.75" customHeight="1"/>
    <row r="55" ht="15.75" customHeight="1"/>
    <row r="56" ht="15.75" customHeight="1"/>
    <row r="57" ht="15.75" customHeight="1"/>
    <row r="58" ht="15.75" customHeight="1"/>
  </sheetData>
  <sheetProtection/>
  <mergeCells count="3">
    <mergeCell ref="D7:F7"/>
    <mergeCell ref="H7:J7"/>
    <mergeCell ref="B52:J53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="75" zoomScaleNormal="75" zoomScaleSheetLayoutView="75" zoomScalePageLayoutView="0" workbookViewId="0" topLeftCell="A25">
      <selection activeCell="B60" sqref="B60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122</v>
      </c>
    </row>
    <row r="5" ht="15.75" customHeight="1">
      <c r="A5" s="1" t="s">
        <v>1</v>
      </c>
    </row>
    <row r="6" ht="15.75" customHeight="1"/>
    <row r="7" spans="5:7" ht="15.75" customHeight="1">
      <c r="E7" s="4" t="s">
        <v>29</v>
      </c>
      <c r="F7" s="4"/>
      <c r="G7" s="4" t="s">
        <v>29</v>
      </c>
    </row>
    <row r="8" spans="5:7" ht="15.75" customHeight="1">
      <c r="E8" s="50" t="s">
        <v>121</v>
      </c>
      <c r="F8" s="4"/>
      <c r="G8" s="5" t="s">
        <v>30</v>
      </c>
    </row>
    <row r="9" spans="5:7" ht="15.75" customHeight="1">
      <c r="E9" s="4" t="s">
        <v>11</v>
      </c>
      <c r="F9" s="4"/>
      <c r="G9" s="4" t="s">
        <v>11</v>
      </c>
    </row>
    <row r="10" spans="5:7" ht="15.75" customHeight="1">
      <c r="E10" s="11"/>
      <c r="F10" s="11"/>
      <c r="G10" s="11"/>
    </row>
    <row r="11" spans="2:7" ht="15.75" customHeight="1">
      <c r="B11" s="3" t="s">
        <v>31</v>
      </c>
      <c r="E11" s="6"/>
      <c r="F11" s="6"/>
      <c r="G11" s="6"/>
    </row>
    <row r="12" spans="2:7" ht="15.75" customHeight="1">
      <c r="B12" s="3"/>
      <c r="E12" s="6"/>
      <c r="F12" s="6"/>
      <c r="G12" s="6"/>
    </row>
    <row r="13" spans="2:7" ht="15.75" customHeight="1">
      <c r="B13" s="3" t="s">
        <v>32</v>
      </c>
      <c r="E13" s="6"/>
      <c r="F13" s="6"/>
      <c r="G13" s="6"/>
    </row>
    <row r="14" spans="3:7" ht="15.75" customHeight="1">
      <c r="C14" s="1" t="s">
        <v>33</v>
      </c>
      <c r="E14" s="6">
        <v>11880</v>
      </c>
      <c r="F14" s="6"/>
      <c r="G14" s="6">
        <v>12592</v>
      </c>
    </row>
    <row r="15" spans="3:7" ht="15.75" customHeight="1">
      <c r="C15" s="1" t="s">
        <v>34</v>
      </c>
      <c r="E15" s="6">
        <v>90872</v>
      </c>
      <c r="F15" s="6"/>
      <c r="G15" s="6">
        <v>69346</v>
      </c>
    </row>
    <row r="16" spans="3:7" ht="15.75" customHeight="1">
      <c r="C16" s="1" t="s">
        <v>35</v>
      </c>
      <c r="E16" s="6">
        <v>102</v>
      </c>
      <c r="F16" s="6"/>
      <c r="G16" s="6">
        <v>102</v>
      </c>
    </row>
    <row r="17" spans="5:7" ht="15.75" customHeight="1">
      <c r="E17" s="6"/>
      <c r="F17" s="6"/>
      <c r="G17" s="6"/>
    </row>
    <row r="18" spans="5:7" ht="15.75" customHeight="1">
      <c r="E18" s="14">
        <f>SUM(E14:E17)</f>
        <v>102854</v>
      </c>
      <c r="F18" s="6"/>
      <c r="G18" s="14">
        <f>SUM(G14:G17)</f>
        <v>82040</v>
      </c>
    </row>
    <row r="19" spans="5:7" ht="15.75" customHeight="1">
      <c r="E19" s="6"/>
      <c r="F19" s="6"/>
      <c r="G19" s="6"/>
    </row>
    <row r="20" spans="2:7" ht="15.75" customHeight="1">
      <c r="B20" s="3" t="s">
        <v>36</v>
      </c>
      <c r="E20" s="6"/>
      <c r="F20" s="6"/>
      <c r="G20" s="6"/>
    </row>
    <row r="21" spans="3:7" ht="15.75" customHeight="1">
      <c r="C21" s="1" t="s">
        <v>37</v>
      </c>
      <c r="E21" s="6">
        <v>78996</v>
      </c>
      <c r="F21" s="6"/>
      <c r="G21" s="6">
        <v>35499</v>
      </c>
    </row>
    <row r="22" spans="3:7" ht="15.75" customHeight="1">
      <c r="C22" s="1" t="s">
        <v>38</v>
      </c>
      <c r="E22" s="6">
        <v>15251</v>
      </c>
      <c r="F22" s="6"/>
      <c r="G22" s="6">
        <v>16378</v>
      </c>
    </row>
    <row r="23" spans="3:7" ht="15.75" customHeight="1">
      <c r="C23" s="1" t="s">
        <v>39</v>
      </c>
      <c r="E23" s="6">
        <v>180495</v>
      </c>
      <c r="F23" s="6"/>
      <c r="G23" s="6">
        <v>143777</v>
      </c>
    </row>
    <row r="24" spans="3:7" ht="15.75" customHeight="1">
      <c r="C24" s="1" t="s">
        <v>40</v>
      </c>
      <c r="E24" s="6">
        <v>69776</v>
      </c>
      <c r="F24" s="6"/>
      <c r="G24" s="6">
        <v>84767</v>
      </c>
    </row>
    <row r="25" spans="5:7" ht="15.75" customHeight="1">
      <c r="E25" s="6"/>
      <c r="F25" s="6"/>
      <c r="G25" s="6"/>
    </row>
    <row r="26" spans="5:7" ht="15.75" customHeight="1">
      <c r="E26" s="14">
        <f>SUM(E21:E25)</f>
        <v>344518</v>
      </c>
      <c r="F26" s="6"/>
      <c r="G26" s="14">
        <f>SUM(G21:G25)</f>
        <v>280421</v>
      </c>
    </row>
    <row r="27" spans="5:7" ht="15.75" customHeight="1">
      <c r="E27" s="8"/>
      <c r="F27" s="8"/>
      <c r="G27" s="8"/>
    </row>
    <row r="28" spans="2:7" ht="15.75" customHeight="1">
      <c r="B28" s="3" t="s">
        <v>41</v>
      </c>
      <c r="E28" s="15">
        <f>+E18+E26</f>
        <v>447372</v>
      </c>
      <c r="F28" s="16"/>
      <c r="G28" s="15">
        <f>+G18+G26</f>
        <v>362461</v>
      </c>
    </row>
    <row r="29" spans="2:7" ht="15.75" customHeight="1">
      <c r="B29" s="3"/>
      <c r="E29" s="8"/>
      <c r="F29" s="6"/>
      <c r="G29" s="8"/>
    </row>
    <row r="30" spans="5:7" ht="15.75" customHeight="1">
      <c r="E30" s="6"/>
      <c r="F30" s="6"/>
      <c r="G30" s="6"/>
    </row>
    <row r="31" spans="2:7" ht="15.75" customHeight="1">
      <c r="B31" s="3" t="s">
        <v>42</v>
      </c>
      <c r="E31" s="6"/>
      <c r="F31" s="6"/>
      <c r="G31" s="6"/>
    </row>
    <row r="32" spans="5:7" ht="15.75" customHeight="1">
      <c r="E32" s="6"/>
      <c r="F32" s="6"/>
      <c r="G32" s="6"/>
    </row>
    <row r="33" spans="2:7" ht="15.75" customHeight="1">
      <c r="B33" s="3" t="s">
        <v>43</v>
      </c>
      <c r="E33" s="6"/>
      <c r="F33" s="6"/>
      <c r="G33" s="6"/>
    </row>
    <row r="34" spans="3:7" ht="15.75" customHeight="1">
      <c r="C34" s="1" t="s">
        <v>44</v>
      </c>
      <c r="E34" s="6">
        <v>74800</v>
      </c>
      <c r="F34" s="6"/>
      <c r="G34" s="6">
        <v>74800</v>
      </c>
    </row>
    <row r="35" spans="3:7" ht="15.75" customHeight="1">
      <c r="C35" s="1" t="s">
        <v>45</v>
      </c>
      <c r="E35" s="8">
        <v>196960</v>
      </c>
      <c r="F35" s="6"/>
      <c r="G35" s="8">
        <v>158220</v>
      </c>
    </row>
    <row r="36" spans="5:7" ht="15.75" customHeight="1">
      <c r="E36" s="7"/>
      <c r="F36" s="6"/>
      <c r="G36" s="7"/>
    </row>
    <row r="37" spans="3:7" ht="15.75" customHeight="1">
      <c r="C37" s="1" t="s">
        <v>46</v>
      </c>
      <c r="E37" s="8">
        <f>SUM(E34:E36)</f>
        <v>271760</v>
      </c>
      <c r="F37" s="6"/>
      <c r="G37" s="8">
        <f>SUM(G34:G36)</f>
        <v>233020</v>
      </c>
    </row>
    <row r="38" spans="3:7" ht="15.75" customHeight="1">
      <c r="C38" s="1" t="s">
        <v>23</v>
      </c>
      <c r="E38" s="8">
        <v>32372</v>
      </c>
      <c r="F38" s="6"/>
      <c r="G38" s="8">
        <v>20842</v>
      </c>
    </row>
    <row r="39" spans="5:7" ht="15.75" customHeight="1">
      <c r="E39" s="7"/>
      <c r="F39" s="6"/>
      <c r="G39" s="7"/>
    </row>
    <row r="40" spans="3:7" ht="15.75" customHeight="1">
      <c r="C40" s="3" t="s">
        <v>47</v>
      </c>
      <c r="E40" s="7">
        <f>SUM(E37:E39)</f>
        <v>304132</v>
      </c>
      <c r="F40" s="6"/>
      <c r="G40" s="7">
        <f>SUM(G37:G39)</f>
        <v>253862</v>
      </c>
    </row>
    <row r="41" spans="2:7" ht="15.75" customHeight="1">
      <c r="B41" s="3"/>
      <c r="E41" s="6"/>
      <c r="F41" s="6"/>
      <c r="G41" s="6"/>
    </row>
    <row r="42" spans="2:7" ht="15.75" customHeight="1">
      <c r="B42" s="3" t="s">
        <v>48</v>
      </c>
      <c r="E42" s="6"/>
      <c r="F42" s="6"/>
      <c r="G42" s="6"/>
    </row>
    <row r="43" spans="3:7" ht="15.75" customHeight="1">
      <c r="C43" s="1" t="s">
        <v>49</v>
      </c>
      <c r="E43" s="6">
        <v>256</v>
      </c>
      <c r="F43" s="6"/>
      <c r="G43" s="6">
        <v>256</v>
      </c>
    </row>
    <row r="44" spans="5:7" ht="15.75" customHeight="1">
      <c r="E44" s="6"/>
      <c r="F44" s="6"/>
      <c r="G44" s="6"/>
    </row>
    <row r="45" spans="2:7" ht="15.75" customHeight="1">
      <c r="B45" s="3" t="s">
        <v>50</v>
      </c>
      <c r="E45" s="6"/>
      <c r="F45" s="6"/>
      <c r="G45" s="6"/>
    </row>
    <row r="46" spans="3:7" ht="15.75" customHeight="1">
      <c r="C46" s="1" t="s">
        <v>51</v>
      </c>
      <c r="E46" s="6">
        <v>141010</v>
      </c>
      <c r="F46" s="6"/>
      <c r="G46" s="6">
        <v>107169</v>
      </c>
    </row>
    <row r="47" spans="3:7" ht="15.75" customHeight="1">
      <c r="C47" s="1" t="s">
        <v>52</v>
      </c>
      <c r="E47" s="6">
        <v>1974</v>
      </c>
      <c r="F47" s="6"/>
      <c r="G47" s="6">
        <v>1174</v>
      </c>
    </row>
    <row r="48" spans="5:7" ht="15.75" customHeight="1">
      <c r="E48" s="6"/>
      <c r="F48" s="6"/>
      <c r="G48" s="6"/>
    </row>
    <row r="49" spans="5:7" ht="15.75" customHeight="1">
      <c r="E49" s="14">
        <f>SUM(E46:E47)</f>
        <v>142984</v>
      </c>
      <c r="F49" s="6"/>
      <c r="G49" s="14">
        <f>SUM(G46:G47)</f>
        <v>108343</v>
      </c>
    </row>
    <row r="50" spans="5:7" ht="15.75" customHeight="1">
      <c r="E50" s="6"/>
      <c r="F50" s="6"/>
      <c r="G50" s="6"/>
    </row>
    <row r="51" spans="3:7" ht="15.75" customHeight="1">
      <c r="C51" s="3" t="s">
        <v>53</v>
      </c>
      <c r="E51" s="6">
        <f>+E43+E49</f>
        <v>143240</v>
      </c>
      <c r="F51" s="6"/>
      <c r="G51" s="6">
        <f>+G43+G49</f>
        <v>108599</v>
      </c>
    </row>
    <row r="52" spans="5:7" ht="15.75" customHeight="1">
      <c r="E52" s="6"/>
      <c r="F52" s="6"/>
      <c r="G52" s="6"/>
    </row>
    <row r="53" spans="2:7" ht="15.75" customHeight="1">
      <c r="B53" s="3" t="s">
        <v>54</v>
      </c>
      <c r="E53" s="17">
        <f>+E40+E51</f>
        <v>447372</v>
      </c>
      <c r="F53" s="16"/>
      <c r="G53" s="17">
        <f>+G40+G51</f>
        <v>362461</v>
      </c>
    </row>
    <row r="54" spans="5:7" ht="15.75" customHeight="1">
      <c r="E54" s="11"/>
      <c r="F54" s="11"/>
      <c r="G54" s="11"/>
    </row>
    <row r="55" ht="15.75" customHeight="1">
      <c r="B55" s="1" t="s">
        <v>55</v>
      </c>
    </row>
    <row r="56" spans="2:7" ht="15.75" customHeight="1">
      <c r="B56" s="1" t="s">
        <v>56</v>
      </c>
      <c r="C56" s="3"/>
      <c r="D56" s="3"/>
      <c r="E56" s="18">
        <v>0.73</v>
      </c>
      <c r="G56" s="18">
        <v>0.62</v>
      </c>
    </row>
    <row r="57" ht="15.75" customHeight="1"/>
    <row r="58" ht="15.75" customHeight="1">
      <c r="B58" s="1" t="s">
        <v>137</v>
      </c>
    </row>
    <row r="59" ht="15.75" customHeight="1">
      <c r="B59" s="1" t="s">
        <v>136</v>
      </c>
    </row>
    <row r="60" ht="15.75" customHeight="1"/>
    <row r="61" ht="15.75" customHeight="1">
      <c r="B61" s="13" t="s">
        <v>27</v>
      </c>
    </row>
    <row r="62" spans="2:8" ht="15.75" customHeight="1">
      <c r="B62" s="52" t="s">
        <v>57</v>
      </c>
      <c r="C62" s="52"/>
      <c r="D62" s="52"/>
      <c r="E62" s="52"/>
      <c r="F62" s="52"/>
      <c r="G62" s="52"/>
      <c r="H62" s="19"/>
    </row>
    <row r="63" spans="2:8" ht="15.75" customHeight="1">
      <c r="B63" s="52"/>
      <c r="C63" s="52"/>
      <c r="D63" s="52"/>
      <c r="E63" s="52"/>
      <c r="F63" s="52"/>
      <c r="G63" s="52"/>
      <c r="H63" s="20"/>
    </row>
    <row r="64" ht="15.75" customHeight="1"/>
    <row r="65" ht="15.75" customHeight="1"/>
    <row r="66" ht="15.75" customHeight="1"/>
    <row r="67" ht="15.75" customHeight="1"/>
  </sheetData>
  <sheetProtection/>
  <mergeCells count="1">
    <mergeCell ref="B62:G63"/>
  </mergeCells>
  <printOptions horizontalCentered="1" verticalCentered="1"/>
  <pageMargins left="0.5905511811023623" right="0.5118110236220472" top="0.7874015748031497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view="pageBreakPreview" zoomScale="75" zoomScaleNormal="75" zoomScaleSheetLayoutView="75" zoomScalePageLayoutView="0" workbookViewId="0" topLeftCell="A10">
      <selection activeCell="A35" sqref="A35"/>
    </sheetView>
  </sheetViews>
  <sheetFormatPr defaultColWidth="9.00390625" defaultRowHeight="15.75"/>
  <cols>
    <col min="1" max="2" width="3.125" style="1" customWidth="1"/>
    <col min="3" max="3" width="27.3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123</v>
      </c>
    </row>
    <row r="5" ht="15.75" customHeight="1">
      <c r="A5" s="1" t="s">
        <v>1</v>
      </c>
    </row>
    <row r="6" ht="15.75" customHeight="1"/>
    <row r="7" spans="1:15" ht="15.75" customHeight="1">
      <c r="A7" s="3"/>
      <c r="D7" s="3" t="s">
        <v>58</v>
      </c>
      <c r="F7" s="53" t="s">
        <v>59</v>
      </c>
      <c r="G7" s="53"/>
      <c r="H7" s="53"/>
      <c r="I7" s="53"/>
      <c r="J7" s="53"/>
      <c r="K7" s="53"/>
      <c r="L7" s="53"/>
      <c r="M7" s="53"/>
      <c r="N7" s="53"/>
      <c r="O7" s="3" t="s">
        <v>60</v>
      </c>
    </row>
    <row r="8" spans="1:15" ht="15.75" customHeight="1">
      <c r="A8" s="3"/>
      <c r="D8" s="3"/>
      <c r="F8" s="21"/>
      <c r="G8" s="21"/>
      <c r="H8" s="21"/>
      <c r="I8" s="21"/>
      <c r="J8" s="21" t="s">
        <v>61</v>
      </c>
      <c r="K8" s="21"/>
      <c r="L8" s="21"/>
      <c r="M8" s="21"/>
      <c r="N8" s="21"/>
      <c r="O8" s="3"/>
    </row>
    <row r="9" spans="1:15" ht="15.75" customHeight="1">
      <c r="A9" s="3"/>
      <c r="D9" s="3"/>
      <c r="F9" s="21"/>
      <c r="G9" s="21"/>
      <c r="H9" s="21"/>
      <c r="I9" s="21"/>
      <c r="J9" s="21" t="s">
        <v>62</v>
      </c>
      <c r="K9" s="21"/>
      <c r="L9" s="21"/>
      <c r="M9" s="21"/>
      <c r="N9" s="21"/>
      <c r="O9" s="3"/>
    </row>
    <row r="10" spans="4:20" ht="15.75" customHeight="1">
      <c r="D10" s="4" t="s">
        <v>63</v>
      </c>
      <c r="E10" s="4"/>
      <c r="F10" s="4" t="s">
        <v>63</v>
      </c>
      <c r="G10" s="4"/>
      <c r="H10" s="4" t="s">
        <v>64</v>
      </c>
      <c r="I10" s="4"/>
      <c r="J10" s="4" t="s">
        <v>65</v>
      </c>
      <c r="K10" s="4"/>
      <c r="L10" s="4" t="s">
        <v>66</v>
      </c>
      <c r="M10" s="4"/>
      <c r="N10" s="4" t="s">
        <v>67</v>
      </c>
      <c r="O10" s="4"/>
      <c r="P10" s="4"/>
      <c r="Q10" s="4"/>
      <c r="R10" s="4" t="s">
        <v>68</v>
      </c>
      <c r="S10" s="4"/>
      <c r="T10" s="4" t="s">
        <v>69</v>
      </c>
    </row>
    <row r="11" spans="4:20" ht="15.75" customHeight="1">
      <c r="D11" s="4" t="s">
        <v>64</v>
      </c>
      <c r="E11" s="4"/>
      <c r="F11" s="4" t="s">
        <v>70</v>
      </c>
      <c r="G11" s="4"/>
      <c r="H11" s="4" t="s">
        <v>71</v>
      </c>
      <c r="I11" s="4"/>
      <c r="J11" s="4" t="s">
        <v>71</v>
      </c>
      <c r="K11" s="4"/>
      <c r="L11" s="4" t="s">
        <v>72</v>
      </c>
      <c r="M11" s="4"/>
      <c r="N11" s="4" t="s">
        <v>73</v>
      </c>
      <c r="O11" s="4"/>
      <c r="P11" s="4" t="s">
        <v>69</v>
      </c>
      <c r="Q11" s="4"/>
      <c r="R11" s="4" t="s">
        <v>74</v>
      </c>
      <c r="S11" s="4"/>
      <c r="T11" s="4" t="s">
        <v>75</v>
      </c>
    </row>
    <row r="12" spans="4:20" ht="15.75" customHeight="1">
      <c r="D12" s="4" t="s">
        <v>11</v>
      </c>
      <c r="E12" s="4"/>
      <c r="F12" s="4" t="s">
        <v>11</v>
      </c>
      <c r="G12" s="4"/>
      <c r="H12" s="4" t="s">
        <v>11</v>
      </c>
      <c r="I12" s="4"/>
      <c r="J12" s="4" t="s">
        <v>11</v>
      </c>
      <c r="K12" s="4"/>
      <c r="L12" s="4" t="s">
        <v>11</v>
      </c>
      <c r="M12" s="4"/>
      <c r="N12" s="4" t="s">
        <v>11</v>
      </c>
      <c r="O12" s="4"/>
      <c r="P12" s="4" t="s">
        <v>11</v>
      </c>
      <c r="Q12" s="4"/>
      <c r="R12" s="4" t="s">
        <v>11</v>
      </c>
      <c r="S12" s="4"/>
      <c r="T12" s="4" t="s">
        <v>11</v>
      </c>
    </row>
    <row r="13" ht="15.75" customHeight="1"/>
    <row r="14" spans="2:20" ht="15.75" customHeight="1">
      <c r="B14" s="3" t="s">
        <v>76</v>
      </c>
      <c r="C14" s="3"/>
      <c r="D14" s="22">
        <v>74800</v>
      </c>
      <c r="E14" s="22"/>
      <c r="F14" s="22">
        <v>63114</v>
      </c>
      <c r="G14" s="22"/>
      <c r="H14" s="22">
        <v>4900</v>
      </c>
      <c r="I14" s="22"/>
      <c r="J14" s="22">
        <v>-246</v>
      </c>
      <c r="K14" s="22"/>
      <c r="L14" s="22">
        <v>-811</v>
      </c>
      <c r="M14" s="22"/>
      <c r="N14" s="22">
        <v>91263</v>
      </c>
      <c r="O14" s="22"/>
      <c r="P14" s="22">
        <f>SUM(D14:N14)</f>
        <v>233020</v>
      </c>
      <c r="Q14" s="22"/>
      <c r="R14" s="22">
        <v>20842</v>
      </c>
      <c r="S14" s="22"/>
      <c r="T14" s="22">
        <f>+P14+R14</f>
        <v>253862</v>
      </c>
    </row>
    <row r="15" spans="4:20" ht="15.75" customHeight="1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>
      <c r="B16" s="1" t="s">
        <v>77</v>
      </c>
      <c r="D16" s="22">
        <v>0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f>SUM(D16:N16)</f>
        <v>0</v>
      </c>
      <c r="Q16" s="22"/>
      <c r="R16" s="22">
        <v>-89</v>
      </c>
      <c r="S16" s="22"/>
      <c r="T16" s="22">
        <f>+P16+R16</f>
        <v>-89</v>
      </c>
    </row>
    <row r="17" spans="4:20" ht="15.75" customHeight="1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ht="15.75" customHeight="1">
      <c r="B18" s="1" t="s">
        <v>78</v>
      </c>
      <c r="D18" s="22">
        <v>0</v>
      </c>
      <c r="E18" s="22"/>
      <c r="F18" s="22">
        <v>0</v>
      </c>
      <c r="G18" s="22"/>
      <c r="H18" s="22">
        <v>0</v>
      </c>
      <c r="I18" s="22"/>
      <c r="J18" s="22">
        <v>3202</v>
      </c>
      <c r="K18" s="22"/>
      <c r="L18" s="22">
        <v>0</v>
      </c>
      <c r="M18" s="22"/>
      <c r="N18" s="22">
        <v>0</v>
      </c>
      <c r="O18" s="22"/>
      <c r="P18" s="22">
        <f>SUM(D18:N18)</f>
        <v>3202</v>
      </c>
      <c r="Q18" s="22"/>
      <c r="R18" s="22">
        <v>0</v>
      </c>
      <c r="S18" s="22"/>
      <c r="T18" s="22">
        <f>+P18+R18</f>
        <v>3202</v>
      </c>
    </row>
    <row r="19" spans="4:20" ht="15.75" customHeight="1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s="24" customFormat="1" ht="13.5" customHeight="1">
      <c r="A20" s="1"/>
      <c r="B20" s="1" t="s">
        <v>79</v>
      </c>
      <c r="C20" s="1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-189</v>
      </c>
      <c r="M20" s="22"/>
      <c r="N20" s="22">
        <v>0</v>
      </c>
      <c r="O20"/>
      <c r="P20" s="22">
        <f>SUM(D20:N20)</f>
        <v>-189</v>
      </c>
      <c r="Q20" s="22"/>
      <c r="R20" s="22">
        <v>0</v>
      </c>
      <c r="S20" s="22"/>
      <c r="T20" s="22">
        <f>+P20+R20</f>
        <v>-189</v>
      </c>
    </row>
    <row r="21" spans="4:20" ht="15.75" customHeight="1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2:20" ht="15.75" customHeight="1">
      <c r="B22" s="1" t="s">
        <v>81</v>
      </c>
      <c r="D22" s="22">
        <v>0</v>
      </c>
      <c r="E22" s="22"/>
      <c r="F22" s="22">
        <v>0</v>
      </c>
      <c r="G22" s="22"/>
      <c r="H22" s="22">
        <v>0</v>
      </c>
      <c r="I22" s="22"/>
      <c r="J22" s="22">
        <v>0</v>
      </c>
      <c r="K22" s="22"/>
      <c r="L22" s="22">
        <v>0</v>
      </c>
      <c r="M22" s="22"/>
      <c r="N22" s="22">
        <v>45117</v>
      </c>
      <c r="O22" s="22"/>
      <c r="P22" s="22">
        <f>SUM(D22:N22)</f>
        <v>45117</v>
      </c>
      <c r="Q22" s="22"/>
      <c r="R22" s="22">
        <v>12219</v>
      </c>
      <c r="S22" s="22"/>
      <c r="T22" s="22">
        <f>+P22+R22</f>
        <v>57336</v>
      </c>
    </row>
    <row r="23" spans="4:20" ht="15.75" customHeight="1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ht="15.75" customHeight="1">
      <c r="B24" s="1" t="s">
        <v>82</v>
      </c>
      <c r="D24" s="22">
        <v>0</v>
      </c>
      <c r="E24" s="22"/>
      <c r="F24" s="22">
        <v>0</v>
      </c>
      <c r="G24" s="22"/>
      <c r="H24" s="22">
        <v>0</v>
      </c>
      <c r="I24" s="22"/>
      <c r="J24" s="22">
        <v>0</v>
      </c>
      <c r="K24" s="22"/>
      <c r="L24" s="22">
        <v>0</v>
      </c>
      <c r="M24" s="22"/>
      <c r="N24" s="22">
        <v>0</v>
      </c>
      <c r="O24" s="22"/>
      <c r="P24" s="22">
        <f>SUM(D24:N24)</f>
        <v>0</v>
      </c>
      <c r="Q24" s="22"/>
      <c r="R24" s="22">
        <v>-600</v>
      </c>
      <c r="S24" s="22"/>
      <c r="T24" s="22">
        <f>+P24+R24</f>
        <v>-600</v>
      </c>
    </row>
    <row r="25" spans="4:20" ht="15.75" customHeight="1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18" s="24" customFormat="1" ht="14.25" customHeight="1">
      <c r="A26" s="1"/>
      <c r="B26" s="1" t="s">
        <v>85</v>
      </c>
      <c r="C26" s="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20" s="24" customFormat="1" ht="14.25" customHeight="1">
      <c r="A27" s="1"/>
      <c r="B27" s="1"/>
      <c r="C27" s="25" t="s">
        <v>116</v>
      </c>
      <c r="D27" s="22">
        <v>0</v>
      </c>
      <c r="E27" s="22"/>
      <c r="F27" s="22">
        <v>0</v>
      </c>
      <c r="G27" s="22"/>
      <c r="H27" s="22">
        <v>0</v>
      </c>
      <c r="I27" s="22"/>
      <c r="J27" s="22">
        <v>0</v>
      </c>
      <c r="K27" s="22"/>
      <c r="L27" s="22">
        <v>0</v>
      </c>
      <c r="N27" s="22">
        <v>-4419</v>
      </c>
      <c r="O27" s="22"/>
      <c r="P27" s="22">
        <f>SUM(D27:N27)</f>
        <v>-4419</v>
      </c>
      <c r="Q27" s="22"/>
      <c r="R27" s="22">
        <v>0</v>
      </c>
      <c r="S27" s="22"/>
      <c r="T27" s="22">
        <f>+P27+R27</f>
        <v>-4419</v>
      </c>
    </row>
    <row r="28" spans="1:20" s="24" customFormat="1" ht="14.25" customHeight="1">
      <c r="A28" s="1"/>
      <c r="B28" s="1"/>
      <c r="C28" s="1"/>
      <c r="D28" s="22"/>
      <c r="E28" s="22"/>
      <c r="F28" s="22"/>
      <c r="G28" s="22"/>
      <c r="H28" s="22"/>
      <c r="I28" s="22"/>
      <c r="J28" s="22"/>
      <c r="K28" s="22"/>
      <c r="N28" s="22"/>
      <c r="O28" s="22"/>
      <c r="P28" s="22"/>
      <c r="Q28" s="22"/>
      <c r="R28" s="22"/>
      <c r="S28" s="22"/>
      <c r="T28" s="22"/>
    </row>
    <row r="29" spans="1:20" s="24" customFormat="1" ht="14.25" customHeight="1">
      <c r="A29" s="1"/>
      <c r="B29" s="1" t="s">
        <v>87</v>
      </c>
      <c r="C29" s="1"/>
      <c r="D29" s="22"/>
      <c r="E29" s="22"/>
      <c r="F29" s="22"/>
      <c r="G29" s="22"/>
      <c r="H29" s="22"/>
      <c r="I29" s="22"/>
      <c r="J29" s="22"/>
      <c r="K29" s="22"/>
      <c r="N29" s="22"/>
      <c r="O29" s="22"/>
      <c r="P29" s="22"/>
      <c r="Q29" s="22"/>
      <c r="R29" s="22"/>
      <c r="S29" s="22"/>
      <c r="T29" s="22"/>
    </row>
    <row r="30" spans="1:20" s="24" customFormat="1" ht="14.25" customHeight="1">
      <c r="A30" s="1"/>
      <c r="B30" s="1"/>
      <c r="C30" s="25" t="s">
        <v>133</v>
      </c>
      <c r="D30" s="22">
        <v>0</v>
      </c>
      <c r="E30" s="22"/>
      <c r="F30" s="22">
        <v>0</v>
      </c>
      <c r="G30" s="22"/>
      <c r="H30" s="22">
        <v>0</v>
      </c>
      <c r="I30" s="22"/>
      <c r="J30" s="22">
        <v>0</v>
      </c>
      <c r="K30" s="22"/>
      <c r="L30" s="22">
        <v>0</v>
      </c>
      <c r="N30" s="22">
        <v>-2209</v>
      </c>
      <c r="O30" s="22"/>
      <c r="P30" s="22">
        <f>SUM(D30:N30)</f>
        <v>-2209</v>
      </c>
      <c r="Q30" s="22"/>
      <c r="R30" s="22">
        <v>0</v>
      </c>
      <c r="S30" s="22"/>
      <c r="T30" s="22">
        <f>+P30+R30</f>
        <v>-2209</v>
      </c>
    </row>
    <row r="31" spans="1:20" s="24" customFormat="1" ht="14.25" customHeight="1">
      <c r="A31" s="1"/>
      <c r="B31" s="1"/>
      <c r="C31" s="25"/>
      <c r="D31" s="22"/>
      <c r="E31" s="22"/>
      <c r="F31" s="22"/>
      <c r="G31" s="22"/>
      <c r="H31" s="22"/>
      <c r="I31" s="22"/>
      <c r="J31" s="22"/>
      <c r="K31" s="22"/>
      <c r="L31" s="22"/>
      <c r="N31" s="22"/>
      <c r="O31" s="22"/>
      <c r="P31" s="22"/>
      <c r="Q31" s="22"/>
      <c r="R31" s="22"/>
      <c r="S31" s="22"/>
      <c r="T31" s="22"/>
    </row>
    <row r="32" spans="1:20" s="24" customFormat="1" ht="14.25" customHeight="1">
      <c r="A32" s="1"/>
      <c r="B32" s="1" t="s">
        <v>117</v>
      </c>
      <c r="C32" s="1"/>
      <c r="D32" s="22"/>
      <c r="E32" s="22"/>
      <c r="F32" s="22"/>
      <c r="G32" s="22"/>
      <c r="H32" s="22"/>
      <c r="I32" s="22"/>
      <c r="J32" s="22"/>
      <c r="K32" s="22"/>
      <c r="N32" s="22"/>
      <c r="O32" s="22"/>
      <c r="P32" s="22"/>
      <c r="Q32" s="22"/>
      <c r="R32" s="22"/>
      <c r="S32" s="22"/>
      <c r="T32" s="22"/>
    </row>
    <row r="33" spans="1:20" s="24" customFormat="1" ht="14.25" customHeight="1">
      <c r="A33" s="1"/>
      <c r="B33" s="1"/>
      <c r="C33" s="25" t="s">
        <v>133</v>
      </c>
      <c r="D33" s="22">
        <v>0</v>
      </c>
      <c r="E33" s="22"/>
      <c r="F33" s="22">
        <v>0</v>
      </c>
      <c r="G33" s="22"/>
      <c r="H33" s="22">
        <v>0</v>
      </c>
      <c r="I33" s="22"/>
      <c r="J33" s="22">
        <v>0</v>
      </c>
      <c r="K33" s="22"/>
      <c r="L33" s="22">
        <v>0</v>
      </c>
      <c r="N33" s="22">
        <v>-2762</v>
      </c>
      <c r="O33" s="22"/>
      <c r="P33" s="22">
        <f>SUM(D33:N33)</f>
        <v>-2762</v>
      </c>
      <c r="Q33" s="22"/>
      <c r="R33" s="22">
        <v>0</v>
      </c>
      <c r="S33" s="22"/>
      <c r="T33" s="22">
        <f>+P33+R33</f>
        <v>-2762</v>
      </c>
    </row>
    <row r="34" spans="4:20" ht="15.75" customHeight="1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 ht="15.75" customHeight="1">
      <c r="B35" s="3" t="s">
        <v>124</v>
      </c>
      <c r="D35" s="23">
        <f>SUM(D14:D34)</f>
        <v>74800</v>
      </c>
      <c r="E35" s="22"/>
      <c r="F35" s="23">
        <f>SUM(F14:F34)</f>
        <v>63114</v>
      </c>
      <c r="G35" s="22"/>
      <c r="H35" s="23">
        <f>SUM(H14:H34)</f>
        <v>4900</v>
      </c>
      <c r="I35" s="22"/>
      <c r="J35" s="23">
        <f>SUM(J14:J34)</f>
        <v>2956</v>
      </c>
      <c r="K35" s="22"/>
      <c r="L35" s="23">
        <f>SUM(L14:L34)</f>
        <v>-1000</v>
      </c>
      <c r="M35" s="22"/>
      <c r="N35" s="23">
        <f>SUM(N14:N34)</f>
        <v>126990</v>
      </c>
      <c r="O35" s="22"/>
      <c r="P35" s="23">
        <f>SUM(P14:P34)</f>
        <v>271760</v>
      </c>
      <c r="Q35" s="22"/>
      <c r="R35" s="23">
        <f>SUM(R14:R34)</f>
        <v>32372</v>
      </c>
      <c r="S35" s="22"/>
      <c r="T35" s="23">
        <f>SUM(T14:T34)</f>
        <v>304132</v>
      </c>
    </row>
    <row r="36" spans="5:19" ht="15.75" customHeight="1">
      <c r="E36" s="22"/>
      <c r="G36" s="22"/>
      <c r="K36" s="22"/>
      <c r="M36" s="22"/>
      <c r="O36" s="22"/>
      <c r="Q36" s="22"/>
      <c r="S36" s="22"/>
    </row>
    <row r="37" ht="15.75" customHeight="1"/>
    <row r="38" spans="2:20" ht="15.75" customHeight="1">
      <c r="B38" s="3" t="s">
        <v>83</v>
      </c>
      <c r="D38" s="22">
        <v>68000</v>
      </c>
      <c r="E38" s="22"/>
      <c r="F38" s="22">
        <v>10106</v>
      </c>
      <c r="G38" s="22"/>
      <c r="H38" s="22">
        <v>4900</v>
      </c>
      <c r="I38" s="22"/>
      <c r="J38" s="22">
        <v>0</v>
      </c>
      <c r="K38" s="22"/>
      <c r="L38" s="22">
        <v>-2320</v>
      </c>
      <c r="M38" s="22"/>
      <c r="N38" s="22">
        <v>68761</v>
      </c>
      <c r="O38" s="22"/>
      <c r="P38" s="22">
        <f>SUM(D38:N38)</f>
        <v>149447</v>
      </c>
      <c r="Q38" s="22"/>
      <c r="R38" s="22">
        <v>14740</v>
      </c>
      <c r="S38" s="22"/>
      <c r="T38" s="22">
        <f>+P38+R38</f>
        <v>164187</v>
      </c>
    </row>
    <row r="39" spans="4:20" ht="15.75" customHeight="1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ht="15.75" customHeight="1">
      <c r="B40" s="1" t="s">
        <v>126</v>
      </c>
      <c r="D40" s="22">
        <v>0</v>
      </c>
      <c r="E40" s="22"/>
      <c r="F40" s="22">
        <v>0</v>
      </c>
      <c r="G40" s="22"/>
      <c r="H40" s="22">
        <v>0</v>
      </c>
      <c r="I40" s="22"/>
      <c r="J40" s="22">
        <v>0</v>
      </c>
      <c r="K40" s="22"/>
      <c r="L40" s="22">
        <v>0</v>
      </c>
      <c r="M40" s="22"/>
      <c r="N40" s="22">
        <v>0</v>
      </c>
      <c r="O40"/>
      <c r="P40" s="22">
        <f>SUM(D40:N40)</f>
        <v>0</v>
      </c>
      <c r="Q40" s="22"/>
      <c r="R40" s="22">
        <v>77</v>
      </c>
      <c r="S40" s="22"/>
      <c r="T40" s="22">
        <f>+P40+R40</f>
        <v>77</v>
      </c>
    </row>
    <row r="41" spans="4:20" ht="15.75" customHeight="1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s="24" customFormat="1" ht="13.5" customHeight="1">
      <c r="A42" s="1"/>
      <c r="B42" s="1" t="s">
        <v>84</v>
      </c>
      <c r="C42" s="1"/>
      <c r="D42" s="22">
        <v>6800</v>
      </c>
      <c r="E42" s="22"/>
      <c r="F42" s="22">
        <v>49329</v>
      </c>
      <c r="G42" s="22"/>
      <c r="H42" s="22">
        <v>0</v>
      </c>
      <c r="I42" s="22"/>
      <c r="J42" s="22">
        <v>0</v>
      </c>
      <c r="K42" s="22"/>
      <c r="L42" s="22">
        <v>0</v>
      </c>
      <c r="M42" s="22"/>
      <c r="N42" s="22">
        <v>0</v>
      </c>
      <c r="O42"/>
      <c r="P42" s="22">
        <f>SUM(D42:N42)</f>
        <v>56129</v>
      </c>
      <c r="Q42" s="22"/>
      <c r="R42" s="22">
        <v>0</v>
      </c>
      <c r="S42" s="22"/>
      <c r="T42" s="22">
        <f>+P42+R42</f>
        <v>56129</v>
      </c>
    </row>
    <row r="43" spans="1:20" s="24" customFormat="1" ht="13.5" customHeight="1">
      <c r="A43" s="1"/>
      <c r="B43" s="1"/>
      <c r="C43" s="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/>
      <c r="P43" s="22"/>
      <c r="Q43" s="22"/>
      <c r="R43" s="22"/>
      <c r="S43" s="22"/>
      <c r="T43" s="22"/>
    </row>
    <row r="44" spans="2:20" ht="15.75" customHeight="1">
      <c r="B44" s="1" t="s">
        <v>78</v>
      </c>
      <c r="D44" s="22">
        <v>0</v>
      </c>
      <c r="E44" s="22"/>
      <c r="F44" s="22">
        <v>0</v>
      </c>
      <c r="G44" s="22"/>
      <c r="H44" s="22">
        <v>0</v>
      </c>
      <c r="I44" s="22"/>
      <c r="J44" s="22">
        <v>-246</v>
      </c>
      <c r="K44" s="22"/>
      <c r="L44" s="22">
        <v>0</v>
      </c>
      <c r="M44" s="22"/>
      <c r="N44" s="22">
        <v>0</v>
      </c>
      <c r="O44" s="22"/>
      <c r="P44" s="22">
        <f>SUM(D44:N44)</f>
        <v>-246</v>
      </c>
      <c r="Q44" s="22"/>
      <c r="R44" s="22">
        <v>0</v>
      </c>
      <c r="S44" s="22"/>
      <c r="T44" s="22">
        <f>+P44+R44</f>
        <v>-246</v>
      </c>
    </row>
    <row r="45" spans="1:20" s="24" customFormat="1" ht="13.5" customHeight="1">
      <c r="A45" s="1"/>
      <c r="B45" s="1"/>
      <c r="C45" s="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/>
      <c r="P45" s="22"/>
      <c r="Q45" s="22"/>
      <c r="R45" s="22"/>
      <c r="S45" s="22"/>
      <c r="T45" s="22"/>
    </row>
    <row r="46" spans="1:20" s="24" customFormat="1" ht="13.5" customHeight="1">
      <c r="A46" s="1"/>
      <c r="B46" s="1" t="s">
        <v>79</v>
      </c>
      <c r="C46" s="1"/>
      <c r="D46" s="22">
        <v>0</v>
      </c>
      <c r="E46" s="22"/>
      <c r="F46" s="22">
        <v>0</v>
      </c>
      <c r="G46" s="22"/>
      <c r="H46" s="22">
        <v>0</v>
      </c>
      <c r="I46" s="22"/>
      <c r="J46" s="22">
        <v>0</v>
      </c>
      <c r="K46" s="22"/>
      <c r="L46" s="22">
        <v>-2112</v>
      </c>
      <c r="M46" s="22"/>
      <c r="N46" s="22">
        <v>0</v>
      </c>
      <c r="O46"/>
      <c r="P46" s="22">
        <f>SUM(D46:N46)</f>
        <v>-2112</v>
      </c>
      <c r="Q46" s="22"/>
      <c r="R46" s="22">
        <v>0</v>
      </c>
      <c r="S46" s="22"/>
      <c r="T46" s="22">
        <f>+P46+R46</f>
        <v>-2112</v>
      </c>
    </row>
    <row r="47" spans="4:20" ht="15.75" customHeight="1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ht="15.75" customHeight="1">
      <c r="B48" s="1" t="s">
        <v>80</v>
      </c>
      <c r="D48" s="22">
        <v>0</v>
      </c>
      <c r="E48" s="22"/>
      <c r="F48" s="22">
        <v>3679</v>
      </c>
      <c r="G48" s="22"/>
      <c r="H48" s="22">
        <v>0</v>
      </c>
      <c r="I48" s="22"/>
      <c r="J48" s="22">
        <v>0</v>
      </c>
      <c r="K48" s="22"/>
      <c r="L48" s="22">
        <v>3621</v>
      </c>
      <c r="M48" s="22"/>
      <c r="N48" s="22">
        <v>0</v>
      </c>
      <c r="O48" s="22"/>
      <c r="P48" s="22">
        <f>SUM(D48:N48)</f>
        <v>7300</v>
      </c>
      <c r="Q48" s="22"/>
      <c r="R48" s="22">
        <v>0</v>
      </c>
      <c r="S48" s="22"/>
      <c r="T48" s="22">
        <f>+P48+R48</f>
        <v>7300</v>
      </c>
    </row>
    <row r="49" spans="4:20" ht="15.75" customHeight="1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ht="15.75" customHeight="1">
      <c r="B50" s="1" t="s">
        <v>81</v>
      </c>
      <c r="D50" s="22">
        <v>0</v>
      </c>
      <c r="E50" s="22"/>
      <c r="F50" s="22">
        <v>0</v>
      </c>
      <c r="G50" s="22"/>
      <c r="H50" s="22">
        <v>0</v>
      </c>
      <c r="I50" s="22"/>
      <c r="J50" s="22">
        <v>0</v>
      </c>
      <c r="K50" s="22"/>
      <c r="L50" s="22">
        <v>0</v>
      </c>
      <c r="M50" s="22"/>
      <c r="N50" s="22">
        <v>30140</v>
      </c>
      <c r="O50" s="22"/>
      <c r="P50" s="22">
        <f>SUM(D50:N50)</f>
        <v>30140</v>
      </c>
      <c r="Q50" s="22"/>
      <c r="R50" s="22">
        <v>6025</v>
      </c>
      <c r="S50" s="22"/>
      <c r="T50" s="22">
        <f>+P50+R50</f>
        <v>36165</v>
      </c>
    </row>
    <row r="51" spans="4:20" ht="15.75" customHeight="1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18" s="24" customFormat="1" ht="14.25" customHeight="1">
      <c r="A52" s="1"/>
      <c r="B52" s="1" t="s">
        <v>85</v>
      </c>
      <c r="C52" s="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20" s="24" customFormat="1" ht="14.25" customHeight="1">
      <c r="A53" s="1"/>
      <c r="B53" s="1"/>
      <c r="C53" s="25" t="s">
        <v>86</v>
      </c>
      <c r="D53" s="22">
        <v>0</v>
      </c>
      <c r="E53" s="22"/>
      <c r="F53" s="22">
        <v>0</v>
      </c>
      <c r="G53" s="22"/>
      <c r="H53" s="22">
        <v>0</v>
      </c>
      <c r="I53" s="22"/>
      <c r="J53" s="22">
        <v>0</v>
      </c>
      <c r="K53" s="22"/>
      <c r="L53" s="22">
        <v>0</v>
      </c>
      <c r="N53" s="22">
        <v>-3275</v>
      </c>
      <c r="O53" s="22"/>
      <c r="P53" s="22">
        <f>SUM(D53:N53)</f>
        <v>-3275</v>
      </c>
      <c r="Q53" s="22"/>
      <c r="R53" s="22">
        <v>0</v>
      </c>
      <c r="S53" s="22"/>
      <c r="T53" s="22">
        <f>+P53+R53</f>
        <v>-3275</v>
      </c>
    </row>
    <row r="54" spans="1:20" s="24" customFormat="1" ht="14.25" customHeight="1">
      <c r="A54" s="1"/>
      <c r="B54" s="1"/>
      <c r="C54" s="1"/>
      <c r="D54" s="22"/>
      <c r="E54" s="22"/>
      <c r="F54" s="22"/>
      <c r="G54" s="22"/>
      <c r="H54" s="22"/>
      <c r="I54" s="22"/>
      <c r="J54" s="22"/>
      <c r="K54" s="22"/>
      <c r="N54" s="22"/>
      <c r="O54" s="22"/>
      <c r="P54" s="22"/>
      <c r="Q54" s="22"/>
      <c r="R54" s="22"/>
      <c r="S54" s="22"/>
      <c r="T54" s="22"/>
    </row>
    <row r="55" spans="1:20" s="24" customFormat="1" ht="14.25" customHeight="1">
      <c r="A55" s="1"/>
      <c r="B55" s="1" t="s">
        <v>87</v>
      </c>
      <c r="C55" s="1"/>
      <c r="D55" s="22"/>
      <c r="E55" s="22"/>
      <c r="F55" s="22"/>
      <c r="G55" s="22"/>
      <c r="H55" s="22"/>
      <c r="I55" s="22"/>
      <c r="J55" s="22"/>
      <c r="K55" s="22"/>
      <c r="N55" s="22"/>
      <c r="O55" s="22"/>
      <c r="P55" s="22"/>
      <c r="Q55" s="22"/>
      <c r="R55" s="22"/>
      <c r="S55" s="22"/>
      <c r="T55" s="22"/>
    </row>
    <row r="56" spans="1:20" s="24" customFormat="1" ht="14.25" customHeight="1">
      <c r="A56" s="1"/>
      <c r="B56" s="1"/>
      <c r="C56" s="25" t="s">
        <v>116</v>
      </c>
      <c r="D56" s="22">
        <v>0</v>
      </c>
      <c r="E56" s="22"/>
      <c r="F56" s="22">
        <v>0</v>
      </c>
      <c r="G56" s="22"/>
      <c r="H56" s="22">
        <v>0</v>
      </c>
      <c r="I56" s="22"/>
      <c r="J56" s="22">
        <v>0</v>
      </c>
      <c r="K56" s="22"/>
      <c r="L56" s="22">
        <v>0</v>
      </c>
      <c r="N56" s="22">
        <v>-2183</v>
      </c>
      <c r="O56" s="22"/>
      <c r="P56" s="22">
        <f>SUM(D56:N56)</f>
        <v>-2183</v>
      </c>
      <c r="Q56" s="22"/>
      <c r="R56" s="22">
        <v>0</v>
      </c>
      <c r="S56" s="22"/>
      <c r="T56" s="22">
        <f>+P56+R56</f>
        <v>-2183</v>
      </c>
    </row>
    <row r="57" spans="1:20" s="24" customFormat="1" ht="14.25" customHeight="1">
      <c r="A57" s="1"/>
      <c r="B57" s="1"/>
      <c r="C57" s="25"/>
      <c r="D57" s="22"/>
      <c r="E57" s="22"/>
      <c r="F57" s="22"/>
      <c r="G57" s="22"/>
      <c r="H57" s="22"/>
      <c r="I57" s="22"/>
      <c r="J57" s="22"/>
      <c r="K57" s="22"/>
      <c r="L57" s="22"/>
      <c r="N57" s="22"/>
      <c r="O57" s="22"/>
      <c r="P57" s="22"/>
      <c r="Q57" s="22"/>
      <c r="R57" s="22"/>
      <c r="S57" s="22"/>
      <c r="T57" s="22"/>
    </row>
    <row r="58" spans="1:20" s="24" customFormat="1" ht="14.25" customHeight="1">
      <c r="A58" s="1"/>
      <c r="B58" s="1" t="s">
        <v>117</v>
      </c>
      <c r="C58" s="1"/>
      <c r="D58" s="22"/>
      <c r="E58" s="22"/>
      <c r="F58" s="22"/>
      <c r="G58" s="22"/>
      <c r="H58" s="22"/>
      <c r="I58" s="22"/>
      <c r="J58" s="22"/>
      <c r="K58" s="22"/>
      <c r="N58" s="22"/>
      <c r="O58" s="22"/>
      <c r="P58" s="22"/>
      <c r="Q58" s="22"/>
      <c r="R58" s="22"/>
      <c r="S58" s="22"/>
      <c r="T58" s="22"/>
    </row>
    <row r="59" spans="1:20" s="24" customFormat="1" ht="14.25" customHeight="1">
      <c r="A59" s="1"/>
      <c r="B59" s="1"/>
      <c r="C59" s="25" t="s">
        <v>116</v>
      </c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N59" s="22">
        <v>-2180</v>
      </c>
      <c r="O59" s="22"/>
      <c r="P59" s="22">
        <f>SUM(D59:N59)</f>
        <v>-2180</v>
      </c>
      <c r="Q59" s="22"/>
      <c r="R59" s="22">
        <v>0</v>
      </c>
      <c r="S59" s="22"/>
      <c r="T59" s="22">
        <f>+P59+R59</f>
        <v>-2180</v>
      </c>
    </row>
    <row r="60" spans="4:20" ht="15.75" customHeight="1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2:20" ht="15.75" customHeight="1">
      <c r="B61" s="3" t="s">
        <v>125</v>
      </c>
      <c r="D61" s="23">
        <f>SUM(D38:D60)</f>
        <v>74800</v>
      </c>
      <c r="E61" s="22"/>
      <c r="F61" s="23">
        <f>SUM(F38:F60)</f>
        <v>63114</v>
      </c>
      <c r="G61" s="22"/>
      <c r="H61" s="23">
        <f>SUM(H38:H60)</f>
        <v>4900</v>
      </c>
      <c r="I61" s="22"/>
      <c r="J61" s="23">
        <f>SUM(J38:J60)</f>
        <v>-246</v>
      </c>
      <c r="K61" s="22"/>
      <c r="L61" s="23">
        <f>SUM(L38:L60)</f>
        <v>-811</v>
      </c>
      <c r="M61" s="22"/>
      <c r="N61" s="23">
        <f>SUM(N38:N60)</f>
        <v>91263</v>
      </c>
      <c r="O61" s="22"/>
      <c r="P61" s="23">
        <f>SUM(P38:P60)</f>
        <v>233020</v>
      </c>
      <c r="Q61" s="22"/>
      <c r="R61" s="23">
        <f>SUM(R38:R60)</f>
        <v>20842</v>
      </c>
      <c r="S61" s="22"/>
      <c r="T61" s="23">
        <f>SUM(T38:T60)</f>
        <v>253862</v>
      </c>
    </row>
    <row r="62" spans="2:20" ht="15.75" customHeight="1">
      <c r="B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5:19" ht="15.75" customHeight="1">
      <c r="E63" s="22"/>
      <c r="G63" s="22"/>
      <c r="K63" s="22"/>
      <c r="M63" s="22"/>
      <c r="O63" s="22"/>
      <c r="Q63" s="22"/>
      <c r="S63" s="22"/>
    </row>
    <row r="64" ht="15.75" customHeight="1">
      <c r="B64" s="13" t="s">
        <v>27</v>
      </c>
    </row>
    <row r="65" spans="2:20" ht="15.75" customHeight="1">
      <c r="B65" s="52" t="s">
        <v>88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</row>
    <row r="66" spans="2:20" ht="15.7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</row>
    <row r="67" ht="15.75" customHeight="1"/>
    <row r="68" ht="15.75" customHeight="1"/>
    <row r="69" ht="15.75" customHeight="1"/>
    <row r="72" ht="15" customHeight="1"/>
  </sheetData>
  <sheetProtection/>
  <mergeCells count="2">
    <mergeCell ref="F7:N7"/>
    <mergeCell ref="B65:T66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="75" zoomScaleNormal="75" zoomScaleSheetLayoutView="75" zoomScalePageLayoutView="0" workbookViewId="0" topLeftCell="A34">
      <selection activeCell="F57" sqref="F57"/>
    </sheetView>
  </sheetViews>
  <sheetFormatPr defaultColWidth="9.00390625" defaultRowHeight="15.75"/>
  <cols>
    <col min="1" max="2" width="3.625" style="24" customWidth="1"/>
    <col min="3" max="3" width="68.50390625" style="24" customWidth="1"/>
    <col min="4" max="4" width="3.625" style="24" customWidth="1"/>
    <col min="5" max="5" width="13.625" style="26" customWidth="1"/>
    <col min="6" max="6" width="3.25390625" style="26" customWidth="1"/>
    <col min="7" max="7" width="13.625" style="26" customWidth="1"/>
    <col min="8" max="8" width="3.125" style="24" customWidth="1"/>
    <col min="9" max="255" width="9.00390625" style="24" customWidth="1"/>
  </cols>
  <sheetData>
    <row r="1" ht="27" customHeight="1">
      <c r="A1" s="27" t="s">
        <v>0</v>
      </c>
    </row>
    <row r="2" ht="15.75" customHeight="1">
      <c r="A2" s="28"/>
    </row>
    <row r="3" ht="15.75" customHeight="1"/>
    <row r="4" spans="1:7" ht="15.75" customHeight="1">
      <c r="A4" s="29" t="s">
        <v>127</v>
      </c>
      <c r="B4" s="20"/>
      <c r="C4" s="20"/>
      <c r="D4" s="20"/>
      <c r="E4" s="20"/>
      <c r="F4" s="20"/>
      <c r="G4" s="20"/>
    </row>
    <row r="5" ht="15.75" customHeight="1">
      <c r="A5" s="1" t="s">
        <v>1</v>
      </c>
    </row>
    <row r="6" ht="15.75" customHeight="1">
      <c r="A6" s="1"/>
    </row>
    <row r="7" spans="5:7" ht="15.75" customHeight="1">
      <c r="E7" s="30" t="s">
        <v>128</v>
      </c>
      <c r="G7" s="30" t="s">
        <v>128</v>
      </c>
    </row>
    <row r="8" spans="5:7" ht="15.75" customHeight="1">
      <c r="E8" s="30" t="s">
        <v>89</v>
      </c>
      <c r="G8" s="30" t="s">
        <v>89</v>
      </c>
    </row>
    <row r="9" spans="2:256" s="31" customFormat="1" ht="15.75" customHeight="1">
      <c r="B9" s="32"/>
      <c r="C9" s="32"/>
      <c r="D9" s="32"/>
      <c r="E9" s="50" t="s">
        <v>121</v>
      </c>
      <c r="F9" s="4"/>
      <c r="G9" s="50" t="s">
        <v>30</v>
      </c>
      <c r="IV9"/>
    </row>
    <row r="10" spans="2:256" s="31" customFormat="1" ht="15.75" customHeight="1">
      <c r="B10" s="32"/>
      <c r="C10" s="32"/>
      <c r="D10" s="32"/>
      <c r="E10" s="33" t="s">
        <v>11</v>
      </c>
      <c r="F10" s="34"/>
      <c r="G10" s="33" t="s">
        <v>11</v>
      </c>
      <c r="IV10"/>
    </row>
    <row r="11" spans="2:256" s="31" customFormat="1" ht="15.75" customHeight="1">
      <c r="B11" s="35" t="s">
        <v>90</v>
      </c>
      <c r="C11" s="32"/>
      <c r="D11" s="32"/>
      <c r="E11" s="34"/>
      <c r="F11" s="34"/>
      <c r="G11" s="34"/>
      <c r="IV11"/>
    </row>
    <row r="12" spans="2:256" s="31" customFormat="1" ht="15.75" customHeight="1">
      <c r="B12" s="32"/>
      <c r="C12" s="32"/>
      <c r="D12" s="32"/>
      <c r="E12" s="36"/>
      <c r="F12" s="36"/>
      <c r="G12" s="36"/>
      <c r="IV12"/>
    </row>
    <row r="13" spans="2:256" s="31" customFormat="1" ht="15.75" customHeight="1">
      <c r="B13" s="32" t="s">
        <v>18</v>
      </c>
      <c r="C13" s="32"/>
      <c r="D13" s="32"/>
      <c r="E13" s="37">
        <v>65521</v>
      </c>
      <c r="F13" s="37"/>
      <c r="G13" s="37">
        <v>42039</v>
      </c>
      <c r="IV13"/>
    </row>
    <row r="14" spans="2:256" s="31" customFormat="1" ht="15.75" customHeight="1">
      <c r="B14" s="32"/>
      <c r="C14" s="32"/>
      <c r="D14" s="32"/>
      <c r="E14" s="37"/>
      <c r="F14" s="37"/>
      <c r="G14" s="37"/>
      <c r="IV14"/>
    </row>
    <row r="15" spans="2:256" s="31" customFormat="1" ht="15.75" customHeight="1">
      <c r="B15" s="32" t="s">
        <v>91</v>
      </c>
      <c r="C15" s="32"/>
      <c r="D15" s="32"/>
      <c r="E15" s="37"/>
      <c r="F15" s="37"/>
      <c r="G15" s="37"/>
      <c r="IV15"/>
    </row>
    <row r="16" spans="2:256" s="31" customFormat="1" ht="15.75" customHeight="1">
      <c r="B16" s="32"/>
      <c r="C16" s="32"/>
      <c r="D16" s="32"/>
      <c r="E16" s="38"/>
      <c r="F16" s="38"/>
      <c r="G16" s="38"/>
      <c r="IV16"/>
    </row>
    <row r="17" spans="2:256" s="31" customFormat="1" ht="15.75" customHeight="1">
      <c r="B17" s="32"/>
      <c r="C17" s="32" t="s">
        <v>92</v>
      </c>
      <c r="D17" s="32"/>
      <c r="E17" s="38">
        <v>3195</v>
      </c>
      <c r="F17" s="38"/>
      <c r="G17" s="38">
        <v>3715</v>
      </c>
      <c r="IV17"/>
    </row>
    <row r="18" spans="2:256" s="31" customFormat="1" ht="15.75" customHeight="1">
      <c r="B18" s="32"/>
      <c r="C18" s="32" t="s">
        <v>93</v>
      </c>
      <c r="D18" s="32"/>
      <c r="E18" s="38">
        <v>-1775</v>
      </c>
      <c r="F18" s="38"/>
      <c r="G18" s="38">
        <v>-1908</v>
      </c>
      <c r="IV18"/>
    </row>
    <row r="19" spans="2:256" s="31" customFormat="1" ht="15.75" customHeight="1">
      <c r="B19" s="32"/>
      <c r="C19" s="32" t="s">
        <v>17</v>
      </c>
      <c r="D19" s="32"/>
      <c r="E19" s="38">
        <v>-459</v>
      </c>
      <c r="F19" s="38"/>
      <c r="G19" s="38">
        <v>-166</v>
      </c>
      <c r="IV19"/>
    </row>
    <row r="20" spans="2:256" s="31" customFormat="1" ht="15.75" customHeight="1">
      <c r="B20" s="32"/>
      <c r="C20" s="32" t="s">
        <v>94</v>
      </c>
      <c r="D20" s="32"/>
      <c r="E20" s="38">
        <v>-329</v>
      </c>
      <c r="F20" s="38"/>
      <c r="G20" s="38">
        <v>-945</v>
      </c>
      <c r="IV20"/>
    </row>
    <row r="21" spans="2:256" s="31" customFormat="1" ht="15.75" customHeight="1">
      <c r="B21" s="32"/>
      <c r="C21" s="32" t="s">
        <v>118</v>
      </c>
      <c r="D21" s="32"/>
      <c r="E21" s="38">
        <v>0</v>
      </c>
      <c r="F21" s="38"/>
      <c r="G21" s="38">
        <v>7</v>
      </c>
      <c r="IV21"/>
    </row>
    <row r="22" spans="2:256" s="31" customFormat="1" ht="15.75" customHeight="1">
      <c r="B22" s="32"/>
      <c r="C22" s="32" t="s">
        <v>130</v>
      </c>
      <c r="D22" s="32"/>
      <c r="E22" s="38">
        <v>0</v>
      </c>
      <c r="F22" s="38"/>
      <c r="G22" s="38">
        <v>-1096</v>
      </c>
      <c r="IV22"/>
    </row>
    <row r="23" spans="2:256" s="31" customFormat="1" ht="15.75" customHeight="1">
      <c r="B23" s="32"/>
      <c r="C23" s="32" t="s">
        <v>129</v>
      </c>
      <c r="D23" s="32"/>
      <c r="E23" s="38">
        <v>0</v>
      </c>
      <c r="F23" s="38"/>
      <c r="G23" s="38">
        <v>-1193</v>
      </c>
      <c r="IV23"/>
    </row>
    <row r="24" spans="2:256" s="31" customFormat="1" ht="15.75" customHeight="1">
      <c r="B24" s="32"/>
      <c r="C24" s="32"/>
      <c r="D24" s="32"/>
      <c r="E24" s="39"/>
      <c r="F24" s="40"/>
      <c r="G24" s="39"/>
      <c r="IV24"/>
    </row>
    <row r="25" spans="2:256" s="31" customFormat="1" ht="15.75" customHeight="1">
      <c r="B25" s="32" t="s">
        <v>95</v>
      </c>
      <c r="C25" s="32"/>
      <c r="D25" s="32"/>
      <c r="E25" s="41">
        <f>+E13+SUM(E17:E24)</f>
        <v>66153</v>
      </c>
      <c r="F25" s="41"/>
      <c r="G25" s="41">
        <f>+G13+SUM(G17:G24)</f>
        <v>40453</v>
      </c>
      <c r="IV25"/>
    </row>
    <row r="26" spans="2:256" s="31" customFormat="1" ht="15.75" customHeight="1">
      <c r="B26" s="32"/>
      <c r="C26" s="32"/>
      <c r="D26" s="32"/>
      <c r="E26" s="41"/>
      <c r="F26" s="42"/>
      <c r="G26" s="41"/>
      <c r="IV26"/>
    </row>
    <row r="27" spans="2:256" s="31" customFormat="1" ht="15.75" customHeight="1">
      <c r="B27" s="32" t="s">
        <v>96</v>
      </c>
      <c r="C27" s="32"/>
      <c r="D27" s="32"/>
      <c r="E27" s="41"/>
      <c r="F27" s="42"/>
      <c r="G27" s="41"/>
      <c r="IV27"/>
    </row>
    <row r="28" spans="2:256" s="31" customFormat="1" ht="15.75" customHeight="1">
      <c r="B28" s="32"/>
      <c r="C28" s="32"/>
      <c r="D28" s="32"/>
      <c r="E28" s="41"/>
      <c r="F28" s="42"/>
      <c r="G28" s="41"/>
      <c r="IV28"/>
    </row>
    <row r="29" spans="2:256" s="31" customFormat="1" ht="15.75" customHeight="1">
      <c r="B29" s="32"/>
      <c r="C29" s="32" t="s">
        <v>97</v>
      </c>
      <c r="D29" s="32"/>
      <c r="E29" s="38">
        <v>-33762</v>
      </c>
      <c r="F29" s="38"/>
      <c r="G29" s="38">
        <v>-57365</v>
      </c>
      <c r="IV29"/>
    </row>
    <row r="30" spans="2:256" s="31" customFormat="1" ht="15.75" customHeight="1">
      <c r="B30" s="32"/>
      <c r="C30" s="32" t="s">
        <v>98</v>
      </c>
      <c r="D30" s="32"/>
      <c r="E30" s="38">
        <v>-43142</v>
      </c>
      <c r="F30" s="38"/>
      <c r="G30" s="38">
        <v>13265</v>
      </c>
      <c r="IV30"/>
    </row>
    <row r="31" spans="2:256" s="31" customFormat="1" ht="15.75" customHeight="1">
      <c r="B31" s="32"/>
      <c r="C31" s="32" t="s">
        <v>99</v>
      </c>
      <c r="D31" s="32"/>
      <c r="E31" s="38">
        <v>1129</v>
      </c>
      <c r="F31" s="38"/>
      <c r="G31" s="38">
        <v>775</v>
      </c>
      <c r="IV31"/>
    </row>
    <row r="32" spans="2:256" s="31" customFormat="1" ht="15.75" customHeight="1">
      <c r="B32" s="32"/>
      <c r="C32" s="32" t="s">
        <v>134</v>
      </c>
      <c r="D32" s="32"/>
      <c r="E32" s="38">
        <v>33090</v>
      </c>
      <c r="F32" s="38"/>
      <c r="G32" s="38">
        <v>64749</v>
      </c>
      <c r="IV32"/>
    </row>
    <row r="33" spans="2:256" s="31" customFormat="1" ht="15.75" customHeight="1">
      <c r="B33" s="32"/>
      <c r="C33" s="32"/>
      <c r="D33" s="32"/>
      <c r="E33" s="43"/>
      <c r="F33" s="38"/>
      <c r="G33" s="43"/>
      <c r="IV33"/>
    </row>
    <row r="34" spans="2:256" s="31" customFormat="1" ht="15.75" customHeight="1">
      <c r="B34" s="32" t="s">
        <v>100</v>
      </c>
      <c r="C34" s="32"/>
      <c r="D34" s="32"/>
      <c r="E34" s="38">
        <f>+SUM(E29:E32)+E25</f>
        <v>23468</v>
      </c>
      <c r="F34" s="38"/>
      <c r="G34" s="38">
        <f>+SUM(G29:G32)+G25</f>
        <v>61877</v>
      </c>
      <c r="IV34"/>
    </row>
    <row r="35" spans="2:256" s="31" customFormat="1" ht="15.75" customHeight="1">
      <c r="B35" s="32"/>
      <c r="C35" s="32"/>
      <c r="D35" s="32"/>
      <c r="E35" s="38"/>
      <c r="F35" s="38"/>
      <c r="G35" s="38"/>
      <c r="IV35"/>
    </row>
    <row r="36" spans="2:256" s="31" customFormat="1" ht="15.75" customHeight="1">
      <c r="B36" s="32" t="s">
        <v>101</v>
      </c>
      <c r="C36" s="32"/>
      <c r="D36" s="32"/>
      <c r="E36" s="38">
        <v>-7108</v>
      </c>
      <c r="F36" s="38"/>
      <c r="G36" s="38">
        <v>-7623</v>
      </c>
      <c r="IV36"/>
    </row>
    <row r="37" spans="2:256" s="31" customFormat="1" ht="15.75" customHeight="1">
      <c r="B37" s="32" t="s">
        <v>102</v>
      </c>
      <c r="C37" s="32"/>
      <c r="D37" s="32"/>
      <c r="E37" s="38">
        <v>490</v>
      </c>
      <c r="F37" s="38"/>
      <c r="G37" s="38">
        <v>229</v>
      </c>
      <c r="IV37"/>
    </row>
    <row r="38" spans="2:256" s="31" customFormat="1" ht="15.75" customHeight="1">
      <c r="B38" s="32"/>
      <c r="C38" s="32"/>
      <c r="D38" s="32"/>
      <c r="E38" s="38"/>
      <c r="F38" s="38"/>
      <c r="G38" s="38"/>
      <c r="IV38"/>
    </row>
    <row r="39" spans="2:256" s="31" customFormat="1" ht="15.75" customHeight="1">
      <c r="B39" s="32" t="s">
        <v>103</v>
      </c>
      <c r="C39" s="32"/>
      <c r="D39" s="32"/>
      <c r="E39" s="44">
        <f>+E34+SUM(E36:E38)</f>
        <v>16850</v>
      </c>
      <c r="F39" s="37"/>
      <c r="G39" s="44">
        <f>+G34+SUM(G36:G38)</f>
        <v>54483</v>
      </c>
      <c r="IV39"/>
    </row>
    <row r="40" spans="2:256" s="31" customFormat="1" ht="15.75" customHeight="1">
      <c r="B40" s="32"/>
      <c r="C40" s="32"/>
      <c r="D40" s="32"/>
      <c r="E40" s="37"/>
      <c r="F40" s="37"/>
      <c r="G40" s="37"/>
      <c r="IV40"/>
    </row>
    <row r="41" spans="2:256" s="31" customFormat="1" ht="15.75" customHeight="1">
      <c r="B41" s="35" t="s">
        <v>104</v>
      </c>
      <c r="C41" s="32"/>
      <c r="D41" s="32"/>
      <c r="E41" s="45"/>
      <c r="F41" s="45"/>
      <c r="G41" s="45"/>
      <c r="IV41"/>
    </row>
    <row r="42" spans="2:256" s="31" customFormat="1" ht="15.75" customHeight="1">
      <c r="B42" s="32"/>
      <c r="C42" s="32"/>
      <c r="D42" s="32"/>
      <c r="E42" s="40"/>
      <c r="F42" s="40"/>
      <c r="G42" s="40"/>
      <c r="IV42"/>
    </row>
    <row r="43" spans="2:256" s="31" customFormat="1" ht="15.75" customHeight="1">
      <c r="B43" s="32" t="s">
        <v>105</v>
      </c>
      <c r="C43" s="32"/>
      <c r="D43" s="32"/>
      <c r="E43" s="38">
        <v>-2979</v>
      </c>
      <c r="F43" s="42"/>
      <c r="G43" s="38">
        <v>-3359</v>
      </c>
      <c r="IV43"/>
    </row>
    <row r="44" spans="2:256" s="31" customFormat="1" ht="15.75" customHeight="1">
      <c r="B44" s="32" t="s">
        <v>34</v>
      </c>
      <c r="C44" s="32"/>
      <c r="D44" s="32"/>
      <c r="E44" s="38">
        <v>-21526</v>
      </c>
      <c r="F44" s="42"/>
      <c r="G44" s="38">
        <v>-69346</v>
      </c>
      <c r="IV44"/>
    </row>
    <row r="45" spans="2:256" s="31" customFormat="1" ht="15.75" customHeight="1">
      <c r="B45" s="32" t="s">
        <v>107</v>
      </c>
      <c r="C45" s="32"/>
      <c r="D45" s="32"/>
      <c r="E45" s="38">
        <f>-E18</f>
        <v>1775</v>
      </c>
      <c r="F45" s="40"/>
      <c r="G45" s="38">
        <v>1908</v>
      </c>
      <c r="IV45"/>
    </row>
    <row r="46" spans="2:256" s="31" customFormat="1" ht="15.75" customHeight="1">
      <c r="B46" s="32" t="s">
        <v>108</v>
      </c>
      <c r="C46" s="32"/>
      <c r="D46" s="32"/>
      <c r="E46" s="38">
        <v>468</v>
      </c>
      <c r="F46" s="38"/>
      <c r="G46" s="38">
        <v>1563</v>
      </c>
      <c r="IV46"/>
    </row>
    <row r="47" spans="2:256" s="31" customFormat="1" ht="15.75" customHeight="1">
      <c r="B47" s="32" t="s">
        <v>119</v>
      </c>
      <c r="C47" s="32"/>
      <c r="D47" s="32"/>
      <c r="E47" s="38">
        <v>0</v>
      </c>
      <c r="F47" s="38"/>
      <c r="G47" s="38">
        <v>25</v>
      </c>
      <c r="IV47"/>
    </row>
    <row r="48" spans="2:256" s="31" customFormat="1" ht="15.75" customHeight="1">
      <c r="B48" s="32"/>
      <c r="C48" s="32"/>
      <c r="D48" s="32"/>
      <c r="E48" s="38"/>
      <c r="F48" s="38"/>
      <c r="G48" s="38"/>
      <c r="IV48"/>
    </row>
    <row r="49" spans="2:256" s="31" customFormat="1" ht="15.75" customHeight="1">
      <c r="B49" s="32" t="s">
        <v>109</v>
      </c>
      <c r="C49" s="32"/>
      <c r="D49" s="32"/>
      <c r="E49" s="44">
        <f>+SUM(E43:E48)</f>
        <v>-22262</v>
      </c>
      <c r="F49" s="37"/>
      <c r="G49" s="44">
        <f>+SUM(G43:G48)</f>
        <v>-69209</v>
      </c>
      <c r="IV49"/>
    </row>
    <row r="50" spans="2:256" s="31" customFormat="1" ht="15.75" customHeight="1">
      <c r="B50" s="32"/>
      <c r="C50" s="32"/>
      <c r="D50" s="32"/>
      <c r="E50" s="37"/>
      <c r="F50" s="37"/>
      <c r="G50" s="37"/>
      <c r="IV50"/>
    </row>
    <row r="51" spans="2:256" s="31" customFormat="1" ht="15.75" customHeight="1">
      <c r="B51" s="35" t="s">
        <v>110</v>
      </c>
      <c r="C51" s="32"/>
      <c r="D51" s="32"/>
      <c r="E51" s="37"/>
      <c r="F51" s="37"/>
      <c r="G51" s="37"/>
      <c r="IV51"/>
    </row>
    <row r="52" spans="2:256" s="31" customFormat="1" ht="15.75" customHeight="1">
      <c r="B52" s="32"/>
      <c r="C52" s="32"/>
      <c r="D52" s="32"/>
      <c r="E52" s="45"/>
      <c r="F52" s="45"/>
      <c r="G52" s="45"/>
      <c r="IV52"/>
    </row>
    <row r="53" spans="2:256" s="31" customFormat="1" ht="15.75" customHeight="1">
      <c r="B53" s="32" t="s">
        <v>79</v>
      </c>
      <c r="C53" s="32"/>
      <c r="D53" s="32"/>
      <c r="E53" s="46">
        <v>-189</v>
      </c>
      <c r="F53" s="38"/>
      <c r="G53" s="38">
        <v>-2112</v>
      </c>
      <c r="IV53"/>
    </row>
    <row r="54" spans="2:256" s="31" customFormat="1" ht="15.75" customHeight="1">
      <c r="B54" s="32" t="s">
        <v>80</v>
      </c>
      <c r="C54" s="32"/>
      <c r="D54" s="32"/>
      <c r="E54" s="46">
        <v>0</v>
      </c>
      <c r="F54" s="38"/>
      <c r="G54" s="38">
        <v>7300</v>
      </c>
      <c r="IV54"/>
    </row>
    <row r="55" spans="2:256" s="31" customFormat="1" ht="15.75" customHeight="1">
      <c r="B55" s="32" t="s">
        <v>111</v>
      </c>
      <c r="C55" s="32"/>
      <c r="D55" s="32"/>
      <c r="E55" s="46">
        <v>0</v>
      </c>
      <c r="F55" s="38"/>
      <c r="G55" s="38">
        <v>56129</v>
      </c>
      <c r="IV55"/>
    </row>
    <row r="56" spans="2:256" s="31" customFormat="1" ht="15.75" customHeight="1">
      <c r="B56" s="32" t="s">
        <v>106</v>
      </c>
      <c r="C56" s="32"/>
      <c r="D56" s="32"/>
      <c r="E56" s="38">
        <v>-9390</v>
      </c>
      <c r="F56" s="42"/>
      <c r="G56" s="38">
        <v>-7638</v>
      </c>
      <c r="IV56"/>
    </row>
    <row r="57" spans="2:256" s="31" customFormat="1" ht="15.75" customHeight="1">
      <c r="B57" s="32" t="s">
        <v>131</v>
      </c>
      <c r="C57" s="32"/>
      <c r="D57" s="32"/>
      <c r="E57" s="46">
        <v>0</v>
      </c>
      <c r="F57" s="42"/>
      <c r="G57" s="38">
        <v>77</v>
      </c>
      <c r="IV57"/>
    </row>
    <row r="58" spans="2:256" s="31" customFormat="1" ht="15.75" customHeight="1">
      <c r="B58" s="32"/>
      <c r="C58" s="32"/>
      <c r="D58" s="32"/>
      <c r="E58" s="38"/>
      <c r="F58" s="38"/>
      <c r="G58" s="38"/>
      <c r="IV58"/>
    </row>
    <row r="59" spans="2:256" s="31" customFormat="1" ht="15.75" customHeight="1">
      <c r="B59" s="32" t="s">
        <v>112</v>
      </c>
      <c r="C59" s="32"/>
      <c r="D59" s="32"/>
      <c r="E59" s="44">
        <f>+SUM(E52:E58)</f>
        <v>-9579</v>
      </c>
      <c r="F59" s="37"/>
      <c r="G59" s="44">
        <f>+SUM(G52:G58)</f>
        <v>53756</v>
      </c>
      <c r="IV59"/>
    </row>
    <row r="60" spans="2:256" s="31" customFormat="1" ht="15.75" customHeight="1">
      <c r="B60" s="32"/>
      <c r="C60" s="32"/>
      <c r="D60" s="32"/>
      <c r="E60" s="43"/>
      <c r="F60" s="38"/>
      <c r="G60" s="43"/>
      <c r="IV60"/>
    </row>
    <row r="61" spans="2:256" s="31" customFormat="1" ht="15.75" customHeight="1">
      <c r="B61" s="35" t="s">
        <v>113</v>
      </c>
      <c r="C61" s="32"/>
      <c r="D61" s="32"/>
      <c r="E61" s="37">
        <f>+E49+E39+E59</f>
        <v>-14991</v>
      </c>
      <c r="F61" s="37"/>
      <c r="G61" s="37">
        <f>+G49+G39+G59</f>
        <v>39030</v>
      </c>
      <c r="IV61"/>
    </row>
    <row r="62" spans="3:256" s="31" customFormat="1" ht="15.75" customHeight="1">
      <c r="C62" s="32"/>
      <c r="D62" s="32"/>
      <c r="E62" s="37"/>
      <c r="F62" s="37"/>
      <c r="G62" s="37"/>
      <c r="IV62"/>
    </row>
    <row r="63" spans="2:256" s="31" customFormat="1" ht="15.75" customHeight="1">
      <c r="B63" s="35" t="s">
        <v>114</v>
      </c>
      <c r="C63" s="32"/>
      <c r="D63" s="32"/>
      <c r="E63" s="37">
        <v>84767</v>
      </c>
      <c r="F63" s="37"/>
      <c r="G63" s="37">
        <v>45737</v>
      </c>
      <c r="IV63"/>
    </row>
    <row r="64" spans="2:256" s="31" customFormat="1" ht="15.75" customHeight="1">
      <c r="B64" s="32"/>
      <c r="C64" s="32"/>
      <c r="D64" s="32"/>
      <c r="E64" s="43"/>
      <c r="F64" s="37"/>
      <c r="G64" s="43"/>
      <c r="IV64"/>
    </row>
    <row r="65" spans="2:256" s="31" customFormat="1" ht="15.75" customHeight="1">
      <c r="B65" s="35" t="s">
        <v>132</v>
      </c>
      <c r="C65" s="32"/>
      <c r="D65" s="32"/>
      <c r="E65" s="47">
        <f>+E63+E61</f>
        <v>69776</v>
      </c>
      <c r="F65" s="37"/>
      <c r="G65" s="47">
        <f>+G63+G61</f>
        <v>84767</v>
      </c>
      <c r="IV65"/>
    </row>
    <row r="66" spans="2:256" s="31" customFormat="1" ht="15.75" customHeight="1">
      <c r="B66" s="32"/>
      <c r="C66" s="32"/>
      <c r="D66" s="32"/>
      <c r="E66" s="48"/>
      <c r="F66" s="49"/>
      <c r="G66" s="48"/>
      <c r="IV66"/>
    </row>
    <row r="67" ht="15.75" customHeight="1">
      <c r="B67" s="13" t="s">
        <v>27</v>
      </c>
    </row>
    <row r="68" spans="2:7" ht="15.75" customHeight="1">
      <c r="B68" s="54" t="s">
        <v>115</v>
      </c>
      <c r="C68" s="54"/>
      <c r="D68" s="54"/>
      <c r="E68" s="54"/>
      <c r="F68" s="54"/>
      <c r="G68" s="54"/>
    </row>
    <row r="69" spans="2:7" ht="15.75" customHeight="1">
      <c r="B69" s="54"/>
      <c r="C69" s="54"/>
      <c r="D69" s="54"/>
      <c r="E69" s="54"/>
      <c r="F69" s="54"/>
      <c r="G69" s="54"/>
    </row>
    <row r="70" ht="15.75" customHeight="1"/>
    <row r="71" ht="15.75" customHeight="1"/>
    <row r="72" ht="15.75" customHeight="1"/>
  </sheetData>
  <sheetProtection/>
  <mergeCells count="1">
    <mergeCell ref="B68:G69"/>
  </mergeCells>
  <printOptions horizontalCentered="1" vertic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user</cp:lastModifiedBy>
  <cp:lastPrinted>2009-02-11T01:42:30Z</cp:lastPrinted>
  <dcterms:created xsi:type="dcterms:W3CDTF">2004-05-11T09:22:50Z</dcterms:created>
  <dcterms:modified xsi:type="dcterms:W3CDTF">2009-02-24T03:56:50Z</dcterms:modified>
  <cp:category/>
  <cp:version/>
  <cp:contentType/>
  <cp:contentStatus/>
  <cp:revision>1</cp:revision>
</cp:coreProperties>
</file>