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Excel_BuiltIn_Print_Area_8">#REF!</definedName>
    <definedName name="Excel_BuiltIn_Print_Titles_8">#REF!</definedName>
    <definedName name="_xlnm.Print_Area" localSheetId="3">'Cash Flow'!$A$1:$H$64</definedName>
    <definedName name="_xlnm.Print_Titles" localSheetId="3">'Cash Flow'!$1:$10</definedName>
  </definedNames>
  <calcPr fullCalcOnLoad="1"/>
</workbook>
</file>

<file path=xl/sharedStrings.xml><?xml version="1.0" encoding="utf-8"?>
<sst xmlns="http://schemas.openxmlformats.org/spreadsheetml/2006/main" count="184" uniqueCount="131">
  <si>
    <r>
      <t xml:space="preserve">MUDAJAYA GROUP BERHAD </t>
    </r>
    <r>
      <rPr>
        <b/>
        <sz val="12"/>
        <rFont val="Times New Roman"/>
        <family val="1"/>
      </rPr>
      <t>(605539-H)</t>
    </r>
  </si>
  <si>
    <t>CONDENSED CONSOLIDATED INCOME STATEMENT FOR THE SECOND QUARTER ENDED 30 JUNE 2008</t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</si>
  <si>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</si>
  <si>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</si>
  <si>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</si>
  <si>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</si>
  <si>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</si>
  <si>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</si>
  <si>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</si>
  <si>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</si>
  <si>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</si>
  <si>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</si>
  <si>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30-JUNE-08</t>
  </si>
  <si>
    <t>30-JUNE-07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</si>
  <si>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</si>
  <si>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</si>
  <si>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</si>
  <si>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</si>
  <si>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</si>
  <si>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</si>
  <si>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</si>
  <si>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</si>
  <si>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</si>
  <si>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Profit for the period</t>
  </si>
  <si>
    <t>Attributable to: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</si>
  <si>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</si>
  <si>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</si>
  <si>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</si>
  <si>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</si>
  <si>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</si>
  <si>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</si>
  <si>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The unaudited Condensed Consolidated Income Statement should be read in conjunction with the Annual Audited Financial Statements for the year ended 31 December 2007.</t>
  </si>
  <si>
    <t>CONDENSED CONSOLIDATED BALANCE SHEET AS AT 30 JUNE 2008</t>
  </si>
  <si>
    <t>AS AT</t>
  </si>
  <si>
    <t>31-DEC-07</t>
  </si>
  <si>
    <t>ASSETS</t>
  </si>
  <si>
    <t>Non-current assets</t>
  </si>
  <si>
    <t>Property, plant and equipment</t>
  </si>
  <si>
    <t>Investment in associates</t>
  </si>
  <si>
    <t>Long term investments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</si>
  <si>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</si>
  <si>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</si>
  <si>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</si>
  <si>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</si>
  <si>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</si>
  <si>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</si>
  <si>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</si>
  <si>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</si>
  <si>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</si>
  <si>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</si>
  <si>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</si>
  <si>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</si>
  <si>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</si>
  <si>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</si>
  <si>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</si>
  <si>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</si>
  <si>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</si>
  <si>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</si>
  <si>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</si>
  <si>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</si>
  <si>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</si>
  <si>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The unaudited Condensed Consolidated Balance Sheet should be read in conjunction with the Annual Audited Financial Statements for the year ended 31 December 2007.</t>
  </si>
  <si>
    <t>CONDENSED CONSOLIDATED STATEMENT OF CHANGES IN EQUITY FOR THE SECOND QUARTER ENDED 30 JUNE 2008</t>
  </si>
  <si>
    <t>&lt;----------------</t>
  </si>
  <si>
    <t>------------Attributable to Equity Holders of the Company  ------------</t>
  </si>
  <si>
    <t>----------------&gt;</t>
  </si>
  <si>
    <t>Foreign</t>
  </si>
  <si>
    <t>Currency</t>
  </si>
  <si>
    <t>Share</t>
  </si>
  <si>
    <t>Capital</t>
  </si>
  <si>
    <t>Translation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</si>
  <si>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</si>
  <si>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</si>
  <si>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</si>
  <si>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</si>
  <si>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</si>
  <si>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</si>
  <si>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</si>
  <si>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</si>
  <si>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Interests</t>
  </si>
  <si>
    <t>Equity</t>
  </si>
  <si>
    <t>At 1 January 2008</t>
  </si>
  <si>
    <t>Prior year adjustment</t>
  </si>
  <si>
    <t>Foreign Exchange Reserve</t>
  </si>
  <si>
    <t>Purchase of treasury shares</t>
  </si>
  <si>
    <t>Disposal of treasury shares</t>
  </si>
  <si>
    <t>Net profit for the period</t>
  </si>
  <si>
    <t>Dividend paid by a subsidiary</t>
  </si>
  <si>
    <t>At 30 June 2008</t>
  </si>
  <si>
    <t>At 1 January 2007</t>
  </si>
  <si>
    <t>Audit adjustment for 2006</t>
  </si>
  <si>
    <t>New share issued</t>
  </si>
  <si>
    <t>Final dividend – financial year</t>
  </si>
  <si>
    <r>
      <t xml:space="preserve">   </t>
    </r>
    <r>
      <rPr>
        <sz val="12"/>
        <rFont val="Times New Roman"/>
        <family val="1"/>
      </rPr>
      <t>ended 31/12/2006</t>
    </r>
  </si>
  <si>
    <t>First interim dividend – financial year</t>
  </si>
  <si>
    <r>
      <t xml:space="preserve">   </t>
    </r>
    <r>
      <rPr>
        <sz val="12"/>
        <rFont val="Times New Roman"/>
        <family val="1"/>
      </rPr>
      <t>ending 31/12/2007</t>
    </r>
  </si>
  <si>
    <t>At 30 June 2007</t>
  </si>
  <si>
    <t>The Condensed Consolidated Statement of Changes in Equity should be read in conjunction with the Annual Audited Financial Statements for the year ended 31 December 2007.</t>
  </si>
  <si>
    <t>CONDENSED CONSOLIDATED CASH FLOW STATEMENT FOR THE SECOND QUARTER ENDED 30 JUNE 2008</t>
  </si>
  <si>
    <t>6 MONTHS</t>
  </si>
  <si>
    <t>ENDED</t>
  </si>
  <si>
    <t>CASH FLOWS FROM OPERATING ACTIVITIES</t>
  </si>
  <si>
    <t>Adjustments for:</t>
  </si>
  <si>
    <t>Depreciation of property, plant and equipment</t>
  </si>
  <si>
    <t>Interest income</t>
  </si>
  <si>
    <t>Gain on disposal of property, plant and equipment</t>
  </si>
  <si>
    <t>Operating profit before working capital changes</t>
  </si>
  <si>
    <t>Changes in working capital:</t>
  </si>
  <si>
    <t>Increase in trade and other receivables</t>
  </si>
  <si>
    <t>(Increase) / Decrease in property development costs</t>
  </si>
  <si>
    <t>Decrease in inventories</t>
  </si>
  <si>
    <t>Decrease in trade and other payables</t>
  </si>
  <si>
    <t>Cash generated from operations</t>
  </si>
  <si>
    <t>Taxes paid</t>
  </si>
  <si>
    <t>Taxes refunded</t>
  </si>
  <si>
    <t>Net cash used in operating activities</t>
  </si>
  <si>
    <t>CASH FLOWS FROM INVESTING ACTIVITIES</t>
  </si>
  <si>
    <t>Purchase of property, plant and equipment</t>
  </si>
  <si>
    <t>Dividend paid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</si>
  <si>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</si>
  <si>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</si>
  <si>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</si>
  <si>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</si>
  <si>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Proceeds from issuance of ordinary shares</t>
  </si>
  <si>
    <t>Net cash used in financing activities</t>
  </si>
  <si>
    <t>NET DECREASE IN CASH AND BANK BALANCES</t>
  </si>
  <si>
    <t>CASH AND BANK BALANCES AS AT 1 JANUARY 2008 / 2007</t>
  </si>
  <si>
    <t>CASH AND BANK BALANCES AS AT 30 JUNE 2008 / 2007</t>
  </si>
  <si>
    <t>The Condensed Consolidated Cash Flow Statement should be read in conjunction with the Annual Audited Financial Statements for the year ended 31 December 2007.</t>
  </si>
  <si>
    <r>
      <t xml:space="preserve">   </t>
    </r>
    <r>
      <rPr>
        <sz val="12"/>
        <rFont val="Times New Roman"/>
        <family val="1"/>
      </rPr>
      <t>ended 31/12/2007</t>
    </r>
  </si>
  <si>
    <r>
      <t xml:space="preserve">   </t>
    </r>
    <r>
      <rPr>
        <sz val="12"/>
        <rFont val="Times New Roman"/>
        <family val="1"/>
      </rPr>
      <t>ending 31/12/2008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</si>
</sst>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\-_);_(@_)"/>
    <numFmt numFmtId="173" formatCode="0.0"/>
    <numFmt numFmtId="174" formatCode="_(* #,##0.00_);_(* \(#,##0.00\);_(* \-??_);_(@_)"/>
  </numFmts>
  <fonts count="23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name val="Lucida Sans Unico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73" fontId="0" fillId="0" borderId="11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2" fontId="0" fillId="0" borderId="12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3" fillId="0" borderId="13" xfId="0" applyNumberFormat="1" applyFont="1" applyBorder="1" applyAlignment="1">
      <alignment/>
    </xf>
    <xf numFmtId="174" fontId="0" fillId="0" borderId="11" xfId="42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Border="1" applyAlignment="1" applyProtection="1">
      <alignment horizontal="center"/>
      <protection locked="0"/>
    </xf>
    <xf numFmtId="172" fontId="0" fillId="0" borderId="0" xfId="42" applyNumberFormat="1" applyFont="1" applyFill="1" applyBorder="1" applyAlignment="1" applyProtection="1">
      <alignment/>
      <protection/>
    </xf>
    <xf numFmtId="172" fontId="0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center"/>
    </xf>
    <xf numFmtId="0" fontId="0" fillId="0" borderId="0" xfId="55" applyFont="1">
      <alignment/>
      <protection/>
    </xf>
    <xf numFmtId="0" fontId="0" fillId="0" borderId="0" xfId="56" applyFont="1">
      <alignment/>
      <protection/>
    </xf>
    <xf numFmtId="37" fontId="3" fillId="0" borderId="0" xfId="56" applyNumberFormat="1" applyFont="1" applyAlignment="1">
      <alignment horizontal="center"/>
      <protection/>
    </xf>
    <xf numFmtId="37" fontId="0" fillId="0" borderId="0" xfId="56" applyNumberFormat="1" applyFont="1" applyAlignment="1">
      <alignment horizontal="center"/>
      <protection/>
    </xf>
    <xf numFmtId="0" fontId="3" fillId="0" borderId="0" xfId="56" applyFont="1">
      <alignment/>
      <protection/>
    </xf>
    <xf numFmtId="172" fontId="0" fillId="0" borderId="0" xfId="56" applyNumberFormat="1" applyFont="1" applyAlignment="1">
      <alignment horizontal="center"/>
      <protection/>
    </xf>
    <xf numFmtId="172" fontId="0" fillId="0" borderId="0" xfId="56" applyNumberFormat="1" applyFont="1" applyAlignment="1">
      <alignment horizontal="right"/>
      <protection/>
    </xf>
    <xf numFmtId="172" fontId="0" fillId="0" borderId="0" xfId="56" applyNumberFormat="1" applyFont="1" applyBorder="1" applyAlignment="1">
      <alignment horizontal="right"/>
      <protection/>
    </xf>
    <xf numFmtId="172" fontId="0" fillId="0" borderId="10" xfId="56" applyNumberFormat="1" applyFont="1" applyBorder="1">
      <alignment/>
      <protection/>
    </xf>
    <xf numFmtId="172" fontId="0" fillId="0" borderId="0" xfId="56" applyNumberFormat="1" applyFont="1" applyBorder="1">
      <alignment/>
      <protection/>
    </xf>
    <xf numFmtId="172" fontId="0" fillId="0" borderId="0" xfId="56" applyNumberFormat="1" applyFont="1" applyBorder="1" applyAlignment="1">
      <alignment/>
      <protection/>
    </xf>
    <xf numFmtId="172" fontId="0" fillId="0" borderId="0" xfId="56" applyNumberFormat="1" applyFont="1" applyBorder="1" applyAlignment="1">
      <alignment horizontal="center"/>
      <protection/>
    </xf>
    <xf numFmtId="172" fontId="0" fillId="0" borderId="10" xfId="56" applyNumberFormat="1" applyFont="1" applyBorder="1" applyAlignment="1">
      <alignment horizontal="right"/>
      <protection/>
    </xf>
    <xf numFmtId="172" fontId="0" fillId="0" borderId="12" xfId="56" applyNumberFormat="1" applyFont="1" applyBorder="1" applyAlignment="1">
      <alignment horizontal="right"/>
      <protection/>
    </xf>
    <xf numFmtId="172" fontId="0" fillId="0" borderId="0" xfId="56" applyNumberFormat="1" applyFont="1">
      <alignment/>
      <protection/>
    </xf>
    <xf numFmtId="172" fontId="0" fillId="0" borderId="0" xfId="42" applyNumberFormat="1" applyFont="1" applyFill="1" applyBorder="1" applyAlignment="1" applyProtection="1">
      <alignment horizontal="right"/>
      <protection/>
    </xf>
    <xf numFmtId="172" fontId="0" fillId="0" borderId="11" xfId="56" applyNumberFormat="1" applyFont="1" applyBorder="1" applyAlignment="1">
      <alignment horizontal="right"/>
      <protection/>
    </xf>
    <xf numFmtId="37" fontId="0" fillId="0" borderId="0" xfId="56" applyNumberFormat="1" applyFont="1" applyBorder="1">
      <alignment/>
      <protection/>
    </xf>
    <xf numFmtId="37" fontId="0" fillId="0" borderId="0" xfId="56" applyNumberFormat="1" applyFont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75" zoomScaleNormal="75" zoomScaleSheetLayoutView="75" zoomScalePageLayoutView="0" workbookViewId="0" topLeftCell="A1">
      <selection activeCell="D30" sqref="D30"/>
    </sheetView>
  </sheetViews>
  <sheetFormatPr defaultColWidth="9.00390625" defaultRowHeight="15.75"/>
  <cols>
    <col min="1" max="1" width="3.625" style="1" customWidth="1"/>
    <col min="2" max="2" width="36.00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</v>
      </c>
    </row>
    <row r="5" ht="15.75" customHeight="1">
      <c r="A5" s="1" t="s">
        <v>2</v>
      </c>
    </row>
    <row r="6" ht="15.75" customHeight="1"/>
    <row r="7" spans="4:10" ht="15.75" customHeight="1">
      <c r="D7" s="52" t="s">
        <v>3</v>
      </c>
      <c r="E7" s="52"/>
      <c r="F7" s="52"/>
      <c r="H7" s="52" t="s">
        <v>4</v>
      </c>
      <c r="I7" s="52"/>
      <c r="J7" s="52"/>
    </row>
    <row r="8" spans="4:10" ht="15.75" customHeight="1">
      <c r="D8" s="4"/>
      <c r="E8" s="4"/>
      <c r="F8" s="4" t="s">
        <v>5</v>
      </c>
      <c r="G8" s="4"/>
      <c r="H8" s="4"/>
      <c r="I8" s="4"/>
      <c r="J8" s="4" t="s">
        <v>5</v>
      </c>
    </row>
    <row r="9" spans="4:10" ht="15.75" customHeight="1">
      <c r="D9" s="4" t="s">
        <v>6</v>
      </c>
      <c r="E9" s="4"/>
      <c r="F9" s="4" t="s">
        <v>7</v>
      </c>
      <c r="G9" s="4"/>
      <c r="H9" s="4" t="s">
        <v>6</v>
      </c>
      <c r="I9" s="4"/>
      <c r="J9" s="4" t="s">
        <v>7</v>
      </c>
    </row>
    <row r="10" spans="4:10" ht="15.75" customHeight="1">
      <c r="D10" s="4" t="s">
        <v>7</v>
      </c>
      <c r="E10" s="4"/>
      <c r="F10" s="4" t="s">
        <v>8</v>
      </c>
      <c r="G10" s="4"/>
      <c r="H10" s="4" t="s">
        <v>7</v>
      </c>
      <c r="I10" s="4"/>
      <c r="J10" s="4" t="s">
        <v>8</v>
      </c>
    </row>
    <row r="11" spans="4:10" ht="15.75" customHeight="1">
      <c r="D11" s="4" t="s">
        <v>9</v>
      </c>
      <c r="E11" s="4"/>
      <c r="F11" s="4" t="s">
        <v>9</v>
      </c>
      <c r="G11" s="4"/>
      <c r="H11" s="4" t="s">
        <v>10</v>
      </c>
      <c r="I11" s="4"/>
      <c r="J11" s="4" t="s">
        <v>11</v>
      </c>
    </row>
    <row r="12" spans="4:10" ht="15.75" customHeight="1">
      <c r="D12" s="5" t="s">
        <v>12</v>
      </c>
      <c r="E12" s="4"/>
      <c r="F12" s="5" t="s">
        <v>13</v>
      </c>
      <c r="G12" s="4"/>
      <c r="H12" s="5" t="s">
        <v>12</v>
      </c>
      <c r="I12" s="4"/>
      <c r="J12" s="5" t="s">
        <v>13</v>
      </c>
    </row>
    <row r="13" spans="4:10" ht="15.75" customHeight="1">
      <c r="D13" s="4" t="s">
        <v>14</v>
      </c>
      <c r="E13" s="4"/>
      <c r="F13" s="4" t="s">
        <v>14</v>
      </c>
      <c r="G13" s="4"/>
      <c r="H13" s="4" t="s">
        <v>14</v>
      </c>
      <c r="I13" s="4"/>
      <c r="J13" s="4" t="s">
        <v>14</v>
      </c>
    </row>
    <row r="14" ht="15.75" customHeight="1"/>
    <row r="15" spans="2:10" ht="15.75" customHeight="1">
      <c r="B15" s="1" t="s">
        <v>15</v>
      </c>
      <c r="D15" s="6">
        <v>101238</v>
      </c>
      <c r="E15" s="6"/>
      <c r="F15" s="6">
        <v>64665</v>
      </c>
      <c r="G15" s="6"/>
      <c r="H15" s="6">
        <v>181686</v>
      </c>
      <c r="I15" s="6"/>
      <c r="J15" s="6">
        <v>121179</v>
      </c>
    </row>
    <row r="16" spans="4:10" ht="15.75" customHeight="1">
      <c r="D16" s="6"/>
      <c r="E16" s="6"/>
      <c r="F16" s="6"/>
      <c r="G16" s="6"/>
      <c r="H16" s="6"/>
      <c r="I16" s="6"/>
      <c r="J16" s="6"/>
    </row>
    <row r="17" spans="2:10" ht="15.75" customHeight="1">
      <c r="B17" s="1" t="s">
        <v>16</v>
      </c>
      <c r="D17" s="6">
        <v>-82881</v>
      </c>
      <c r="E17" s="6"/>
      <c r="F17" s="6">
        <v>-54850</v>
      </c>
      <c r="G17" s="6"/>
      <c r="H17" s="6">
        <v>-144328</v>
      </c>
      <c r="I17" s="6"/>
      <c r="J17" s="6">
        <v>-103122</v>
      </c>
    </row>
    <row r="18" spans="4:10" ht="15.75" customHeight="1">
      <c r="D18" s="7"/>
      <c r="E18" s="6"/>
      <c r="F18" s="7"/>
      <c r="G18" s="6"/>
      <c r="H18" s="7"/>
      <c r="I18" s="6"/>
      <c r="J18" s="7"/>
    </row>
    <row r="19" spans="2:10" ht="15.75" customHeight="1">
      <c r="B19" s="1" t="s">
        <v>17</v>
      </c>
      <c r="D19" s="6">
        <f>SUM(D15:D18)</f>
        <v>18357</v>
      </c>
      <c r="E19" s="6"/>
      <c r="F19" s="6">
        <f>SUM(F15:F18)</f>
        <v>9815</v>
      </c>
      <c r="G19" s="6"/>
      <c r="H19" s="6">
        <f>SUM(H15:H18)</f>
        <v>37358</v>
      </c>
      <c r="I19" s="6"/>
      <c r="J19" s="6">
        <f>SUM(J15:J18)</f>
        <v>18057</v>
      </c>
    </row>
    <row r="20" spans="4:10" ht="15.75" customHeight="1">
      <c r="D20" s="6"/>
      <c r="E20" s="6"/>
      <c r="F20" s="6"/>
      <c r="G20" s="6"/>
      <c r="H20" s="6"/>
      <c r="I20" s="6"/>
      <c r="J20" s="6"/>
    </row>
    <row r="21" spans="2:10" ht="15.75" customHeight="1">
      <c r="B21" s="1" t="s">
        <v>18</v>
      </c>
      <c r="D21" s="6">
        <v>0</v>
      </c>
      <c r="E21" s="6"/>
      <c r="F21" s="6">
        <v>0</v>
      </c>
      <c r="G21" s="6"/>
      <c r="H21" s="6">
        <v>0</v>
      </c>
      <c r="I21" s="6"/>
      <c r="J21" s="6">
        <v>0</v>
      </c>
    </row>
    <row r="22" spans="4:10" ht="15.75" customHeight="1">
      <c r="D22" s="6"/>
      <c r="E22" s="6"/>
      <c r="F22" s="6"/>
      <c r="G22" s="6"/>
      <c r="H22" s="6"/>
      <c r="I22" s="6"/>
      <c r="J22" s="6"/>
    </row>
    <row r="23" spans="2:10" ht="15.75" customHeight="1">
      <c r="B23" s="1" t="s">
        <v>19</v>
      </c>
      <c r="D23" s="6">
        <v>438</v>
      </c>
      <c r="E23" s="6"/>
      <c r="F23" s="6">
        <v>282</v>
      </c>
      <c r="G23" s="6"/>
      <c r="H23" s="6">
        <v>929</v>
      </c>
      <c r="I23" s="6"/>
      <c r="J23" s="6">
        <v>547</v>
      </c>
    </row>
    <row r="24" spans="4:10" ht="15.75" customHeight="1">
      <c r="D24" s="6"/>
      <c r="E24" s="6"/>
      <c r="F24" s="6"/>
      <c r="G24" s="6"/>
      <c r="H24" s="6"/>
      <c r="I24" s="6"/>
      <c r="J24" s="6"/>
    </row>
    <row r="25" spans="2:10" ht="15.75" customHeight="1">
      <c r="B25" s="1" t="s">
        <v>20</v>
      </c>
      <c r="D25" s="8">
        <v>57</v>
      </c>
      <c r="E25" s="6"/>
      <c r="F25" s="8">
        <v>0</v>
      </c>
      <c r="G25" s="6"/>
      <c r="H25" s="8">
        <v>101</v>
      </c>
      <c r="I25" s="6"/>
      <c r="J25" s="8">
        <v>0</v>
      </c>
    </row>
    <row r="26" spans="4:10" ht="15.75" customHeight="1">
      <c r="D26" s="7"/>
      <c r="E26" s="8"/>
      <c r="F26" s="7"/>
      <c r="G26" s="8"/>
      <c r="H26" s="7"/>
      <c r="I26" s="8"/>
      <c r="J26" s="7"/>
    </row>
    <row r="27" spans="2:10" ht="15.75" customHeight="1">
      <c r="B27" s="1" t="s">
        <v>21</v>
      </c>
      <c r="D27" s="6">
        <f>SUM(D19:D25)</f>
        <v>18852</v>
      </c>
      <c r="E27" s="6"/>
      <c r="F27" s="6">
        <f>SUM(F19:F25)</f>
        <v>10097</v>
      </c>
      <c r="G27" s="6"/>
      <c r="H27" s="6">
        <f>SUM(H19:H25)</f>
        <v>38388</v>
      </c>
      <c r="I27" s="6"/>
      <c r="J27" s="6">
        <f>SUM(J19:J25)</f>
        <v>18604</v>
      </c>
    </row>
    <row r="28" spans="4:10" ht="15.75" customHeight="1">
      <c r="D28" s="6"/>
      <c r="E28" s="6"/>
      <c r="F28" s="6"/>
      <c r="G28" s="6"/>
      <c r="H28" s="6"/>
      <c r="I28" s="6"/>
      <c r="J28" s="6"/>
    </row>
    <row r="29" spans="2:10" ht="15.75" customHeight="1">
      <c r="B29" s="1" t="s">
        <v>22</v>
      </c>
      <c r="D29" s="8">
        <v>-2147</v>
      </c>
      <c r="E29" s="6"/>
      <c r="F29" s="8">
        <v>-2357</v>
      </c>
      <c r="G29" s="6"/>
      <c r="H29" s="8">
        <v>-4512</v>
      </c>
      <c r="I29" s="6"/>
      <c r="J29" s="8">
        <v>-4699</v>
      </c>
    </row>
    <row r="30" spans="4:10" ht="15.75" customHeight="1">
      <c r="D30" s="7"/>
      <c r="E30" s="8"/>
      <c r="F30" s="7"/>
      <c r="G30" s="8"/>
      <c r="H30" s="7"/>
      <c r="I30" s="8"/>
      <c r="J30" s="7"/>
    </row>
    <row r="31" spans="2:10" ht="15.75" customHeight="1">
      <c r="B31" s="1" t="s">
        <v>23</v>
      </c>
      <c r="D31" s="9">
        <f>SUM(D26:D29)</f>
        <v>16705</v>
      </c>
      <c r="E31" s="6"/>
      <c r="F31" s="9">
        <f>SUM(F26:F29)</f>
        <v>7740</v>
      </c>
      <c r="G31" s="6"/>
      <c r="H31" s="9">
        <f>SUM(H26:H29)</f>
        <v>33876</v>
      </c>
      <c r="I31" s="6"/>
      <c r="J31" s="9">
        <f>SUM(J26:J29)</f>
        <v>13905</v>
      </c>
    </row>
    <row r="32" spans="4:10" ht="15.75" customHeight="1">
      <c r="D32" s="8"/>
      <c r="E32" s="6"/>
      <c r="F32" s="8"/>
      <c r="G32" s="6"/>
      <c r="H32" s="8"/>
      <c r="I32" s="6"/>
      <c r="J32" s="8"/>
    </row>
    <row r="33" spans="4:10" ht="15.75" customHeight="1">
      <c r="D33" s="6"/>
      <c r="E33" s="6"/>
      <c r="F33" s="6"/>
      <c r="G33" s="6"/>
      <c r="H33" s="6"/>
      <c r="I33" s="6"/>
      <c r="J33" s="6"/>
    </row>
    <row r="34" spans="2:10" ht="15.75" customHeight="1">
      <c r="B34" s="3" t="s">
        <v>24</v>
      </c>
      <c r="D34" s="6"/>
      <c r="E34" s="6"/>
      <c r="F34" s="6"/>
      <c r="G34" s="6"/>
      <c r="H34" s="6"/>
      <c r="I34" s="6"/>
      <c r="J34" s="6"/>
    </row>
    <row r="35" spans="4:10" ht="15.75" customHeight="1">
      <c r="D35" s="6"/>
      <c r="E35" s="6"/>
      <c r="F35" s="6"/>
      <c r="G35" s="6"/>
      <c r="H35" s="6"/>
      <c r="I35" s="6"/>
      <c r="J35" s="6"/>
    </row>
    <row r="36" spans="2:10" ht="15.75" customHeight="1">
      <c r="B36" s="1" t="s">
        <v>25</v>
      </c>
      <c r="D36" s="6">
        <v>13589</v>
      </c>
      <c r="E36" s="6"/>
      <c r="F36" s="6">
        <v>6606</v>
      </c>
      <c r="G36" s="6"/>
      <c r="H36" s="6">
        <v>26664</v>
      </c>
      <c r="I36" s="6"/>
      <c r="J36" s="6">
        <v>12125</v>
      </c>
    </row>
    <row r="37" spans="4:10" ht="15.75" customHeight="1">
      <c r="D37" s="6"/>
      <c r="E37" s="6"/>
      <c r="F37" s="6"/>
      <c r="G37" s="6"/>
      <c r="H37" s="6"/>
      <c r="I37" s="6"/>
      <c r="J37" s="6"/>
    </row>
    <row r="38" spans="2:10" ht="15.75" customHeight="1">
      <c r="B38" s="1" t="s">
        <v>26</v>
      </c>
      <c r="D38" s="8">
        <v>3116</v>
      </c>
      <c r="E38" s="6"/>
      <c r="F38" s="8">
        <v>1134</v>
      </c>
      <c r="G38" s="6"/>
      <c r="H38" s="8">
        <v>7212</v>
      </c>
      <c r="I38" s="6"/>
      <c r="J38" s="8">
        <v>1780</v>
      </c>
    </row>
    <row r="39" spans="4:10" ht="15.75" customHeight="1">
      <c r="D39" s="7"/>
      <c r="E39" s="8"/>
      <c r="F39" s="7"/>
      <c r="G39" s="8"/>
      <c r="H39" s="7"/>
      <c r="I39" s="8"/>
      <c r="J39" s="7"/>
    </row>
    <row r="40" spans="4:10" ht="15.75" customHeight="1">
      <c r="D40" s="9">
        <f>SUM(D36:D38)</f>
        <v>16705</v>
      </c>
      <c r="E40" s="6"/>
      <c r="F40" s="9">
        <f>SUM(F36:F38)</f>
        <v>7740</v>
      </c>
      <c r="G40" s="6"/>
      <c r="H40" s="9">
        <f>SUM(H36:H38)</f>
        <v>33876</v>
      </c>
      <c r="I40" s="6"/>
      <c r="J40" s="9">
        <f>SUM(J36:J38)</f>
        <v>13905</v>
      </c>
    </row>
    <row r="41" spans="4:10" ht="15.75" customHeight="1">
      <c r="D41" s="10"/>
      <c r="E41" s="11"/>
      <c r="F41" s="10"/>
      <c r="G41" s="11"/>
      <c r="H41" s="10"/>
      <c r="I41" s="11"/>
      <c r="J41" s="10"/>
    </row>
    <row r="42" ht="15.75" customHeight="1"/>
    <row r="43" ht="15.75" customHeight="1">
      <c r="B43" s="3" t="s">
        <v>27</v>
      </c>
    </row>
    <row r="44" ht="15.75" customHeight="1">
      <c r="B44" s="3" t="s">
        <v>28</v>
      </c>
    </row>
    <row r="45" ht="15.75" customHeight="1">
      <c r="B45" s="3"/>
    </row>
    <row r="46" spans="2:10" ht="15.75" customHeight="1">
      <c r="B46" s="1" t="s">
        <v>29</v>
      </c>
      <c r="D46" s="12">
        <v>9.1</v>
      </c>
      <c r="E46" s="13"/>
      <c r="F46" s="12">
        <v>4.82</v>
      </c>
      <c r="G46" s="13"/>
      <c r="H46" s="12">
        <v>17.86</v>
      </c>
      <c r="I46" s="13"/>
      <c r="J46" s="12">
        <v>8.84</v>
      </c>
    </row>
    <row r="47" spans="4:10" ht="15.75" customHeight="1">
      <c r="D47" s="14"/>
      <c r="F47" s="14"/>
      <c r="H47" s="14"/>
      <c r="J47" s="14"/>
    </row>
    <row r="48" ht="15.75" customHeight="1"/>
    <row r="49" ht="15.75" customHeight="1">
      <c r="B49" s="15" t="s">
        <v>30</v>
      </c>
    </row>
    <row r="50" spans="2:10" ht="15.75" customHeight="1">
      <c r="B50" s="53" t="s">
        <v>31</v>
      </c>
      <c r="C50" s="53"/>
      <c r="D50" s="53"/>
      <c r="E50" s="53"/>
      <c r="F50" s="53"/>
      <c r="G50" s="53"/>
      <c r="H50" s="53"/>
      <c r="I50" s="53"/>
      <c r="J50" s="53"/>
    </row>
    <row r="51" spans="2:10" ht="15.75" customHeight="1">
      <c r="B51" s="53"/>
      <c r="C51" s="53"/>
      <c r="D51" s="53"/>
      <c r="E51" s="53"/>
      <c r="F51" s="53"/>
      <c r="G51" s="53"/>
      <c r="H51" s="53"/>
      <c r="I51" s="53"/>
      <c r="J51" s="53"/>
    </row>
    <row r="52" ht="15.75" customHeight="1"/>
    <row r="53" ht="15.75" customHeight="1"/>
    <row r="54" ht="15.75" customHeight="1"/>
    <row r="55" ht="15.75" customHeight="1"/>
    <row r="56" ht="15.75" customHeight="1"/>
  </sheetData>
  <sheetProtection/>
  <mergeCells count="3">
    <mergeCell ref="D7:F7"/>
    <mergeCell ref="H7:J7"/>
    <mergeCell ref="B50:J51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view="pageBreakPreview" zoomScale="75" zoomScaleNormal="75" zoomScaleSheetLayoutView="75" zoomScalePageLayoutView="0" workbookViewId="0" topLeftCell="A23">
      <selection activeCell="E48" sqref="E48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32</v>
      </c>
    </row>
    <row r="5" ht="15.75" customHeight="1">
      <c r="A5" s="1" t="s">
        <v>2</v>
      </c>
    </row>
    <row r="6" ht="15.75" customHeight="1"/>
    <row r="7" spans="5:7" ht="15.75" customHeight="1">
      <c r="E7" s="4" t="s">
        <v>33</v>
      </c>
      <c r="F7" s="4"/>
      <c r="G7" s="4" t="s">
        <v>33</v>
      </c>
    </row>
    <row r="8" spans="5:7" ht="15.75" customHeight="1">
      <c r="E8" s="5" t="s">
        <v>12</v>
      </c>
      <c r="F8" s="4"/>
      <c r="G8" s="5" t="s">
        <v>34</v>
      </c>
    </row>
    <row r="9" spans="5:7" ht="15.75" customHeight="1">
      <c r="E9" s="4" t="s">
        <v>14</v>
      </c>
      <c r="F9" s="4"/>
      <c r="G9" s="4" t="s">
        <v>14</v>
      </c>
    </row>
    <row r="10" spans="5:7" ht="15.75" customHeight="1">
      <c r="E10" s="11"/>
      <c r="F10" s="11"/>
      <c r="G10" s="11"/>
    </row>
    <row r="11" spans="2:7" ht="15.75" customHeight="1">
      <c r="B11" s="3" t="s">
        <v>35</v>
      </c>
      <c r="E11" s="6"/>
      <c r="F11" s="6"/>
      <c r="G11" s="6"/>
    </row>
    <row r="12" spans="2:7" ht="15.75" customHeight="1">
      <c r="B12" s="3"/>
      <c r="E12" s="6"/>
      <c r="F12" s="6"/>
      <c r="G12" s="6"/>
    </row>
    <row r="13" spans="2:7" ht="15.75" customHeight="1">
      <c r="B13" s="3" t="s">
        <v>36</v>
      </c>
      <c r="E13" s="6"/>
      <c r="F13" s="6"/>
      <c r="G13" s="6"/>
    </row>
    <row r="14" spans="3:7" ht="15.75" customHeight="1">
      <c r="C14" s="1" t="s">
        <v>37</v>
      </c>
      <c r="E14" s="6">
        <v>11355</v>
      </c>
      <c r="F14" s="6"/>
      <c r="G14" s="6">
        <v>12592</v>
      </c>
    </row>
    <row r="15" spans="3:7" ht="15.75" customHeight="1">
      <c r="C15" s="1" t="s">
        <v>38</v>
      </c>
      <c r="E15" s="6">
        <v>82606</v>
      </c>
      <c r="F15" s="6"/>
      <c r="G15" s="6">
        <v>69346</v>
      </c>
    </row>
    <row r="16" spans="3:7" ht="15.75" customHeight="1">
      <c r="C16" s="1" t="s">
        <v>39</v>
      </c>
      <c r="E16" s="6">
        <v>102</v>
      </c>
      <c r="F16" s="6"/>
      <c r="G16" s="6">
        <v>102</v>
      </c>
    </row>
    <row r="17" spans="5:7" ht="15.75" customHeight="1">
      <c r="E17" s="6"/>
      <c r="F17" s="6"/>
      <c r="G17" s="6"/>
    </row>
    <row r="18" spans="5:7" ht="15.75" customHeight="1">
      <c r="E18" s="16">
        <f>SUM(E14:E17)</f>
        <v>94063</v>
      </c>
      <c r="F18" s="6"/>
      <c r="G18" s="16">
        <f>SUM(G14:G17)</f>
        <v>82040</v>
      </c>
    </row>
    <row r="19" spans="5:7" ht="15.75" customHeight="1">
      <c r="E19" s="6"/>
      <c r="F19" s="6"/>
      <c r="G19" s="6"/>
    </row>
    <row r="20" spans="2:7" ht="15.75" customHeight="1">
      <c r="B20" s="3" t="s">
        <v>40</v>
      </c>
      <c r="E20" s="6"/>
      <c r="F20" s="6"/>
      <c r="G20" s="6"/>
    </row>
    <row r="21" spans="3:7" ht="15.75" customHeight="1">
      <c r="C21" s="1" t="s">
        <v>41</v>
      </c>
      <c r="E21" s="6">
        <v>51695</v>
      </c>
      <c r="F21" s="6"/>
      <c r="G21" s="6">
        <v>35499</v>
      </c>
    </row>
    <row r="22" spans="3:7" ht="15.75" customHeight="1">
      <c r="C22" s="1" t="s">
        <v>42</v>
      </c>
      <c r="E22" s="6">
        <v>13252</v>
      </c>
      <c r="F22" s="6"/>
      <c r="G22" s="6">
        <v>16378</v>
      </c>
    </row>
    <row r="23" spans="3:7" ht="15.75" customHeight="1">
      <c r="C23" s="1" t="s">
        <v>43</v>
      </c>
      <c r="E23" s="6">
        <v>155207</v>
      </c>
      <c r="F23" s="6"/>
      <c r="G23" s="6">
        <v>143777</v>
      </c>
    </row>
    <row r="24" spans="3:7" ht="15.75" customHeight="1">
      <c r="C24" s="1" t="s">
        <v>44</v>
      </c>
      <c r="E24" s="6">
        <v>57552</v>
      </c>
      <c r="F24" s="6"/>
      <c r="G24" s="6">
        <v>84767</v>
      </c>
    </row>
    <row r="25" spans="5:7" ht="15.75" customHeight="1">
      <c r="E25" s="6"/>
      <c r="F25" s="6"/>
      <c r="G25" s="6"/>
    </row>
    <row r="26" spans="5:7" ht="15.75" customHeight="1">
      <c r="E26" s="16">
        <f>SUM(E21:E25)</f>
        <v>277706</v>
      </c>
      <c r="F26" s="6"/>
      <c r="G26" s="16">
        <f>SUM(G21:G25)</f>
        <v>280421</v>
      </c>
    </row>
    <row r="27" spans="5:7" ht="15.75" customHeight="1">
      <c r="E27" s="8"/>
      <c r="F27" s="8"/>
      <c r="G27" s="8"/>
    </row>
    <row r="28" spans="2:7" ht="15.75" customHeight="1">
      <c r="B28" s="3" t="s">
        <v>45</v>
      </c>
      <c r="E28" s="17">
        <f>+E18+E26</f>
        <v>371769</v>
      </c>
      <c r="F28" s="18"/>
      <c r="G28" s="17">
        <f>+G18+G26</f>
        <v>362461</v>
      </c>
    </row>
    <row r="29" spans="2:7" ht="15.75" customHeight="1">
      <c r="B29" s="3"/>
      <c r="E29" s="8"/>
      <c r="F29" s="6"/>
      <c r="G29" s="8"/>
    </row>
    <row r="30" spans="5:7" ht="15.75" customHeight="1">
      <c r="E30" s="6"/>
      <c r="F30" s="6"/>
      <c r="G30" s="6"/>
    </row>
    <row r="31" spans="2:7" ht="15.75" customHeight="1">
      <c r="B31" s="3" t="s">
        <v>46</v>
      </c>
      <c r="E31" s="6"/>
      <c r="F31" s="6"/>
      <c r="G31" s="6"/>
    </row>
    <row r="32" spans="5:7" ht="15.75" customHeight="1">
      <c r="E32" s="6"/>
      <c r="F32" s="6"/>
      <c r="G32" s="6"/>
    </row>
    <row r="33" spans="2:7" ht="15.75" customHeight="1">
      <c r="B33" s="3" t="s">
        <v>47</v>
      </c>
      <c r="E33" s="6"/>
      <c r="F33" s="6"/>
      <c r="G33" s="6"/>
    </row>
    <row r="34" spans="3:7" ht="15.75" customHeight="1">
      <c r="C34" s="1" t="s">
        <v>48</v>
      </c>
      <c r="E34" s="6">
        <v>74800</v>
      </c>
      <c r="F34" s="6"/>
      <c r="G34" s="6">
        <v>74800</v>
      </c>
    </row>
    <row r="35" spans="3:7" ht="15.75" customHeight="1">
      <c r="C35" s="1" t="s">
        <v>49</v>
      </c>
      <c r="E35" s="8">
        <v>178037</v>
      </c>
      <c r="F35" s="6"/>
      <c r="G35" s="8">
        <v>158220</v>
      </c>
    </row>
    <row r="36" spans="5:7" ht="15.75" customHeight="1">
      <c r="E36" s="7"/>
      <c r="F36" s="6"/>
      <c r="G36" s="7"/>
    </row>
    <row r="37" spans="3:7" ht="15.75" customHeight="1">
      <c r="C37" s="1" t="s">
        <v>50</v>
      </c>
      <c r="E37" s="8">
        <f>SUM(E34:E36)</f>
        <v>252837</v>
      </c>
      <c r="F37" s="6"/>
      <c r="G37" s="8">
        <f>SUM(G34:G36)</f>
        <v>233020</v>
      </c>
    </row>
    <row r="38" spans="3:7" ht="15.75" customHeight="1">
      <c r="C38" s="1" t="s">
        <v>26</v>
      </c>
      <c r="E38" s="8">
        <v>27665</v>
      </c>
      <c r="F38" s="6"/>
      <c r="G38" s="8">
        <v>20842</v>
      </c>
    </row>
    <row r="39" spans="5:7" ht="15.75" customHeight="1">
      <c r="E39" s="7"/>
      <c r="F39" s="6"/>
      <c r="G39" s="7"/>
    </row>
    <row r="40" spans="3:7" ht="15.75" customHeight="1">
      <c r="C40" s="3" t="s">
        <v>51</v>
      </c>
      <c r="E40" s="7">
        <f>SUM(E37:E39)</f>
        <v>280502</v>
      </c>
      <c r="F40" s="6"/>
      <c r="G40" s="7">
        <f>SUM(G37:G39)</f>
        <v>253862</v>
      </c>
    </row>
    <row r="41" spans="2:7" ht="15.75" customHeight="1">
      <c r="B41" s="3"/>
      <c r="E41" s="6"/>
      <c r="F41" s="6"/>
      <c r="G41" s="6"/>
    </row>
    <row r="42" spans="2:7" ht="15.75" customHeight="1">
      <c r="B42" s="3" t="s">
        <v>52</v>
      </c>
      <c r="E42" s="6"/>
      <c r="F42" s="6"/>
      <c r="G42" s="6"/>
    </row>
    <row r="43" spans="3:7" ht="15.75" customHeight="1">
      <c r="C43" s="1" t="s">
        <v>53</v>
      </c>
      <c r="E43" s="6">
        <v>256</v>
      </c>
      <c r="F43" s="6"/>
      <c r="G43" s="6">
        <v>256</v>
      </c>
    </row>
    <row r="44" spans="5:7" ht="15.75" customHeight="1">
      <c r="E44" s="6"/>
      <c r="F44" s="6"/>
      <c r="G44" s="6"/>
    </row>
    <row r="45" spans="2:7" ht="15.75" customHeight="1">
      <c r="B45" s="3" t="s">
        <v>54</v>
      </c>
      <c r="E45" s="6"/>
      <c r="F45" s="6"/>
      <c r="G45" s="6"/>
    </row>
    <row r="46" spans="3:7" ht="15.75" customHeight="1">
      <c r="C46" s="1" t="s">
        <v>55</v>
      </c>
      <c r="E46" s="6">
        <v>88127</v>
      </c>
      <c r="F46" s="6"/>
      <c r="G46" s="6">
        <v>107169</v>
      </c>
    </row>
    <row r="47" spans="3:7" ht="15.75" customHeight="1">
      <c r="C47" s="1" t="s">
        <v>56</v>
      </c>
      <c r="E47" s="6">
        <v>2884</v>
      </c>
      <c r="F47" s="6"/>
      <c r="G47" s="6">
        <v>1174</v>
      </c>
    </row>
    <row r="48" spans="5:7" ht="15.75" customHeight="1">
      <c r="E48" s="6"/>
      <c r="F48" s="6"/>
      <c r="G48" s="6"/>
    </row>
    <row r="49" spans="5:7" ht="15.75" customHeight="1">
      <c r="E49" s="16">
        <f>SUM(E46:E47)</f>
        <v>91011</v>
      </c>
      <c r="F49" s="6"/>
      <c r="G49" s="16">
        <f>SUM(G46:G47)</f>
        <v>108343</v>
      </c>
    </row>
    <row r="50" spans="5:7" ht="15.75" customHeight="1">
      <c r="E50" s="6"/>
      <c r="F50" s="6"/>
      <c r="G50" s="6"/>
    </row>
    <row r="51" spans="3:7" ht="15.75" customHeight="1">
      <c r="C51" s="3" t="s">
        <v>57</v>
      </c>
      <c r="E51" s="6">
        <f>+E43+E49</f>
        <v>91267</v>
      </c>
      <c r="F51" s="6"/>
      <c r="G51" s="6">
        <f>+G43+G49</f>
        <v>108599</v>
      </c>
    </row>
    <row r="52" spans="5:7" ht="15.75" customHeight="1">
      <c r="E52" s="6"/>
      <c r="F52" s="6"/>
      <c r="G52" s="6"/>
    </row>
    <row r="53" spans="2:7" ht="15.75" customHeight="1">
      <c r="B53" s="3" t="s">
        <v>58</v>
      </c>
      <c r="E53" s="19">
        <f>+E40+E51</f>
        <v>371769</v>
      </c>
      <c r="F53" s="18"/>
      <c r="G53" s="19">
        <f>+G40+G51</f>
        <v>362461</v>
      </c>
    </row>
    <row r="54" spans="5:7" ht="15.75" customHeight="1">
      <c r="E54" s="11"/>
      <c r="F54" s="11"/>
      <c r="G54" s="11"/>
    </row>
    <row r="55" ht="15.75" customHeight="1">
      <c r="B55" s="1" t="s">
        <v>59</v>
      </c>
    </row>
    <row r="56" spans="2:7" ht="15.75" customHeight="1">
      <c r="B56" s="1" t="s">
        <v>60</v>
      </c>
      <c r="C56" s="3"/>
      <c r="D56" s="3"/>
      <c r="E56" s="20">
        <v>1.69</v>
      </c>
      <c r="G56" s="20">
        <v>1.56</v>
      </c>
    </row>
    <row r="57" ht="15.75" customHeight="1"/>
    <row r="58" ht="15.75" customHeight="1">
      <c r="B58" s="15" t="s">
        <v>30</v>
      </c>
    </row>
    <row r="59" spans="2:8" ht="15.75" customHeight="1">
      <c r="B59" s="53" t="s">
        <v>61</v>
      </c>
      <c r="C59" s="53"/>
      <c r="D59" s="53"/>
      <c r="E59" s="53"/>
      <c r="F59" s="53"/>
      <c r="G59" s="53"/>
      <c r="H59" s="21"/>
    </row>
    <row r="60" spans="2:8" ht="15.75" customHeight="1">
      <c r="B60" s="53"/>
      <c r="C60" s="53"/>
      <c r="D60" s="53"/>
      <c r="E60" s="53"/>
      <c r="F60" s="53"/>
      <c r="G60" s="53"/>
      <c r="H60" s="22"/>
    </row>
    <row r="61" ht="15.75" customHeight="1"/>
    <row r="62" ht="15.75" customHeight="1"/>
    <row r="63" ht="15.75" customHeight="1"/>
    <row r="64" ht="15.75" customHeight="1"/>
  </sheetData>
  <sheetProtection/>
  <mergeCells count="1">
    <mergeCell ref="B59:G60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view="pageBreakPreview" zoomScale="75" zoomScaleNormal="75" zoomScaleSheetLayoutView="75" zoomScalePageLayoutView="0" workbookViewId="0" topLeftCell="A1">
      <selection activeCell="N21" sqref="N21"/>
    </sheetView>
  </sheetViews>
  <sheetFormatPr defaultColWidth="9.00390625" defaultRowHeight="15.75"/>
  <cols>
    <col min="1" max="2" width="3.125" style="1" customWidth="1"/>
    <col min="3" max="3" width="27.3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1.25" style="1" customWidth="1"/>
    <col min="20" max="20" width="10.125" style="1" customWidth="1"/>
    <col min="21" max="21" width="3.375" style="1" customWidth="1"/>
    <col min="2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62</v>
      </c>
    </row>
    <row r="5" ht="15.75" customHeight="1">
      <c r="A5" s="1" t="s">
        <v>2</v>
      </c>
    </row>
    <row r="6" ht="15.75" customHeight="1"/>
    <row r="7" spans="1:15" ht="15.75" customHeight="1">
      <c r="A7" s="3"/>
      <c r="D7" s="3" t="s">
        <v>63</v>
      </c>
      <c r="F7" s="54" t="s">
        <v>64</v>
      </c>
      <c r="G7" s="54"/>
      <c r="H7" s="54"/>
      <c r="I7" s="54"/>
      <c r="J7" s="54"/>
      <c r="K7" s="54"/>
      <c r="L7" s="54"/>
      <c r="M7" s="54"/>
      <c r="N7" s="54"/>
      <c r="O7" s="3" t="s">
        <v>65</v>
      </c>
    </row>
    <row r="8" spans="1:15" ht="15.75" customHeight="1">
      <c r="A8" s="3"/>
      <c r="D8" s="3"/>
      <c r="F8" s="23"/>
      <c r="G8" s="23"/>
      <c r="H8" s="23"/>
      <c r="I8" s="23"/>
      <c r="J8" s="23" t="s">
        <v>66</v>
      </c>
      <c r="K8" s="23"/>
      <c r="L8" s="23"/>
      <c r="M8" s="23"/>
      <c r="N8" s="23"/>
      <c r="O8" s="3"/>
    </row>
    <row r="9" spans="1:15" ht="15.75" customHeight="1">
      <c r="A9" s="3"/>
      <c r="D9" s="3"/>
      <c r="F9" s="23"/>
      <c r="G9" s="23"/>
      <c r="H9" s="23"/>
      <c r="I9" s="23"/>
      <c r="J9" s="23" t="s">
        <v>67</v>
      </c>
      <c r="K9" s="23"/>
      <c r="L9" s="23"/>
      <c r="M9" s="23"/>
      <c r="N9" s="23"/>
      <c r="O9" s="3"/>
    </row>
    <row r="10" spans="4:20" ht="15.75" customHeight="1">
      <c r="D10" s="4" t="s">
        <v>68</v>
      </c>
      <c r="E10" s="4"/>
      <c r="F10" s="4" t="s">
        <v>68</v>
      </c>
      <c r="G10" s="4"/>
      <c r="H10" s="4" t="s">
        <v>69</v>
      </c>
      <c r="I10" s="4"/>
      <c r="J10" s="4" t="s">
        <v>70</v>
      </c>
      <c r="K10" s="4"/>
      <c r="L10" s="4" t="s">
        <v>71</v>
      </c>
      <c r="M10" s="4"/>
      <c r="N10" s="4" t="s">
        <v>72</v>
      </c>
      <c r="O10" s="4"/>
      <c r="P10" s="4"/>
      <c r="Q10" s="4"/>
      <c r="R10" s="4" t="s">
        <v>73</v>
      </c>
      <c r="S10" s="4"/>
      <c r="T10" s="4" t="s">
        <v>74</v>
      </c>
    </row>
    <row r="11" spans="4:20" ht="15.75" customHeight="1">
      <c r="D11" s="4" t="s">
        <v>69</v>
      </c>
      <c r="E11" s="4"/>
      <c r="F11" s="4" t="s">
        <v>75</v>
      </c>
      <c r="G11" s="4"/>
      <c r="H11" s="4" t="s">
        <v>76</v>
      </c>
      <c r="I11" s="4"/>
      <c r="J11" s="4" t="s">
        <v>76</v>
      </c>
      <c r="K11" s="4"/>
      <c r="L11" s="4" t="s">
        <v>77</v>
      </c>
      <c r="M11" s="4"/>
      <c r="N11" s="4" t="s">
        <v>78</v>
      </c>
      <c r="O11" s="4"/>
      <c r="P11" s="4" t="s">
        <v>74</v>
      </c>
      <c r="Q11" s="4"/>
      <c r="R11" s="4" t="s">
        <v>79</v>
      </c>
      <c r="S11" s="4"/>
      <c r="T11" s="4" t="s">
        <v>80</v>
      </c>
    </row>
    <row r="12" spans="4:20" ht="15.75" customHeight="1">
      <c r="D12" s="4" t="s">
        <v>14</v>
      </c>
      <c r="E12" s="4"/>
      <c r="F12" s="4" t="s">
        <v>14</v>
      </c>
      <c r="G12" s="4"/>
      <c r="H12" s="4" t="s">
        <v>14</v>
      </c>
      <c r="I12" s="4"/>
      <c r="J12" s="4" t="s">
        <v>14</v>
      </c>
      <c r="K12" s="4"/>
      <c r="L12" s="4" t="s">
        <v>14</v>
      </c>
      <c r="M12" s="4"/>
      <c r="N12" s="4" t="s">
        <v>14</v>
      </c>
      <c r="O12" s="4"/>
      <c r="P12" s="4" t="s">
        <v>14</v>
      </c>
      <c r="Q12" s="4"/>
      <c r="R12" s="4" t="s">
        <v>14</v>
      </c>
      <c r="S12" s="4"/>
      <c r="T12" s="4" t="s">
        <v>14</v>
      </c>
    </row>
    <row r="13" ht="15.75" customHeight="1"/>
    <row r="14" spans="2:20" ht="15.75" customHeight="1">
      <c r="B14" s="3" t="s">
        <v>81</v>
      </c>
      <c r="C14" s="3"/>
      <c r="D14" s="24">
        <v>74800</v>
      </c>
      <c r="E14" s="24"/>
      <c r="F14" s="24">
        <v>63114</v>
      </c>
      <c r="G14" s="24"/>
      <c r="H14" s="24">
        <v>4900</v>
      </c>
      <c r="I14" s="24"/>
      <c r="J14" s="24">
        <v>-246</v>
      </c>
      <c r="K14" s="24"/>
      <c r="L14" s="24">
        <v>-811</v>
      </c>
      <c r="M14" s="24"/>
      <c r="N14" s="24">
        <v>91263</v>
      </c>
      <c r="O14" s="24"/>
      <c r="P14" s="24">
        <f>SUM(D14:N14)</f>
        <v>233020</v>
      </c>
      <c r="Q14" s="24"/>
      <c r="R14" s="24">
        <v>20842</v>
      </c>
      <c r="S14" s="24"/>
      <c r="T14" s="24">
        <f>+P14+R14</f>
        <v>253862</v>
      </c>
    </row>
    <row r="15" spans="4:20" ht="15.7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2:20" ht="15.75" customHeight="1">
      <c r="B16" s="1" t="s">
        <v>82</v>
      </c>
      <c r="D16" s="24">
        <v>0</v>
      </c>
      <c r="E16" s="24"/>
      <c r="F16" s="24">
        <v>0</v>
      </c>
      <c r="G16" s="24"/>
      <c r="H16" s="24">
        <v>0</v>
      </c>
      <c r="I16" s="24"/>
      <c r="J16" s="24">
        <v>0</v>
      </c>
      <c r="K16" s="24"/>
      <c r="L16" s="24">
        <v>0</v>
      </c>
      <c r="M16" s="24"/>
      <c r="N16" s="24">
        <v>0</v>
      </c>
      <c r="O16" s="24"/>
      <c r="P16" s="24">
        <f>SUM(D16:N16)</f>
        <v>0</v>
      </c>
      <c r="Q16" s="24"/>
      <c r="R16" s="24">
        <v>-89</v>
      </c>
      <c r="S16" s="24"/>
      <c r="T16" s="24">
        <f>+P16+R16</f>
        <v>-89</v>
      </c>
    </row>
    <row r="17" spans="4:20" ht="15.75" customHeight="1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2:20" ht="15.75" customHeight="1">
      <c r="B18" s="1" t="s">
        <v>83</v>
      </c>
      <c r="D18" s="24">
        <v>0</v>
      </c>
      <c r="E18" s="24"/>
      <c r="F18" s="24">
        <v>0</v>
      </c>
      <c r="G18" s="24"/>
      <c r="H18" s="24">
        <v>0</v>
      </c>
      <c r="I18" s="24"/>
      <c r="J18" s="24">
        <v>-219</v>
      </c>
      <c r="K18" s="24"/>
      <c r="L18" s="24">
        <v>0</v>
      </c>
      <c r="M18" s="24"/>
      <c r="N18" s="24">
        <v>0</v>
      </c>
      <c r="O18" s="24"/>
      <c r="P18" s="24">
        <f>SUM(D18:N18)</f>
        <v>-219</v>
      </c>
      <c r="Q18" s="24"/>
      <c r="R18" s="24">
        <v>0</v>
      </c>
      <c r="S18" s="24"/>
      <c r="T18" s="24">
        <f>+P18+R18</f>
        <v>-219</v>
      </c>
    </row>
    <row r="19" spans="4:20" ht="15.75" customHeight="1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2:20" ht="15.75" customHeight="1">
      <c r="B20" s="1" t="s">
        <v>86</v>
      </c>
      <c r="D20" s="24">
        <v>0</v>
      </c>
      <c r="E20" s="24"/>
      <c r="F20" s="24">
        <v>0</v>
      </c>
      <c r="G20" s="24"/>
      <c r="H20" s="24">
        <v>0</v>
      </c>
      <c r="I20" s="24"/>
      <c r="J20" s="24">
        <v>0</v>
      </c>
      <c r="K20" s="24"/>
      <c r="L20" s="24">
        <v>0</v>
      </c>
      <c r="M20" s="24"/>
      <c r="N20" s="24">
        <v>26664</v>
      </c>
      <c r="O20" s="24"/>
      <c r="P20" s="24">
        <f>SUM(D20:N20)</f>
        <v>26664</v>
      </c>
      <c r="Q20" s="24"/>
      <c r="R20" s="24">
        <v>7212</v>
      </c>
      <c r="S20" s="24"/>
      <c r="T20" s="24">
        <f>+P20+R20</f>
        <v>33876</v>
      </c>
    </row>
    <row r="21" spans="4:20" ht="15.75" customHeight="1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2:20" ht="15.75" customHeight="1">
      <c r="B22" s="1" t="s">
        <v>87</v>
      </c>
      <c r="D22" s="24">
        <v>0</v>
      </c>
      <c r="E22" s="24"/>
      <c r="F22" s="24">
        <v>0</v>
      </c>
      <c r="G22" s="24"/>
      <c r="H22" s="24">
        <v>0</v>
      </c>
      <c r="I22" s="24"/>
      <c r="J22" s="24">
        <v>0</v>
      </c>
      <c r="K22" s="24"/>
      <c r="L22" s="24">
        <v>0</v>
      </c>
      <c r="M22" s="24"/>
      <c r="N22" s="24">
        <v>0</v>
      </c>
      <c r="O22" s="24"/>
      <c r="P22" s="24">
        <f>SUM(D22:N22)</f>
        <v>0</v>
      </c>
      <c r="Q22" s="24"/>
      <c r="R22" s="24">
        <v>-300</v>
      </c>
      <c r="S22" s="24"/>
      <c r="T22" s="24">
        <f>+P22+R22</f>
        <v>-300</v>
      </c>
    </row>
    <row r="23" spans="4:20" ht="15.75" customHeight="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18" s="26" customFormat="1" ht="14.25" customHeight="1">
      <c r="A24" s="1"/>
      <c r="B24" s="1" t="s">
        <v>92</v>
      </c>
      <c r="C24" s="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20" s="26" customFormat="1" ht="14.25" customHeight="1">
      <c r="A25" s="1"/>
      <c r="B25" s="1"/>
      <c r="C25" s="27" t="s">
        <v>129</v>
      </c>
      <c r="D25" s="24">
        <v>0</v>
      </c>
      <c r="E25" s="24"/>
      <c r="F25" s="24">
        <v>0</v>
      </c>
      <c r="G25" s="24"/>
      <c r="H25" s="24">
        <v>0</v>
      </c>
      <c r="I25" s="24"/>
      <c r="J25" s="24">
        <v>0</v>
      </c>
      <c r="K25" s="24"/>
      <c r="L25" s="24">
        <v>0</v>
      </c>
      <c r="N25" s="24">
        <v>-4419</v>
      </c>
      <c r="O25" s="24"/>
      <c r="P25" s="24">
        <f>SUM(D25:N25)</f>
        <v>-4419</v>
      </c>
      <c r="Q25" s="24"/>
      <c r="R25" s="24">
        <v>0</v>
      </c>
      <c r="S25" s="24"/>
      <c r="T25" s="24">
        <f>+P25+R25</f>
        <v>-4419</v>
      </c>
    </row>
    <row r="26" spans="1:20" s="26" customFormat="1" ht="14.25" customHeight="1">
      <c r="A26" s="1"/>
      <c r="B26" s="1"/>
      <c r="C26" s="1"/>
      <c r="D26" s="24"/>
      <c r="E26" s="24"/>
      <c r="F26" s="24"/>
      <c r="G26" s="24"/>
      <c r="H26" s="24"/>
      <c r="I26" s="24"/>
      <c r="J26" s="24"/>
      <c r="K26" s="24"/>
      <c r="N26" s="24"/>
      <c r="O26" s="24"/>
      <c r="P26" s="24"/>
      <c r="Q26" s="24"/>
      <c r="R26" s="24"/>
      <c r="S26" s="24"/>
      <c r="T26" s="24"/>
    </row>
    <row r="27" spans="1:20" s="26" customFormat="1" ht="14.25" customHeight="1">
      <c r="A27" s="1"/>
      <c r="B27" s="1" t="s">
        <v>94</v>
      </c>
      <c r="C27" s="1"/>
      <c r="D27" s="24"/>
      <c r="E27" s="24"/>
      <c r="F27" s="24"/>
      <c r="G27" s="24"/>
      <c r="H27" s="24"/>
      <c r="I27" s="24"/>
      <c r="J27" s="24"/>
      <c r="K27" s="24"/>
      <c r="N27" s="24"/>
      <c r="O27" s="24"/>
      <c r="P27" s="24"/>
      <c r="Q27" s="24"/>
      <c r="R27" s="24"/>
      <c r="S27" s="24"/>
      <c r="T27" s="24"/>
    </row>
    <row r="28" spans="1:20" s="26" customFormat="1" ht="14.25" customHeight="1">
      <c r="A28" s="1"/>
      <c r="B28" s="1"/>
      <c r="C28" s="27" t="s">
        <v>130</v>
      </c>
      <c r="D28" s="24">
        <v>0</v>
      </c>
      <c r="E28" s="24"/>
      <c r="F28" s="24">
        <v>0</v>
      </c>
      <c r="G28" s="24"/>
      <c r="H28" s="24">
        <v>0</v>
      </c>
      <c r="I28" s="24"/>
      <c r="J28" s="24">
        <v>0</v>
      </c>
      <c r="K28" s="24"/>
      <c r="L28" s="24">
        <v>0</v>
      </c>
      <c r="N28" s="24">
        <v>-2209</v>
      </c>
      <c r="O28" s="24"/>
      <c r="P28" s="24">
        <f>SUM(D28:N28)</f>
        <v>-2209</v>
      </c>
      <c r="Q28" s="24"/>
      <c r="R28" s="24">
        <v>0</v>
      </c>
      <c r="S28" s="24"/>
      <c r="T28" s="24">
        <f>+P28+R28</f>
        <v>-2209</v>
      </c>
    </row>
    <row r="29" spans="4:20" ht="15.75" customHeight="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4:20" ht="15.75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2:20" ht="15.75" customHeight="1">
      <c r="B31" s="3" t="s">
        <v>88</v>
      </c>
      <c r="D31" s="25">
        <f>SUM(D14:D30)</f>
        <v>74800</v>
      </c>
      <c r="E31" s="24"/>
      <c r="F31" s="25">
        <f>SUM(F14:F30)</f>
        <v>63114</v>
      </c>
      <c r="G31" s="24"/>
      <c r="H31" s="25">
        <f>SUM(H14:H30)</f>
        <v>4900</v>
      </c>
      <c r="I31" s="24"/>
      <c r="J31" s="25">
        <f>SUM(J14:J30)</f>
        <v>-465</v>
      </c>
      <c r="K31" s="24"/>
      <c r="L31" s="25">
        <f>SUM(L14:L30)</f>
        <v>-811</v>
      </c>
      <c r="M31" s="24"/>
      <c r="N31" s="25">
        <f>SUM(N14:N30)</f>
        <v>111299</v>
      </c>
      <c r="O31" s="24"/>
      <c r="P31" s="25">
        <f>SUM(P14:P30)</f>
        <v>252837</v>
      </c>
      <c r="Q31" s="24"/>
      <c r="R31" s="25">
        <f>SUM(R14:R30)</f>
        <v>27665</v>
      </c>
      <c r="S31" s="24"/>
      <c r="T31" s="25">
        <f>SUM(T14:T30)</f>
        <v>280502</v>
      </c>
    </row>
    <row r="32" spans="5:19" ht="15.75" customHeight="1">
      <c r="E32" s="24"/>
      <c r="G32" s="24"/>
      <c r="K32" s="24"/>
      <c r="M32" s="24"/>
      <c r="O32" s="24"/>
      <c r="Q32" s="24"/>
      <c r="S32" s="24"/>
    </row>
    <row r="33" ht="15.75" customHeight="1"/>
    <row r="34" spans="2:20" ht="15.75" customHeight="1">
      <c r="B34" s="3" t="s">
        <v>89</v>
      </c>
      <c r="D34" s="24">
        <v>68000</v>
      </c>
      <c r="E34" s="24"/>
      <c r="F34" s="24">
        <v>10106</v>
      </c>
      <c r="G34" s="24"/>
      <c r="H34" s="24">
        <v>4900</v>
      </c>
      <c r="I34" s="24"/>
      <c r="J34" s="24">
        <v>0</v>
      </c>
      <c r="K34" s="24"/>
      <c r="L34" s="24">
        <v>-2320</v>
      </c>
      <c r="M34" s="24"/>
      <c r="N34" s="24">
        <v>68761</v>
      </c>
      <c r="O34" s="24"/>
      <c r="P34" s="24">
        <f>SUM(D34:N34)</f>
        <v>149447</v>
      </c>
      <c r="Q34" s="24"/>
      <c r="R34" s="24">
        <v>14740</v>
      </c>
      <c r="S34" s="24"/>
      <c r="T34" s="24">
        <f>+P34+R34</f>
        <v>164187</v>
      </c>
    </row>
    <row r="35" spans="4:20" ht="15.75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s="26" customFormat="1" ht="13.5" customHeight="1">
      <c r="A36" s="1"/>
      <c r="B36" s="1" t="s">
        <v>90</v>
      </c>
      <c r="C36" s="1"/>
      <c r="D36" s="24">
        <v>0</v>
      </c>
      <c r="E36" s="24"/>
      <c r="F36" s="24">
        <v>0</v>
      </c>
      <c r="G36" s="24"/>
      <c r="H36" s="24">
        <v>0</v>
      </c>
      <c r="I36" s="24"/>
      <c r="J36" s="24">
        <v>0</v>
      </c>
      <c r="K36" s="24"/>
      <c r="L36" s="24">
        <v>0</v>
      </c>
      <c r="M36" s="24"/>
      <c r="N36" s="24">
        <v>0</v>
      </c>
      <c r="O36"/>
      <c r="P36" s="24">
        <f>SUM(D36:N36)</f>
        <v>0</v>
      </c>
      <c r="Q36" s="24"/>
      <c r="R36" s="24">
        <v>149</v>
      </c>
      <c r="S36" s="24"/>
      <c r="T36" s="24">
        <f>+P36+R36</f>
        <v>149</v>
      </c>
    </row>
    <row r="37" spans="4:20" ht="15.75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s="26" customFormat="1" ht="13.5" customHeight="1">
      <c r="A38" s="1"/>
      <c r="B38" s="1" t="s">
        <v>91</v>
      </c>
      <c r="C38" s="1"/>
      <c r="D38" s="24">
        <v>6800</v>
      </c>
      <c r="E38" s="24"/>
      <c r="F38" s="24">
        <v>49328</v>
      </c>
      <c r="G38" s="24"/>
      <c r="H38" s="24">
        <v>0</v>
      </c>
      <c r="I38" s="24"/>
      <c r="J38" s="24">
        <v>0</v>
      </c>
      <c r="K38" s="24"/>
      <c r="L38" s="24">
        <v>0</v>
      </c>
      <c r="M38" s="24"/>
      <c r="N38" s="24">
        <v>0</v>
      </c>
      <c r="O38"/>
      <c r="P38" s="24">
        <f>SUM(D38:N38)</f>
        <v>56128</v>
      </c>
      <c r="Q38" s="24"/>
      <c r="R38" s="24">
        <v>0</v>
      </c>
      <c r="S38" s="24"/>
      <c r="T38" s="24">
        <f>+P38+R38</f>
        <v>56128</v>
      </c>
    </row>
    <row r="39" spans="1:20" s="26" customFormat="1" ht="13.5" customHeight="1">
      <c r="A39" s="1"/>
      <c r="B39" s="1"/>
      <c r="C39" s="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/>
      <c r="P39" s="24"/>
      <c r="Q39" s="24"/>
      <c r="R39" s="24"/>
      <c r="S39" s="24"/>
      <c r="T39" s="24"/>
    </row>
    <row r="40" spans="1:20" s="26" customFormat="1" ht="13.5" customHeight="1">
      <c r="A40" s="1"/>
      <c r="B40" s="1" t="s">
        <v>84</v>
      </c>
      <c r="C40" s="1"/>
      <c r="D40" s="24">
        <v>0</v>
      </c>
      <c r="E40" s="24"/>
      <c r="F40" s="24">
        <v>0</v>
      </c>
      <c r="G40" s="24"/>
      <c r="H40" s="24">
        <v>0</v>
      </c>
      <c r="I40" s="24"/>
      <c r="J40" s="24">
        <v>0</v>
      </c>
      <c r="K40" s="24"/>
      <c r="L40" s="24">
        <v>-1418</v>
      </c>
      <c r="M40" s="24"/>
      <c r="N40" s="24">
        <v>0</v>
      </c>
      <c r="O40"/>
      <c r="P40" s="24">
        <f>SUM(D40:N40)</f>
        <v>-1418</v>
      </c>
      <c r="Q40" s="24"/>
      <c r="R40" s="24">
        <v>0</v>
      </c>
      <c r="S40" s="24"/>
      <c r="T40" s="24">
        <f>+P40+R40</f>
        <v>-1418</v>
      </c>
    </row>
    <row r="41" spans="4:20" ht="15.75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2:20" ht="15.75" customHeight="1">
      <c r="B42" s="1" t="s">
        <v>85</v>
      </c>
      <c r="D42" s="24">
        <v>0</v>
      </c>
      <c r="E42" s="24"/>
      <c r="F42" s="24">
        <v>3679</v>
      </c>
      <c r="G42" s="24"/>
      <c r="H42" s="24">
        <v>0</v>
      </c>
      <c r="I42" s="24"/>
      <c r="J42" s="24">
        <v>0</v>
      </c>
      <c r="K42" s="24"/>
      <c r="L42" s="24">
        <v>3621</v>
      </c>
      <c r="M42" s="24"/>
      <c r="N42" s="24">
        <v>0</v>
      </c>
      <c r="O42" s="24"/>
      <c r="P42" s="24">
        <f>SUM(D42:N42)</f>
        <v>7300</v>
      </c>
      <c r="Q42" s="24"/>
      <c r="R42" s="24">
        <v>0</v>
      </c>
      <c r="S42" s="24"/>
      <c r="T42" s="24">
        <f>+P42+R42</f>
        <v>7300</v>
      </c>
    </row>
    <row r="43" spans="4:20" ht="15.75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2:20" ht="15.75" customHeight="1">
      <c r="B44" s="1" t="s">
        <v>86</v>
      </c>
      <c r="D44" s="24">
        <v>0</v>
      </c>
      <c r="E44" s="24"/>
      <c r="F44" s="24">
        <v>0</v>
      </c>
      <c r="G44" s="24"/>
      <c r="H44" s="24">
        <v>0</v>
      </c>
      <c r="I44" s="24"/>
      <c r="J44" s="24">
        <v>0</v>
      </c>
      <c r="K44" s="24"/>
      <c r="L44" s="24">
        <v>0</v>
      </c>
      <c r="M44" s="24"/>
      <c r="N44" s="24">
        <v>12125</v>
      </c>
      <c r="O44" s="24"/>
      <c r="P44" s="24">
        <f>SUM(D44:N44)</f>
        <v>12125</v>
      </c>
      <c r="Q44" s="24"/>
      <c r="R44" s="24">
        <v>1780</v>
      </c>
      <c r="S44" s="24"/>
      <c r="T44" s="24">
        <f>+P44+R44</f>
        <v>13905</v>
      </c>
    </row>
    <row r="45" spans="4:20" ht="15.75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18" s="26" customFormat="1" ht="14.25" customHeight="1">
      <c r="A46" s="1"/>
      <c r="B46" s="1" t="s">
        <v>92</v>
      </c>
      <c r="C46" s="1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20" s="26" customFormat="1" ht="14.25" customHeight="1">
      <c r="A47" s="1"/>
      <c r="B47" s="1"/>
      <c r="C47" s="27" t="s">
        <v>93</v>
      </c>
      <c r="D47" s="24">
        <v>0</v>
      </c>
      <c r="E47" s="24"/>
      <c r="F47" s="24">
        <v>0</v>
      </c>
      <c r="G47" s="24"/>
      <c r="H47" s="24">
        <v>0</v>
      </c>
      <c r="I47" s="24"/>
      <c r="J47" s="24">
        <v>0</v>
      </c>
      <c r="K47" s="24"/>
      <c r="L47" s="24">
        <v>0</v>
      </c>
      <c r="N47" s="24">
        <v>-3275</v>
      </c>
      <c r="O47" s="24"/>
      <c r="P47" s="24">
        <f>SUM(D47:N47)</f>
        <v>-3275</v>
      </c>
      <c r="Q47" s="24"/>
      <c r="R47" s="24">
        <v>0</v>
      </c>
      <c r="S47" s="24"/>
      <c r="T47" s="24">
        <f>+P47+R47</f>
        <v>-3275</v>
      </c>
    </row>
    <row r="48" spans="1:20" s="26" customFormat="1" ht="14.25" customHeight="1">
      <c r="A48" s="1"/>
      <c r="B48" s="1"/>
      <c r="C48" s="1"/>
      <c r="D48" s="24"/>
      <c r="E48" s="24"/>
      <c r="F48" s="24"/>
      <c r="G48" s="24"/>
      <c r="H48" s="24"/>
      <c r="I48" s="24"/>
      <c r="J48" s="24"/>
      <c r="K48" s="24"/>
      <c r="N48" s="24"/>
      <c r="O48" s="24"/>
      <c r="P48" s="24"/>
      <c r="Q48" s="24"/>
      <c r="R48" s="24"/>
      <c r="S48" s="24"/>
      <c r="T48" s="24"/>
    </row>
    <row r="49" spans="1:20" s="26" customFormat="1" ht="14.25" customHeight="1">
      <c r="A49" s="1"/>
      <c r="B49" s="1" t="s">
        <v>94</v>
      </c>
      <c r="C49" s="1"/>
      <c r="D49" s="24"/>
      <c r="E49" s="24"/>
      <c r="F49" s="24"/>
      <c r="G49" s="24"/>
      <c r="H49" s="24"/>
      <c r="I49" s="24"/>
      <c r="J49" s="24"/>
      <c r="K49" s="24"/>
      <c r="N49" s="24"/>
      <c r="O49" s="24"/>
      <c r="P49" s="24"/>
      <c r="Q49" s="24"/>
      <c r="R49" s="24"/>
      <c r="S49" s="24"/>
      <c r="T49" s="24"/>
    </row>
    <row r="50" spans="1:20" s="26" customFormat="1" ht="14.25" customHeight="1">
      <c r="A50" s="1"/>
      <c r="B50" s="1"/>
      <c r="C50" s="27" t="s">
        <v>95</v>
      </c>
      <c r="D50" s="24">
        <v>0</v>
      </c>
      <c r="E50" s="24"/>
      <c r="F50" s="24">
        <v>0</v>
      </c>
      <c r="G50" s="24"/>
      <c r="H50" s="24">
        <v>0</v>
      </c>
      <c r="I50" s="24"/>
      <c r="J50" s="24">
        <v>0</v>
      </c>
      <c r="K50" s="24"/>
      <c r="L50" s="24">
        <v>0</v>
      </c>
      <c r="N50" s="24">
        <v>-2183</v>
      </c>
      <c r="O50" s="24"/>
      <c r="P50" s="24">
        <f>SUM(D50:N50)</f>
        <v>-2183</v>
      </c>
      <c r="Q50" s="24"/>
      <c r="R50" s="24">
        <v>0</v>
      </c>
      <c r="S50" s="24"/>
      <c r="T50" s="24">
        <f>+P50+R50</f>
        <v>-2183</v>
      </c>
    </row>
    <row r="51" spans="4:20" ht="15.75" customHeight="1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2:20" ht="15.75" customHeight="1">
      <c r="B52" s="3" t="s">
        <v>96</v>
      </c>
      <c r="D52" s="25">
        <f>SUM(D34:D51)</f>
        <v>74800</v>
      </c>
      <c r="E52" s="24"/>
      <c r="F52" s="25">
        <f>SUM(F34:F51)</f>
        <v>63113</v>
      </c>
      <c r="G52" s="24"/>
      <c r="H52" s="25">
        <f>SUM(H34:H51)</f>
        <v>4900</v>
      </c>
      <c r="I52" s="24"/>
      <c r="J52" s="25">
        <f>SUM(J34:J51)</f>
        <v>0</v>
      </c>
      <c r="K52" s="24"/>
      <c r="L52" s="25">
        <f>SUM(L34:L51)</f>
        <v>-117</v>
      </c>
      <c r="M52" s="24"/>
      <c r="N52" s="25">
        <f>SUM(N34:N51)</f>
        <v>75428</v>
      </c>
      <c r="O52" s="24"/>
      <c r="P52" s="25">
        <f>SUM(P34:P51)</f>
        <v>218124</v>
      </c>
      <c r="Q52" s="24"/>
      <c r="R52" s="25">
        <f>SUM(R34:R51)</f>
        <v>16669</v>
      </c>
      <c r="S52" s="24"/>
      <c r="T52" s="25">
        <f>SUM(T34:T51)</f>
        <v>234793</v>
      </c>
    </row>
    <row r="53" spans="2:20" ht="15.75" customHeight="1">
      <c r="B53" s="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5:19" ht="15.75" customHeight="1">
      <c r="E54" s="24"/>
      <c r="G54" s="24"/>
      <c r="K54" s="24"/>
      <c r="M54" s="24"/>
      <c r="O54" s="24"/>
      <c r="Q54" s="24"/>
      <c r="S54" s="24"/>
    </row>
    <row r="55" ht="15.75" customHeight="1">
      <c r="B55" s="15" t="s">
        <v>30</v>
      </c>
    </row>
    <row r="56" spans="2:20" ht="15.75" customHeight="1">
      <c r="B56" s="53" t="s">
        <v>97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2:20" ht="15.75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ht="15.75" customHeight="1"/>
    <row r="59" ht="15.75" customHeight="1"/>
    <row r="60" ht="15.75" customHeight="1"/>
    <row r="63" ht="15" customHeight="1"/>
  </sheetData>
  <sheetProtection/>
  <mergeCells count="2">
    <mergeCell ref="F7:N7"/>
    <mergeCell ref="B56:T57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4"/>
  <sheetViews>
    <sheetView view="pageBreakPreview" zoomScale="75" zoomScaleNormal="75" zoomScaleSheetLayoutView="75" zoomScalePageLayoutView="0" workbookViewId="0" topLeftCell="A1">
      <selection activeCell="E27" sqref="E27"/>
    </sheetView>
  </sheetViews>
  <sheetFormatPr defaultColWidth="9.00390625" defaultRowHeight="15.75"/>
  <cols>
    <col min="1" max="2" width="3.625" style="26" customWidth="1"/>
    <col min="3" max="3" width="68.50390625" style="26" customWidth="1"/>
    <col min="4" max="4" width="3.625" style="26" customWidth="1"/>
    <col min="5" max="5" width="13.625" style="28" customWidth="1"/>
    <col min="6" max="6" width="3.25390625" style="28" customWidth="1"/>
    <col min="7" max="7" width="13.625" style="28" customWidth="1"/>
    <col min="8" max="8" width="3.125" style="26" customWidth="1"/>
    <col min="9" max="255" width="9.00390625" style="26" customWidth="1"/>
  </cols>
  <sheetData>
    <row r="1" ht="27" customHeight="1">
      <c r="A1" s="29" t="s">
        <v>0</v>
      </c>
    </row>
    <row r="2" ht="15.75" customHeight="1">
      <c r="A2" s="30"/>
    </row>
    <row r="3" ht="15.75" customHeight="1"/>
    <row r="4" spans="1:7" ht="15.75" customHeight="1">
      <c r="A4" s="31" t="s">
        <v>98</v>
      </c>
      <c r="B4" s="22"/>
      <c r="C4" s="22"/>
      <c r="D4" s="22"/>
      <c r="E4" s="22"/>
      <c r="F4" s="22"/>
      <c r="G4" s="22"/>
    </row>
    <row r="5" ht="15.75" customHeight="1">
      <c r="A5" s="1" t="s">
        <v>2</v>
      </c>
    </row>
    <row r="6" ht="15.75" customHeight="1">
      <c r="A6" s="1"/>
    </row>
    <row r="7" spans="5:7" ht="15.75" customHeight="1">
      <c r="E7" s="32" t="s">
        <v>99</v>
      </c>
      <c r="G7" s="32" t="s">
        <v>99</v>
      </c>
    </row>
    <row r="8" spans="5:7" ht="15.75" customHeight="1">
      <c r="E8" s="32" t="s">
        <v>100</v>
      </c>
      <c r="G8" s="32" t="s">
        <v>100</v>
      </c>
    </row>
    <row r="9" spans="2:256" s="33" customFormat="1" ht="15.75" customHeight="1">
      <c r="B9" s="34"/>
      <c r="C9" s="34"/>
      <c r="D9" s="34"/>
      <c r="E9" s="5" t="s">
        <v>12</v>
      </c>
      <c r="F9" s="4"/>
      <c r="G9" s="5" t="s">
        <v>13</v>
      </c>
      <c r="IV9"/>
    </row>
    <row r="10" spans="2:256" s="33" customFormat="1" ht="15.75" customHeight="1">
      <c r="B10" s="34"/>
      <c r="C10" s="34"/>
      <c r="D10" s="34"/>
      <c r="E10" s="35" t="s">
        <v>14</v>
      </c>
      <c r="F10" s="36"/>
      <c r="G10" s="35" t="s">
        <v>14</v>
      </c>
      <c r="IV10"/>
    </row>
    <row r="11" spans="2:256" s="33" customFormat="1" ht="15.75" customHeight="1">
      <c r="B11" s="37" t="s">
        <v>101</v>
      </c>
      <c r="C11" s="34"/>
      <c r="D11" s="34"/>
      <c r="E11" s="36"/>
      <c r="F11" s="36"/>
      <c r="G11" s="36"/>
      <c r="IV11"/>
    </row>
    <row r="12" spans="2:256" s="33" customFormat="1" ht="15.75" customHeight="1">
      <c r="B12" s="34"/>
      <c r="C12" s="34"/>
      <c r="D12" s="34"/>
      <c r="E12" s="38"/>
      <c r="F12" s="38"/>
      <c r="G12" s="38"/>
      <c r="IV12"/>
    </row>
    <row r="13" spans="2:256" s="33" customFormat="1" ht="15.75" customHeight="1">
      <c r="B13" s="34" t="s">
        <v>21</v>
      </c>
      <c r="C13" s="34"/>
      <c r="D13" s="34"/>
      <c r="E13" s="39">
        <v>38388</v>
      </c>
      <c r="F13" s="39"/>
      <c r="G13" s="39">
        <v>18604</v>
      </c>
      <c r="IV13"/>
    </row>
    <row r="14" spans="2:256" s="33" customFormat="1" ht="15.75" customHeight="1">
      <c r="B14" s="34"/>
      <c r="C14" s="34"/>
      <c r="D14" s="34"/>
      <c r="E14" s="39"/>
      <c r="F14" s="39"/>
      <c r="G14" s="39"/>
      <c r="IV14"/>
    </row>
    <row r="15" spans="2:256" s="33" customFormat="1" ht="15.75" customHeight="1">
      <c r="B15" s="34" t="s">
        <v>102</v>
      </c>
      <c r="C15" s="34"/>
      <c r="D15" s="34"/>
      <c r="E15" s="39"/>
      <c r="F15" s="39"/>
      <c r="G15" s="39"/>
      <c r="IV15"/>
    </row>
    <row r="16" spans="2:256" s="33" customFormat="1" ht="15.75" customHeight="1">
      <c r="B16" s="34"/>
      <c r="C16" s="34"/>
      <c r="D16" s="34"/>
      <c r="E16" s="40"/>
      <c r="F16" s="40"/>
      <c r="G16" s="40"/>
      <c r="IV16"/>
    </row>
    <row r="17" spans="2:256" s="33" customFormat="1" ht="15.75" customHeight="1">
      <c r="B17" s="34"/>
      <c r="C17" s="34" t="s">
        <v>103</v>
      </c>
      <c r="D17" s="34"/>
      <c r="E17" s="40">
        <v>1624</v>
      </c>
      <c r="F17" s="40"/>
      <c r="G17" s="40">
        <v>1924</v>
      </c>
      <c r="IV17"/>
    </row>
    <row r="18" spans="2:256" s="33" customFormat="1" ht="15.75" customHeight="1">
      <c r="B18" s="34"/>
      <c r="C18" s="34" t="s">
        <v>104</v>
      </c>
      <c r="D18" s="34"/>
      <c r="E18" s="40">
        <v>-929</v>
      </c>
      <c r="F18" s="40"/>
      <c r="G18" s="40">
        <v>-547</v>
      </c>
      <c r="IV18"/>
    </row>
    <row r="19" spans="2:256" s="33" customFormat="1" ht="15.75" customHeight="1">
      <c r="B19" s="34"/>
      <c r="C19" s="34" t="s">
        <v>20</v>
      </c>
      <c r="D19" s="34"/>
      <c r="E19" s="40">
        <v>-101</v>
      </c>
      <c r="F19" s="40"/>
      <c r="G19" s="40">
        <v>0</v>
      </c>
      <c r="IV19"/>
    </row>
    <row r="20" spans="2:256" s="33" customFormat="1" ht="15.75" customHeight="1">
      <c r="B20" s="34"/>
      <c r="C20" s="34" t="s">
        <v>105</v>
      </c>
      <c r="D20" s="34"/>
      <c r="E20" s="40">
        <v>-130</v>
      </c>
      <c r="F20" s="40"/>
      <c r="G20" s="40">
        <v>-747</v>
      </c>
      <c r="IV20"/>
    </row>
    <row r="21" spans="2:256" s="33" customFormat="1" ht="15.75" customHeight="1">
      <c r="B21" s="34"/>
      <c r="C21" s="34"/>
      <c r="D21" s="34"/>
      <c r="E21" s="41"/>
      <c r="F21" s="42"/>
      <c r="G21" s="41"/>
      <c r="IV21"/>
    </row>
    <row r="22" spans="2:256" s="33" customFormat="1" ht="15.75" customHeight="1">
      <c r="B22" s="34" t="s">
        <v>106</v>
      </c>
      <c r="C22" s="34"/>
      <c r="D22" s="34"/>
      <c r="E22" s="43">
        <f>+E13+SUM(E17:E21)</f>
        <v>38852</v>
      </c>
      <c r="F22" s="43"/>
      <c r="G22" s="43">
        <f>+G13+SUM(G17:G21)</f>
        <v>19234</v>
      </c>
      <c r="IV22"/>
    </row>
    <row r="23" spans="2:256" s="33" customFormat="1" ht="15.75" customHeight="1">
      <c r="B23" s="34"/>
      <c r="C23" s="34"/>
      <c r="D23" s="34"/>
      <c r="E23" s="43"/>
      <c r="F23" s="44"/>
      <c r="G23" s="43"/>
      <c r="IV23"/>
    </row>
    <row r="24" spans="2:256" s="33" customFormat="1" ht="15.75" customHeight="1">
      <c r="B24" s="34" t="s">
        <v>107</v>
      </c>
      <c r="C24" s="34"/>
      <c r="D24" s="34"/>
      <c r="E24" s="43"/>
      <c r="F24" s="44"/>
      <c r="G24" s="43"/>
      <c r="IV24"/>
    </row>
    <row r="25" spans="2:256" s="33" customFormat="1" ht="15.75" customHeight="1">
      <c r="B25" s="34"/>
      <c r="C25" s="34"/>
      <c r="D25" s="34"/>
      <c r="E25" s="43"/>
      <c r="F25" s="44"/>
      <c r="G25" s="43"/>
      <c r="IV25"/>
    </row>
    <row r="26" spans="2:256" s="33" customFormat="1" ht="15.75" customHeight="1">
      <c r="B26" s="34"/>
      <c r="C26" s="34" t="s">
        <v>108</v>
      </c>
      <c r="D26" s="34"/>
      <c r="E26" s="40">
        <v>-12259</v>
      </c>
      <c r="F26" s="40"/>
      <c r="G26" s="40">
        <v>-20129</v>
      </c>
      <c r="IV26"/>
    </row>
    <row r="27" spans="2:256" s="33" customFormat="1" ht="15.75" customHeight="1">
      <c r="B27" s="34"/>
      <c r="C27" s="34" t="s">
        <v>109</v>
      </c>
      <c r="D27" s="34"/>
      <c r="E27" s="40">
        <v>-15840</v>
      </c>
      <c r="F27" s="40"/>
      <c r="G27" s="40">
        <v>13296</v>
      </c>
      <c r="IV27"/>
    </row>
    <row r="28" spans="2:256" s="33" customFormat="1" ht="15.75" customHeight="1">
      <c r="B28" s="34"/>
      <c r="C28" s="34" t="s">
        <v>110</v>
      </c>
      <c r="D28" s="34"/>
      <c r="E28" s="40">
        <v>3128</v>
      </c>
      <c r="F28" s="40"/>
      <c r="G28" s="40">
        <v>776</v>
      </c>
      <c r="IV28"/>
    </row>
    <row r="29" spans="2:256" s="33" customFormat="1" ht="15.75" customHeight="1">
      <c r="B29" s="34"/>
      <c r="C29" s="34" t="s">
        <v>111</v>
      </c>
      <c r="D29" s="34"/>
      <c r="E29" s="40">
        <v>-26054</v>
      </c>
      <c r="F29" s="40"/>
      <c r="G29" s="40">
        <v>-15012</v>
      </c>
      <c r="IV29"/>
    </row>
    <row r="30" spans="2:256" s="33" customFormat="1" ht="15.75" customHeight="1">
      <c r="B30" s="34"/>
      <c r="C30" s="34"/>
      <c r="D30" s="34"/>
      <c r="E30" s="45"/>
      <c r="F30" s="40"/>
      <c r="G30" s="45"/>
      <c r="IV30"/>
    </row>
    <row r="31" spans="2:256" s="33" customFormat="1" ht="15.75" customHeight="1">
      <c r="B31" s="34" t="s">
        <v>112</v>
      </c>
      <c r="C31" s="34"/>
      <c r="D31" s="34"/>
      <c r="E31" s="40">
        <f>+SUM(E26:E29)+E22</f>
        <v>-12173</v>
      </c>
      <c r="F31" s="40"/>
      <c r="G31" s="40">
        <f>+SUM(G26:G29)+G22</f>
        <v>-1835</v>
      </c>
      <c r="IV31"/>
    </row>
    <row r="32" spans="2:256" s="33" customFormat="1" ht="15.75" customHeight="1">
      <c r="B32" s="34"/>
      <c r="C32" s="34"/>
      <c r="D32" s="34"/>
      <c r="E32" s="40"/>
      <c r="F32" s="40"/>
      <c r="G32" s="40"/>
      <c r="IV32"/>
    </row>
    <row r="33" spans="2:256" s="33" customFormat="1" ht="15.75" customHeight="1">
      <c r="B33" s="34" t="s">
        <v>113</v>
      </c>
      <c r="C33" s="34"/>
      <c r="D33" s="34"/>
      <c r="E33" s="40">
        <v>-2541</v>
      </c>
      <c r="F33" s="40"/>
      <c r="G33" s="40">
        <v>-2614</v>
      </c>
      <c r="IV33"/>
    </row>
    <row r="34" spans="2:256" s="33" customFormat="1" ht="15.75" customHeight="1">
      <c r="B34" s="34" t="s">
        <v>114</v>
      </c>
      <c r="C34" s="34"/>
      <c r="D34" s="34"/>
      <c r="E34" s="40">
        <v>444</v>
      </c>
      <c r="F34" s="40"/>
      <c r="G34" s="40">
        <v>0</v>
      </c>
      <c r="IV34"/>
    </row>
    <row r="35" spans="2:256" s="33" customFormat="1" ht="15.75" customHeight="1">
      <c r="B35" s="34"/>
      <c r="C35" s="34"/>
      <c r="D35" s="34"/>
      <c r="E35" s="40"/>
      <c r="F35" s="40"/>
      <c r="G35" s="40"/>
      <c r="IV35"/>
    </row>
    <row r="36" spans="2:256" s="33" customFormat="1" ht="15.75" customHeight="1">
      <c r="B36" s="34" t="s">
        <v>115</v>
      </c>
      <c r="C36" s="34"/>
      <c r="D36" s="34"/>
      <c r="E36" s="46">
        <f>+E31+SUM(E33:E35)</f>
        <v>-14270</v>
      </c>
      <c r="F36" s="39"/>
      <c r="G36" s="46">
        <f>+G31+SUM(G33:G35)</f>
        <v>-4449</v>
      </c>
      <c r="IV36"/>
    </row>
    <row r="37" spans="2:256" s="33" customFormat="1" ht="15.75" customHeight="1">
      <c r="B37" s="34"/>
      <c r="C37" s="34"/>
      <c r="D37" s="34"/>
      <c r="E37" s="39"/>
      <c r="F37" s="39"/>
      <c r="G37" s="39"/>
      <c r="IV37"/>
    </row>
    <row r="38" spans="2:256" s="33" customFormat="1" ht="15.75" customHeight="1">
      <c r="B38" s="37" t="s">
        <v>116</v>
      </c>
      <c r="C38" s="34"/>
      <c r="D38" s="34"/>
      <c r="E38" s="47"/>
      <c r="F38" s="47"/>
      <c r="G38" s="47"/>
      <c r="IV38"/>
    </row>
    <row r="39" spans="2:256" s="33" customFormat="1" ht="15.75" customHeight="1">
      <c r="B39" s="34"/>
      <c r="C39" s="34"/>
      <c r="D39" s="34"/>
      <c r="E39" s="42"/>
      <c r="F39" s="42"/>
      <c r="G39" s="42"/>
      <c r="IV39"/>
    </row>
    <row r="40" spans="2:256" s="33" customFormat="1" ht="15.75" customHeight="1">
      <c r="B40" s="34" t="s">
        <v>117</v>
      </c>
      <c r="C40" s="34"/>
      <c r="D40" s="34"/>
      <c r="E40" s="40">
        <v>-749</v>
      </c>
      <c r="F40" s="44"/>
      <c r="G40" s="40">
        <v>-329</v>
      </c>
      <c r="IV40"/>
    </row>
    <row r="41" spans="2:256" s="33" customFormat="1" ht="15.75" customHeight="1">
      <c r="B41" s="34" t="s">
        <v>38</v>
      </c>
      <c r="C41" s="34"/>
      <c r="D41" s="34"/>
      <c r="E41" s="40">
        <v>-13260</v>
      </c>
      <c r="F41" s="44"/>
      <c r="G41" s="40">
        <v>0</v>
      </c>
      <c r="IV41"/>
    </row>
    <row r="42" spans="2:256" s="33" customFormat="1" ht="15.75" customHeight="1">
      <c r="B42" s="34" t="s">
        <v>118</v>
      </c>
      <c r="C42" s="34"/>
      <c r="D42" s="34"/>
      <c r="E42" s="40">
        <v>0</v>
      </c>
      <c r="F42" s="44"/>
      <c r="G42" s="40">
        <v>-3275</v>
      </c>
      <c r="IV42"/>
    </row>
    <row r="43" spans="2:256" s="33" customFormat="1" ht="15.75" customHeight="1">
      <c r="B43" s="34" t="s">
        <v>119</v>
      </c>
      <c r="C43" s="34"/>
      <c r="D43" s="34"/>
      <c r="E43" s="40">
        <f>-E18</f>
        <v>929</v>
      </c>
      <c r="F43" s="42"/>
      <c r="G43" s="40">
        <v>547</v>
      </c>
      <c r="IV43"/>
    </row>
    <row r="44" spans="2:256" s="33" customFormat="1" ht="15.75" customHeight="1">
      <c r="B44" s="34" t="s">
        <v>120</v>
      </c>
      <c r="C44" s="34"/>
      <c r="D44" s="34"/>
      <c r="E44" s="40">
        <v>135</v>
      </c>
      <c r="F44" s="40"/>
      <c r="G44" s="40">
        <v>1222</v>
      </c>
      <c r="IV44"/>
    </row>
    <row r="45" spans="2:256" s="33" customFormat="1" ht="15.75" customHeight="1">
      <c r="B45" s="34"/>
      <c r="C45" s="34"/>
      <c r="D45" s="34"/>
      <c r="E45" s="40"/>
      <c r="F45" s="40"/>
      <c r="G45" s="40"/>
      <c r="IV45"/>
    </row>
    <row r="46" spans="2:256" s="33" customFormat="1" ht="15.75" customHeight="1">
      <c r="B46" s="34" t="s">
        <v>121</v>
      </c>
      <c r="C46" s="34"/>
      <c r="D46" s="34"/>
      <c r="E46" s="46">
        <f>+SUM(E40:E45)</f>
        <v>-12945</v>
      </c>
      <c r="F46" s="39"/>
      <c r="G46" s="46">
        <f>+SUM(G40:G45)</f>
        <v>-1835</v>
      </c>
      <c r="IV46"/>
    </row>
    <row r="47" spans="2:256" s="33" customFormat="1" ht="15.75" customHeight="1">
      <c r="B47" s="34"/>
      <c r="C47" s="34"/>
      <c r="D47" s="34"/>
      <c r="E47" s="39"/>
      <c r="F47" s="39"/>
      <c r="G47" s="39"/>
      <c r="IV47"/>
    </row>
    <row r="48" spans="2:256" s="33" customFormat="1" ht="15.75" customHeight="1">
      <c r="B48" s="37" t="s">
        <v>122</v>
      </c>
      <c r="C48" s="34"/>
      <c r="D48" s="34"/>
      <c r="E48" s="39"/>
      <c r="F48" s="39"/>
      <c r="G48" s="39"/>
      <c r="IV48"/>
    </row>
    <row r="49" spans="2:256" s="33" customFormat="1" ht="15.75" customHeight="1">
      <c r="B49" s="34"/>
      <c r="C49" s="34"/>
      <c r="D49" s="34"/>
      <c r="E49" s="47"/>
      <c r="F49" s="47"/>
      <c r="G49" s="47"/>
      <c r="IV49"/>
    </row>
    <row r="50" spans="2:256" s="33" customFormat="1" ht="15.75" customHeight="1">
      <c r="B50" s="34" t="s">
        <v>84</v>
      </c>
      <c r="C50" s="34"/>
      <c r="D50" s="34"/>
      <c r="E50" s="48">
        <v>0</v>
      </c>
      <c r="F50" s="40"/>
      <c r="G50" s="40">
        <v>-1418</v>
      </c>
      <c r="IV50"/>
    </row>
    <row r="51" spans="2:256" s="33" customFormat="1" ht="15.75" customHeight="1">
      <c r="B51" s="34" t="s">
        <v>85</v>
      </c>
      <c r="C51" s="34"/>
      <c r="D51" s="34"/>
      <c r="E51" s="48">
        <v>0</v>
      </c>
      <c r="F51" s="40"/>
      <c r="G51" s="40">
        <v>7300</v>
      </c>
      <c r="IV51"/>
    </row>
    <row r="52" spans="2:256" s="33" customFormat="1" ht="15.75" customHeight="1">
      <c r="B52" s="34" t="s">
        <v>123</v>
      </c>
      <c r="C52" s="34"/>
      <c r="D52" s="34"/>
      <c r="E52" s="48">
        <v>0</v>
      </c>
      <c r="F52" s="40"/>
      <c r="G52" s="40">
        <v>56128</v>
      </c>
      <c r="IV52"/>
    </row>
    <row r="53" spans="2:256" s="33" customFormat="1" ht="15.75" customHeight="1">
      <c r="B53" s="34"/>
      <c r="C53" s="34"/>
      <c r="D53" s="34"/>
      <c r="E53" s="40"/>
      <c r="F53" s="40"/>
      <c r="G53" s="40"/>
      <c r="IV53"/>
    </row>
    <row r="54" spans="2:256" s="33" customFormat="1" ht="15.75" customHeight="1">
      <c r="B54" s="34" t="s">
        <v>124</v>
      </c>
      <c r="C54" s="34"/>
      <c r="D54" s="34"/>
      <c r="E54" s="46">
        <f>+SUM(E49:E53)</f>
        <v>0</v>
      </c>
      <c r="F54" s="39"/>
      <c r="G54" s="46">
        <f>+SUM(G49:G53)</f>
        <v>62010</v>
      </c>
      <c r="IV54"/>
    </row>
    <row r="55" spans="2:256" s="33" customFormat="1" ht="15.75" customHeight="1">
      <c r="B55" s="34"/>
      <c r="C55" s="34"/>
      <c r="D55" s="34"/>
      <c r="E55" s="45"/>
      <c r="F55" s="40"/>
      <c r="G55" s="45"/>
      <c r="IV55"/>
    </row>
    <row r="56" spans="2:256" s="33" customFormat="1" ht="15.75" customHeight="1">
      <c r="B56" s="37" t="s">
        <v>125</v>
      </c>
      <c r="C56" s="34"/>
      <c r="D56" s="34"/>
      <c r="E56" s="39">
        <f>+E46+E36+E54</f>
        <v>-27215</v>
      </c>
      <c r="F56" s="39"/>
      <c r="G56" s="39">
        <f>+G46+G36+G54</f>
        <v>55726</v>
      </c>
      <c r="IV56"/>
    </row>
    <row r="57" spans="3:256" s="33" customFormat="1" ht="15.75" customHeight="1">
      <c r="C57" s="34"/>
      <c r="D57" s="34"/>
      <c r="E57" s="39"/>
      <c r="F57" s="39"/>
      <c r="G57" s="39"/>
      <c r="IV57"/>
    </row>
    <row r="58" spans="2:256" s="33" customFormat="1" ht="15.75" customHeight="1">
      <c r="B58" s="37" t="s">
        <v>126</v>
      </c>
      <c r="C58" s="34"/>
      <c r="D58" s="34"/>
      <c r="E58" s="39">
        <v>84767</v>
      </c>
      <c r="F58" s="39"/>
      <c r="G58" s="39">
        <v>45737</v>
      </c>
      <c r="IV58"/>
    </row>
    <row r="59" spans="2:256" s="33" customFormat="1" ht="15.75" customHeight="1">
      <c r="B59" s="34"/>
      <c r="C59" s="34"/>
      <c r="D59" s="34"/>
      <c r="E59" s="45"/>
      <c r="F59" s="39"/>
      <c r="G59" s="45"/>
      <c r="IV59"/>
    </row>
    <row r="60" spans="2:256" s="33" customFormat="1" ht="15.75" customHeight="1">
      <c r="B60" s="37" t="s">
        <v>127</v>
      </c>
      <c r="C60" s="34"/>
      <c r="D60" s="34"/>
      <c r="E60" s="49">
        <f>+E58+E56</f>
        <v>57552</v>
      </c>
      <c r="F60" s="39"/>
      <c r="G60" s="49">
        <f>+G58+G56</f>
        <v>101463</v>
      </c>
      <c r="IV60"/>
    </row>
    <row r="61" spans="2:256" s="33" customFormat="1" ht="15.75" customHeight="1">
      <c r="B61" s="34"/>
      <c r="C61" s="34"/>
      <c r="D61" s="34"/>
      <c r="E61" s="50"/>
      <c r="F61" s="51"/>
      <c r="G61" s="50"/>
      <c r="IV61"/>
    </row>
    <row r="62" ht="15.75" customHeight="1">
      <c r="B62" s="15" t="s">
        <v>30</v>
      </c>
    </row>
    <row r="63" spans="2:7" ht="15.75" customHeight="1">
      <c r="B63" s="55" t="s">
        <v>128</v>
      </c>
      <c r="C63" s="55"/>
      <c r="D63" s="55"/>
      <c r="E63" s="55"/>
      <c r="F63" s="55"/>
      <c r="G63" s="55"/>
    </row>
    <row r="64" spans="2:7" ht="15.75" customHeight="1">
      <c r="B64" s="55"/>
      <c r="C64" s="55"/>
      <c r="D64" s="55"/>
      <c r="E64" s="55"/>
      <c r="F64" s="55"/>
      <c r="G64" s="55"/>
    </row>
    <row r="65" ht="15.75" customHeight="1"/>
    <row r="66" ht="15.75" customHeight="1"/>
    <row r="67" ht="15.75" customHeight="1"/>
  </sheetData>
  <sheetProtection/>
  <mergeCells count="1">
    <mergeCell ref="B63:G64"/>
  </mergeCells>
  <printOptions/>
  <pageMargins left="1" right="0.5" top="0.6" bottom="0.6" header="0.5118055555555556" footer="0.5118055555555556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Christine Ang</cp:lastModifiedBy>
  <cp:lastPrinted>2008-08-13T07:57:19Z</cp:lastPrinted>
  <dcterms:created xsi:type="dcterms:W3CDTF">2004-05-11T09:22:50Z</dcterms:created>
  <dcterms:modified xsi:type="dcterms:W3CDTF">2008-08-13T07:57:22Z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