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activeTab="0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<sst xmlns="http://schemas.openxmlformats.org/spreadsheetml/2006/main" count="162" uniqueCount="126">
  <si>
    <t>CURRENT</t>
  </si>
  <si>
    <t>QUARTER</t>
  </si>
  <si>
    <t>ENDED</t>
  </si>
  <si>
    <t>RM'000</t>
  </si>
  <si>
    <t>COMPARATIVE</t>
  </si>
  <si>
    <t>TO</t>
  </si>
  <si>
    <t>Revenue</t>
  </si>
  <si>
    <t>Operating expenses</t>
  </si>
  <si>
    <t>Profit from operations</t>
  </si>
  <si>
    <t>Finance costs</t>
  </si>
  <si>
    <t>Share of results of associated company</t>
  </si>
  <si>
    <t>Profit before tax</t>
  </si>
  <si>
    <t>Taxation</t>
  </si>
  <si>
    <t>Profit after tax</t>
  </si>
  <si>
    <t>Net profit for the period</t>
  </si>
  <si>
    <t>AS AT</t>
  </si>
  <si>
    <t>Property, Plant &amp; Equipment</t>
  </si>
  <si>
    <t>Associated Companies</t>
  </si>
  <si>
    <t>Long Term Investments</t>
  </si>
  <si>
    <t>Investment in Joint Ventures</t>
  </si>
  <si>
    <t>Current Assets</t>
  </si>
  <si>
    <t>Development properties</t>
  </si>
  <si>
    <t>Stocks</t>
  </si>
  <si>
    <t>Debtors</t>
  </si>
  <si>
    <t>Tax Recoverable</t>
  </si>
  <si>
    <t>Deposits with financial institutions</t>
  </si>
  <si>
    <t>Cash and bank balances</t>
  </si>
  <si>
    <t>Current Liabilities</t>
  </si>
  <si>
    <t>Creditors</t>
  </si>
  <si>
    <t>Amount due to customers on contracts</t>
  </si>
  <si>
    <t>Shareholders' Funds</t>
  </si>
  <si>
    <t>Share Capital</t>
  </si>
  <si>
    <t>Reserves</t>
  </si>
  <si>
    <t>Deferred Taxation</t>
  </si>
  <si>
    <t>Hire Purchase Creditors</t>
  </si>
  <si>
    <t>Minority Interests</t>
  </si>
  <si>
    <t>Net Current Assets</t>
  </si>
  <si>
    <t>Net tangible assets per share (RM)</t>
  </si>
  <si>
    <t>Notes :</t>
  </si>
  <si>
    <t>Share</t>
  </si>
  <si>
    <t>Capital</t>
  </si>
  <si>
    <t>Premium</t>
  </si>
  <si>
    <t>Reserve</t>
  </si>
  <si>
    <t>Total</t>
  </si>
  <si>
    <t>CUMMULATIVE</t>
  </si>
  <si>
    <t>At 1 January 2004</t>
  </si>
  <si>
    <t>Retained</t>
  </si>
  <si>
    <t>Earnings</t>
  </si>
  <si>
    <t xml:space="preserve">CONDENSED CONSOLIDATED STATEMENT OF CHANGES IN EQUITY FOR </t>
  </si>
  <si>
    <t>CASH FLOWS FROM OPERATING ACTIVITIES</t>
  </si>
  <si>
    <t>Net profit before taxation</t>
  </si>
  <si>
    <t>Adjustments for:</t>
  </si>
  <si>
    <t>Depreciation of property, plant and equipment</t>
  </si>
  <si>
    <t>Interest income</t>
  </si>
  <si>
    <t>Share of results of associated companies</t>
  </si>
  <si>
    <t xml:space="preserve">Interest expense  </t>
  </si>
  <si>
    <t>Operating profit before working capital changes</t>
  </si>
  <si>
    <t>Changes in working capital:</t>
  </si>
  <si>
    <t>Receivables</t>
  </si>
  <si>
    <t>Inventories</t>
  </si>
  <si>
    <t>Payables</t>
  </si>
  <si>
    <t>Cash generated from operations</t>
  </si>
  <si>
    <t>Income tax paid</t>
  </si>
  <si>
    <t>Net cash generated from /(used in) operating activities</t>
  </si>
  <si>
    <t>CASH FLOWS FROM INVESTING ACTIVITIES</t>
  </si>
  <si>
    <t>Purchase of property, plant and equipment</t>
  </si>
  <si>
    <t>Interest received</t>
  </si>
  <si>
    <t>Transfer from / (to) associated companies</t>
  </si>
  <si>
    <t>Net cash used in investing activities</t>
  </si>
  <si>
    <t>CASH FLOWS FROM FINANCING ACTIVITIES</t>
  </si>
  <si>
    <t>Interest paid</t>
  </si>
  <si>
    <t>Short term borrowing</t>
  </si>
  <si>
    <t>Repayment of HP Creditors</t>
  </si>
  <si>
    <t>NET INCREASE / (DECREASE) IN CASH</t>
  </si>
  <si>
    <t xml:space="preserve">  AND CASH EQUIVALENTS</t>
  </si>
  <si>
    <t>CASH AND CASH EQUIVALENTS</t>
  </si>
  <si>
    <t xml:space="preserve">  AS AT 1 JANUARY 2004</t>
  </si>
  <si>
    <t>MUDAJAYA GROUP BERHAD (605539-H)</t>
  </si>
  <si>
    <t>(The figures have not been audited)</t>
  </si>
  <si>
    <t>Basic earnings per share (sen)</t>
  </si>
  <si>
    <t>31/12/2003</t>
  </si>
  <si>
    <t>Acquisition of subsidiaries</t>
  </si>
  <si>
    <t xml:space="preserve">     Statements for the year ended 31 December 2003.</t>
  </si>
  <si>
    <t xml:space="preserve">     Berhad.</t>
  </si>
  <si>
    <t xml:space="preserve">     Annual Audited Financial Statements for the year ended 31 December 2003.</t>
  </si>
  <si>
    <t xml:space="preserve">     Financial Statements for the year ended 31 December 2003.</t>
  </si>
  <si>
    <t>1.  The Condensed Consolidated Statement of Changes in Equity should be read in conjunction with the</t>
  </si>
  <si>
    <t>CONDENSED CONSOLIDATED CASH FLOW STATEMENT FOR THE</t>
  </si>
  <si>
    <t>1.  The unaudited Condensed Consolidated Income Statement should be read in conjunction with the Annual Audited Financial</t>
  </si>
  <si>
    <t>1.  The unaudited Condensed Consolidated Balance Sheet should be read in conjunction with the Annual Audited</t>
  </si>
  <si>
    <t xml:space="preserve">     ended 31 December 2003.</t>
  </si>
  <si>
    <t xml:space="preserve">     conjunction with the Annual Audited Financial Statements for the year</t>
  </si>
  <si>
    <t>Note :</t>
  </si>
  <si>
    <t>2.   No comparative figures are available as this is the first year quarterly report to Bursa Malaysia Securities Berhad.</t>
  </si>
  <si>
    <t>Short term investments</t>
  </si>
  <si>
    <t>2.  No comparative figures are available as this is the first year quarterly report to Bursa Malaysia Securities</t>
  </si>
  <si>
    <t>Initial public offering (IPO)</t>
  </si>
  <si>
    <t>THE FIRST QUARTER ENDED 31 MARCH 2004</t>
  </si>
  <si>
    <t>Gain on disposal of property, plant and equipment</t>
  </si>
  <si>
    <t>Proceeds from new shares issued</t>
  </si>
  <si>
    <t>Payment for listing expenses</t>
  </si>
  <si>
    <t>Gain on disposal of investment</t>
  </si>
  <si>
    <t>1.  The Condensed Consolidated Cash Flow Statement should be read in</t>
  </si>
  <si>
    <t>2.  No comparative figures are available as this is the first year quarterly</t>
  </si>
  <si>
    <t xml:space="preserve">     report to Bursa Malaysia Securities Berhad.</t>
  </si>
  <si>
    <t>Ended</t>
  </si>
  <si>
    <t>Proceeds from disposal of investment</t>
  </si>
  <si>
    <t>Deferred Expenditure</t>
  </si>
  <si>
    <t>Other Income</t>
  </si>
  <si>
    <t xml:space="preserve">     information).</t>
  </si>
  <si>
    <t>2.  The audited Balance Sheet as at 31 December 2003 was prepared without consolidation as the  acquisitions of</t>
  </si>
  <si>
    <t xml:space="preserve">     subsidiaries were completed subsequent to financial year ended 31 December 2003  (refer  Note  20  for  more</t>
  </si>
  <si>
    <t>Net cash generated from financing activities</t>
  </si>
  <si>
    <t>30/09/2004</t>
  </si>
  <si>
    <t>30/09/2003</t>
  </si>
  <si>
    <t>9 MONTHS</t>
  </si>
  <si>
    <t>UNAUDITED CONDENSED CONSOLIDATED BALANCE SHEET AS AT 30 SEPTEMBER 2004</t>
  </si>
  <si>
    <t>At 30 September 2004</t>
  </si>
  <si>
    <t>NINE MONTHS PERIOD ENDED 30 SEPTEMBER 2004</t>
  </si>
  <si>
    <t>THE NINE MONTHS PERIOD ENDED 30 SEPTEMBER 2004</t>
  </si>
  <si>
    <t>CONDENSED CONSOLIDATED INCOME STATEMENT FOR THE THIRD QUARTER ENDED 30 SEPTEMBER 2004</t>
  </si>
  <si>
    <t>9 Months</t>
  </si>
  <si>
    <t>Dividend paid</t>
  </si>
  <si>
    <t>Bonus share issued</t>
  </si>
  <si>
    <t xml:space="preserve">  AS AT 30 SEPTEMBER 2004</t>
  </si>
  <si>
    <t>Minority interests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</si>
</sst>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0" fontId="0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37" fontId="6" fillId="0" borderId="0" xfId="0" applyNumberFormat="1" applyFont="1" applyAlignment="1">
      <alignment/>
    </xf>
    <xf numFmtId="43" fontId="6" fillId="0" borderId="0" xfId="15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43" fontId="6" fillId="0" borderId="3" xfId="15" applyFont="1" applyBorder="1" applyAlignment="1">
      <alignment/>
    </xf>
    <xf numFmtId="43" fontId="6" fillId="0" borderId="4" xfId="15" applyFont="1" applyBorder="1" applyAlignment="1">
      <alignment/>
    </xf>
    <xf numFmtId="37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15" applyNumberFormat="1" applyFont="1" applyAlignment="1">
      <alignment/>
    </xf>
    <xf numFmtId="41" fontId="6" fillId="0" borderId="2" xfId="15" applyNumberFormat="1" applyFont="1" applyBorder="1" applyAlignment="1">
      <alignment/>
    </xf>
    <xf numFmtId="0" fontId="6" fillId="0" borderId="0" xfId="20" applyFont="1">
      <alignment/>
      <protection/>
    </xf>
    <xf numFmtId="0" fontId="3" fillId="0" borderId="0" xfId="20" applyFont="1" applyAlignment="1" quotePrefix="1">
      <alignment horizontal="center"/>
      <protection/>
    </xf>
    <xf numFmtId="0" fontId="7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38" fontId="6" fillId="0" borderId="0" xfId="20" applyNumberFormat="1" applyFont="1" applyAlignment="1">
      <alignment horizontal="right"/>
      <protection/>
    </xf>
    <xf numFmtId="38" fontId="6" fillId="0" borderId="0" xfId="20" applyNumberFormat="1" applyFont="1" applyAlignment="1">
      <alignment/>
      <protection/>
    </xf>
    <xf numFmtId="38" fontId="6" fillId="0" borderId="0" xfId="20" applyNumberFormat="1" applyFont="1" applyAlignment="1">
      <alignment horizontal="center"/>
      <protection/>
    </xf>
    <xf numFmtId="38" fontId="6" fillId="0" borderId="0" xfId="20" applyNumberFormat="1" applyFont="1">
      <alignment/>
      <protection/>
    </xf>
    <xf numFmtId="0" fontId="6" fillId="0" borderId="0" xfId="20" applyFont="1" applyAlignment="1">
      <alignment horizontal="right"/>
      <protection/>
    </xf>
    <xf numFmtId="43" fontId="3" fillId="0" borderId="4" xfId="15" applyFont="1" applyBorder="1" applyAlignment="1">
      <alignment/>
    </xf>
    <xf numFmtId="41" fontId="6" fillId="0" borderId="1" xfId="15" applyNumberFormat="1" applyFont="1" applyBorder="1" applyAlignment="1">
      <alignment/>
    </xf>
    <xf numFmtId="37" fontId="6" fillId="0" borderId="0" xfId="20" applyNumberFormat="1" applyFont="1" applyAlignment="1">
      <alignment horizontal="center"/>
      <protection/>
    </xf>
    <xf numFmtId="37" fontId="6" fillId="0" borderId="0" xfId="20" applyNumberFormat="1" applyFont="1" applyAlignment="1">
      <alignment horizontal="right"/>
      <protection/>
    </xf>
    <xf numFmtId="37" fontId="6" fillId="0" borderId="3" xfId="20" applyNumberFormat="1" applyFont="1" applyBorder="1">
      <alignment/>
      <protection/>
    </xf>
    <xf numFmtId="37" fontId="6" fillId="0" borderId="0" xfId="20" applyNumberFormat="1" applyFont="1" applyAlignment="1">
      <alignment/>
      <protection/>
    </xf>
    <xf numFmtId="37" fontId="6" fillId="0" borderId="5" xfId="20" applyNumberFormat="1" applyFont="1" applyBorder="1" applyAlignment="1">
      <alignment horizontal="right"/>
      <protection/>
    </xf>
    <xf numFmtId="37" fontId="6" fillId="0" borderId="0" xfId="20" applyNumberFormat="1" applyFont="1">
      <alignment/>
      <protection/>
    </xf>
    <xf numFmtId="37" fontId="6" fillId="0" borderId="6" xfId="20" applyNumberFormat="1" applyFont="1" applyBorder="1" applyAlignment="1">
      <alignment horizontal="right"/>
      <protection/>
    </xf>
    <xf numFmtId="37" fontId="6" fillId="0" borderId="7" xfId="20" applyNumberFormat="1" applyFont="1" applyBorder="1" applyAlignment="1">
      <alignment horizontal="right"/>
      <protection/>
    </xf>
    <xf numFmtId="37" fontId="6" fillId="0" borderId="7" xfId="20" applyNumberFormat="1" applyFont="1" applyBorder="1" applyAlignment="1" quotePrefix="1">
      <alignment horizontal="right"/>
      <protection/>
    </xf>
    <xf numFmtId="37" fontId="6" fillId="0" borderId="8" xfId="20" applyNumberFormat="1" applyFont="1" applyBorder="1" applyAlignment="1">
      <alignment horizontal="right"/>
      <protection/>
    </xf>
    <xf numFmtId="37" fontId="6" fillId="0" borderId="4" xfId="20" applyNumberFormat="1" applyFont="1" applyBorder="1" applyAlignment="1">
      <alignment horizontal="right"/>
      <protection/>
    </xf>
    <xf numFmtId="37" fontId="6" fillId="0" borderId="0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CF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5" zoomScaleNormal="75" workbookViewId="0" topLeftCell="A1">
      <selection activeCell="A8" sqref="A8"/>
    </sheetView>
  </sheetViews>
  <sheetFormatPr defaultColWidth="9.00390625" defaultRowHeight="15.75"/>
  <cols>
    <col min="1" max="1" width="3.25390625" style="0" customWidth="1"/>
    <col min="2" max="2" width="43.125" style="0" customWidth="1"/>
    <col min="3" max="3" width="2.50390625" style="0" customWidth="1"/>
    <col min="4" max="4" width="15.625" style="0" customWidth="1"/>
    <col min="5" max="5" width="3.125" style="0" customWidth="1"/>
    <col min="6" max="6" width="16.50390625" style="0" customWidth="1"/>
    <col min="7" max="7" width="3.125" style="0" customWidth="1"/>
    <col min="8" max="8" width="16.125" style="0" customWidth="1"/>
    <col min="9" max="9" width="3.125" style="0" customWidth="1"/>
    <col min="10" max="10" width="15.75390625" style="0" customWidth="1"/>
    <col min="11" max="11" width="2.625" style="0" customWidth="1"/>
  </cols>
  <sheetData>
    <row r="1" ht="36.75" customHeight="1">
      <c r="A1" s="6" t="s">
        <v>77</v>
      </c>
    </row>
    <row r="4" spans="1:11" ht="18.75">
      <c r="A4" s="2" t="s">
        <v>120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.75">
      <c r="A5" s="8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6.25" customHeight="1">
      <c r="A9" s="8"/>
      <c r="B9" s="8"/>
      <c r="C9" s="8"/>
      <c r="D9" s="9" t="s">
        <v>0</v>
      </c>
      <c r="E9" s="9"/>
      <c r="F9" s="9" t="s">
        <v>4</v>
      </c>
      <c r="G9" s="9"/>
      <c r="H9" s="9" t="s">
        <v>115</v>
      </c>
      <c r="I9" s="9"/>
      <c r="J9" s="9" t="s">
        <v>115</v>
      </c>
      <c r="K9" s="8"/>
    </row>
    <row r="10" spans="1:11" ht="26.25" customHeight="1">
      <c r="A10" s="8"/>
      <c r="B10" s="8"/>
      <c r="C10" s="8"/>
      <c r="D10" s="9" t="s">
        <v>1</v>
      </c>
      <c r="E10" s="9"/>
      <c r="F10" s="9" t="s">
        <v>1</v>
      </c>
      <c r="G10" s="9"/>
      <c r="H10" s="9" t="s">
        <v>44</v>
      </c>
      <c r="I10" s="9"/>
      <c r="J10" s="9" t="s">
        <v>44</v>
      </c>
      <c r="K10" s="8"/>
    </row>
    <row r="11" spans="1:11" ht="26.25" customHeight="1">
      <c r="A11" s="8"/>
      <c r="B11" s="8"/>
      <c r="C11" s="8"/>
      <c r="D11" s="9" t="s">
        <v>2</v>
      </c>
      <c r="E11" s="9"/>
      <c r="F11" s="9" t="s">
        <v>2</v>
      </c>
      <c r="G11" s="9"/>
      <c r="H11" s="9" t="s">
        <v>5</v>
      </c>
      <c r="I11" s="9"/>
      <c r="J11" s="9" t="s">
        <v>5</v>
      </c>
      <c r="K11" s="8"/>
    </row>
    <row r="12" spans="1:11" ht="26.25" customHeight="1">
      <c r="A12" s="8"/>
      <c r="B12" s="8"/>
      <c r="C12" s="8"/>
      <c r="D12" s="10" t="s">
        <v>113</v>
      </c>
      <c r="E12" s="9"/>
      <c r="F12" s="10" t="s">
        <v>114</v>
      </c>
      <c r="G12" s="9"/>
      <c r="H12" s="10" t="s">
        <v>113</v>
      </c>
      <c r="I12" s="9"/>
      <c r="J12" s="10" t="s">
        <v>114</v>
      </c>
      <c r="K12" s="8"/>
    </row>
    <row r="13" spans="1:11" ht="26.25" customHeight="1">
      <c r="A13" s="8"/>
      <c r="B13" s="8"/>
      <c r="C13" s="8"/>
      <c r="D13" s="9" t="s">
        <v>3</v>
      </c>
      <c r="E13" s="9"/>
      <c r="F13" s="9" t="s">
        <v>3</v>
      </c>
      <c r="G13" s="9"/>
      <c r="H13" s="9" t="s">
        <v>3</v>
      </c>
      <c r="I13" s="9"/>
      <c r="J13" s="9" t="s">
        <v>3</v>
      </c>
      <c r="K13" s="8"/>
    </row>
    <row r="14" spans="1:1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6.25" customHeight="1">
      <c r="A15" s="8"/>
      <c r="B15" s="8" t="s">
        <v>6</v>
      </c>
      <c r="C15" s="8"/>
      <c r="D15" s="11">
        <v>98143</v>
      </c>
      <c r="E15" s="11"/>
      <c r="F15" s="12">
        <v>0</v>
      </c>
      <c r="G15" s="11"/>
      <c r="H15" s="11">
        <v>271724</v>
      </c>
      <c r="I15" s="11"/>
      <c r="J15" s="12">
        <v>0</v>
      </c>
      <c r="K15" s="8"/>
    </row>
    <row r="16" spans="1:11" ht="26.25" customHeight="1">
      <c r="A16" s="8"/>
      <c r="B16" s="8"/>
      <c r="C16" s="8"/>
      <c r="D16" s="11"/>
      <c r="E16" s="11"/>
      <c r="F16" s="12"/>
      <c r="G16" s="11"/>
      <c r="H16" s="11"/>
      <c r="I16" s="11"/>
      <c r="J16" s="12"/>
      <c r="K16" s="8"/>
    </row>
    <row r="17" spans="1:11" ht="26.25" customHeight="1">
      <c r="A17" s="8"/>
      <c r="B17" s="8" t="s">
        <v>7</v>
      </c>
      <c r="C17" s="8"/>
      <c r="D17" s="11">
        <v>-89374</v>
      </c>
      <c r="E17" s="11"/>
      <c r="F17" s="12">
        <v>0</v>
      </c>
      <c r="G17" s="11"/>
      <c r="H17" s="11">
        <v>-244904</v>
      </c>
      <c r="I17" s="11"/>
      <c r="J17" s="12">
        <v>0</v>
      </c>
      <c r="K17" s="8"/>
    </row>
    <row r="18" spans="1:11" ht="12" customHeight="1">
      <c r="A18" s="8"/>
      <c r="B18" s="8"/>
      <c r="C18" s="8"/>
      <c r="D18" s="15"/>
      <c r="E18" s="11"/>
      <c r="F18" s="16"/>
      <c r="G18" s="11"/>
      <c r="H18" s="15"/>
      <c r="I18" s="11"/>
      <c r="J18" s="16"/>
      <c r="K18" s="8"/>
    </row>
    <row r="19" spans="1:11" ht="26.25" customHeight="1">
      <c r="A19" s="8"/>
      <c r="B19" s="8"/>
      <c r="C19" s="8"/>
      <c r="D19" s="11"/>
      <c r="E19" s="11"/>
      <c r="F19" s="12"/>
      <c r="G19" s="11"/>
      <c r="H19" s="11"/>
      <c r="I19" s="11"/>
      <c r="J19" s="12"/>
      <c r="K19" s="8"/>
    </row>
    <row r="20" spans="1:11" ht="26.25" customHeight="1">
      <c r="A20" s="8"/>
      <c r="B20" s="8" t="s">
        <v>8</v>
      </c>
      <c r="C20" s="8"/>
      <c r="D20" s="11">
        <f>SUM(D15:D18)</f>
        <v>8769</v>
      </c>
      <c r="E20" s="11"/>
      <c r="F20" s="12">
        <f>SUM(F15:F18)</f>
        <v>0</v>
      </c>
      <c r="G20" s="11"/>
      <c r="H20" s="11">
        <f>SUM(H15:H18)</f>
        <v>26820</v>
      </c>
      <c r="I20" s="11"/>
      <c r="J20" s="12">
        <f>SUM(J15:J18)</f>
        <v>0</v>
      </c>
      <c r="K20" s="8"/>
    </row>
    <row r="21" spans="1:11" ht="26.25" customHeight="1">
      <c r="A21" s="8"/>
      <c r="B21" s="8"/>
      <c r="C21" s="8"/>
      <c r="D21" s="11"/>
      <c r="E21" s="11"/>
      <c r="F21" s="12"/>
      <c r="G21" s="11"/>
      <c r="H21" s="11"/>
      <c r="I21" s="11"/>
      <c r="J21" s="12"/>
      <c r="K21" s="8"/>
    </row>
    <row r="22" spans="1:11" ht="26.25" customHeight="1">
      <c r="A22" s="8"/>
      <c r="B22" s="8" t="s">
        <v>9</v>
      </c>
      <c r="C22" s="8"/>
      <c r="D22" s="11">
        <v>-134</v>
      </c>
      <c r="E22" s="11"/>
      <c r="F22" s="12">
        <v>0</v>
      </c>
      <c r="G22" s="11"/>
      <c r="H22" s="11">
        <v>-529</v>
      </c>
      <c r="I22" s="11"/>
      <c r="J22" s="12">
        <v>0</v>
      </c>
      <c r="K22" s="8"/>
    </row>
    <row r="23" spans="1:11" ht="26.25" customHeight="1">
      <c r="A23" s="8"/>
      <c r="B23" s="8"/>
      <c r="C23" s="8"/>
      <c r="D23" s="11"/>
      <c r="E23" s="11"/>
      <c r="F23" s="12"/>
      <c r="G23" s="11"/>
      <c r="H23" s="11"/>
      <c r="I23" s="11"/>
      <c r="J23" s="12"/>
      <c r="K23" s="8"/>
    </row>
    <row r="24" spans="1:11" ht="26.25" customHeight="1">
      <c r="A24" s="8"/>
      <c r="B24" s="8" t="s">
        <v>108</v>
      </c>
      <c r="C24" s="8"/>
      <c r="D24" s="11">
        <v>134</v>
      </c>
      <c r="E24" s="11"/>
      <c r="F24" s="12">
        <v>0</v>
      </c>
      <c r="G24" s="11"/>
      <c r="H24" s="11">
        <v>236</v>
      </c>
      <c r="I24" s="11"/>
      <c r="J24" s="12">
        <v>0</v>
      </c>
      <c r="K24" s="8"/>
    </row>
    <row r="25" spans="1:11" ht="26.25" customHeight="1">
      <c r="A25" s="8"/>
      <c r="B25" s="8"/>
      <c r="C25" s="8"/>
      <c r="D25" s="11"/>
      <c r="E25" s="11"/>
      <c r="F25" s="12"/>
      <c r="G25" s="11"/>
      <c r="H25" s="11"/>
      <c r="I25" s="11"/>
      <c r="J25" s="12"/>
      <c r="K25" s="8"/>
    </row>
    <row r="26" spans="1:11" ht="26.25" customHeight="1">
      <c r="A26" s="8"/>
      <c r="B26" s="8" t="s">
        <v>10</v>
      </c>
      <c r="C26" s="8"/>
      <c r="D26" s="15">
        <v>-121</v>
      </c>
      <c r="E26" s="11"/>
      <c r="F26" s="16">
        <v>0</v>
      </c>
      <c r="G26" s="11"/>
      <c r="H26" s="15">
        <v>-157</v>
      </c>
      <c r="I26" s="11"/>
      <c r="J26" s="16">
        <v>0</v>
      </c>
      <c r="K26" s="8"/>
    </row>
    <row r="27" spans="1:11" ht="26.25" customHeight="1">
      <c r="A27" s="8"/>
      <c r="B27" s="8"/>
      <c r="C27" s="8"/>
      <c r="D27" s="11"/>
      <c r="E27" s="11"/>
      <c r="F27" s="12"/>
      <c r="G27" s="11"/>
      <c r="H27" s="11"/>
      <c r="I27" s="11"/>
      <c r="J27" s="12"/>
      <c r="K27" s="8"/>
    </row>
    <row r="28" spans="1:11" ht="26.25" customHeight="1">
      <c r="A28" s="8"/>
      <c r="B28" s="8" t="s">
        <v>11</v>
      </c>
      <c r="C28" s="8"/>
      <c r="D28" s="11">
        <f>SUM(D19:D26)</f>
        <v>8648</v>
      </c>
      <c r="E28" s="11"/>
      <c r="F28" s="12">
        <f>SUM(F19:F26)</f>
        <v>0</v>
      </c>
      <c r="G28" s="11"/>
      <c r="H28" s="11">
        <f>SUM(H19:H26)</f>
        <v>26370</v>
      </c>
      <c r="I28" s="11"/>
      <c r="J28" s="12">
        <f>SUM(J19:J26)</f>
        <v>0</v>
      </c>
      <c r="K28" s="8"/>
    </row>
    <row r="29" spans="1:11" ht="26.25" customHeight="1">
      <c r="A29" s="8"/>
      <c r="B29" s="8"/>
      <c r="C29" s="8"/>
      <c r="D29" s="11"/>
      <c r="E29" s="11"/>
      <c r="F29" s="12"/>
      <c r="G29" s="11"/>
      <c r="H29" s="11"/>
      <c r="I29" s="11"/>
      <c r="J29" s="12"/>
      <c r="K29" s="8"/>
    </row>
    <row r="30" spans="1:11" ht="26.25" customHeight="1">
      <c r="A30" s="8"/>
      <c r="B30" s="8" t="s">
        <v>12</v>
      </c>
      <c r="C30" s="8"/>
      <c r="D30" s="15">
        <v>-1989</v>
      </c>
      <c r="E30" s="11"/>
      <c r="F30" s="16">
        <v>0</v>
      </c>
      <c r="G30" s="11"/>
      <c r="H30" s="15">
        <v>-7203</v>
      </c>
      <c r="I30" s="11"/>
      <c r="J30" s="16">
        <v>0</v>
      </c>
      <c r="K30" s="8"/>
    </row>
    <row r="31" spans="1:11" ht="26.25" customHeight="1">
      <c r="A31" s="8"/>
      <c r="B31" s="8"/>
      <c r="C31" s="8"/>
      <c r="D31" s="11"/>
      <c r="E31" s="11"/>
      <c r="F31" s="12"/>
      <c r="G31" s="11"/>
      <c r="H31" s="11"/>
      <c r="I31" s="11"/>
      <c r="J31" s="12"/>
      <c r="K31" s="8"/>
    </row>
    <row r="32" spans="1:11" ht="26.25" customHeight="1">
      <c r="A32" s="8"/>
      <c r="B32" s="8" t="s">
        <v>13</v>
      </c>
      <c r="C32" s="8"/>
      <c r="D32" s="11">
        <f>SUM(D27:D30)</f>
        <v>6659</v>
      </c>
      <c r="E32" s="11"/>
      <c r="F32" s="12">
        <f>SUM(F27:F30)</f>
        <v>0</v>
      </c>
      <c r="G32" s="11"/>
      <c r="H32" s="11">
        <f>SUM(H27:H30)</f>
        <v>19167</v>
      </c>
      <c r="I32" s="11"/>
      <c r="J32" s="12">
        <f>SUM(J27:J30)</f>
        <v>0</v>
      </c>
      <c r="K32" s="8"/>
    </row>
    <row r="33" spans="1:11" ht="26.25" customHeight="1">
      <c r="A33" s="8"/>
      <c r="B33" s="8"/>
      <c r="C33" s="8"/>
      <c r="D33" s="11"/>
      <c r="E33" s="11"/>
      <c r="F33" s="12"/>
      <c r="G33" s="11"/>
      <c r="H33" s="11"/>
      <c r="I33" s="11"/>
      <c r="J33" s="12"/>
      <c r="K33" s="8"/>
    </row>
    <row r="34" spans="1:11" ht="26.25" customHeight="1">
      <c r="A34" s="8"/>
      <c r="B34" s="8" t="s">
        <v>125</v>
      </c>
      <c r="C34" s="8"/>
      <c r="D34" s="15">
        <v>-339</v>
      </c>
      <c r="E34" s="11"/>
      <c r="F34" s="16">
        <v>0</v>
      </c>
      <c r="G34" s="11"/>
      <c r="H34" s="15">
        <v>-815</v>
      </c>
      <c r="I34" s="11"/>
      <c r="J34" s="16">
        <v>0</v>
      </c>
      <c r="K34" s="8"/>
    </row>
    <row r="35" spans="1:11" ht="26.25" customHeight="1">
      <c r="A35" s="8"/>
      <c r="B35" s="8"/>
      <c r="C35" s="8"/>
      <c r="D35" s="11"/>
      <c r="E35" s="11"/>
      <c r="F35" s="12"/>
      <c r="G35" s="11"/>
      <c r="H35" s="11"/>
      <c r="I35" s="11"/>
      <c r="J35" s="12"/>
      <c r="K35" s="8"/>
    </row>
    <row r="36" spans="1:11" ht="26.25" customHeight="1" thickBot="1">
      <c r="A36" s="8"/>
      <c r="B36" s="8" t="s">
        <v>14</v>
      </c>
      <c r="C36" s="8"/>
      <c r="D36" s="18">
        <f>SUM(D31:D34)</f>
        <v>6320</v>
      </c>
      <c r="E36" s="11"/>
      <c r="F36" s="17">
        <f>SUM(F31:F34)</f>
        <v>0</v>
      </c>
      <c r="G36" s="11"/>
      <c r="H36" s="18">
        <f>SUM(H31:H34)</f>
        <v>18352</v>
      </c>
      <c r="I36" s="11"/>
      <c r="J36" s="17">
        <f>SUM(J31:J34)</f>
        <v>0</v>
      </c>
      <c r="K36" s="8"/>
    </row>
    <row r="37" spans="1:11" ht="26.25" customHeight="1" thickTop="1">
      <c r="A37" s="8"/>
      <c r="B37" s="8"/>
      <c r="C37" s="8"/>
      <c r="D37" s="8"/>
      <c r="E37" s="8"/>
      <c r="F37" s="12"/>
      <c r="G37" s="8"/>
      <c r="H37" s="8"/>
      <c r="I37" s="8"/>
      <c r="J37" s="12"/>
      <c r="K37" s="8"/>
    </row>
    <row r="38" spans="1:11" ht="26.25" customHeight="1">
      <c r="A38" s="8"/>
      <c r="B38" s="8"/>
      <c r="C38" s="8"/>
      <c r="D38" s="8"/>
      <c r="E38" s="8"/>
      <c r="F38" s="12"/>
      <c r="G38" s="8"/>
      <c r="H38" s="8"/>
      <c r="I38" s="8"/>
      <c r="J38" s="12"/>
      <c r="K38" s="8"/>
    </row>
    <row r="39" spans="1:11" ht="26.25" customHeight="1" thickBot="1">
      <c r="A39" s="8"/>
      <c r="B39" s="8" t="s">
        <v>79</v>
      </c>
      <c r="C39" s="8"/>
      <c r="D39" s="19">
        <v>4.65</v>
      </c>
      <c r="E39" s="8"/>
      <c r="F39" s="17">
        <v>0</v>
      </c>
      <c r="G39" s="8"/>
      <c r="H39" s="19">
        <v>14.19</v>
      </c>
      <c r="I39" s="8"/>
      <c r="J39" s="17">
        <v>0</v>
      </c>
      <c r="K39" s="8"/>
    </row>
    <row r="40" spans="1:10" ht="17.25" thickTop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28.5" customHeight="1">
      <c r="A41" s="7"/>
      <c r="B41" s="8" t="s">
        <v>38</v>
      </c>
      <c r="C41" s="7"/>
      <c r="D41" s="7"/>
      <c r="E41" s="7"/>
      <c r="F41" s="7"/>
      <c r="G41" s="7"/>
      <c r="H41" s="7"/>
      <c r="I41" s="7"/>
      <c r="J41" s="7"/>
    </row>
    <row r="42" spans="1:10" ht="28.5" customHeight="1">
      <c r="A42" s="7"/>
      <c r="B42" s="20" t="s">
        <v>88</v>
      </c>
      <c r="C42" s="7"/>
      <c r="D42" s="7"/>
      <c r="E42" s="7"/>
      <c r="F42" s="7"/>
      <c r="G42" s="7"/>
      <c r="H42" s="7"/>
      <c r="I42" s="7"/>
      <c r="J42" s="7"/>
    </row>
    <row r="43" spans="1:10" ht="28.5" customHeight="1">
      <c r="A43" s="7"/>
      <c r="B43" s="20" t="s">
        <v>82</v>
      </c>
      <c r="C43" s="7"/>
      <c r="D43" s="7"/>
      <c r="E43" s="7"/>
      <c r="F43" s="7"/>
      <c r="G43" s="7"/>
      <c r="H43" s="7"/>
      <c r="I43" s="7"/>
      <c r="J43" s="7"/>
    </row>
    <row r="44" spans="1:10" ht="27.75" customHeight="1">
      <c r="A44" s="7"/>
      <c r="B44" s="8" t="s">
        <v>93</v>
      </c>
      <c r="C44" s="7"/>
      <c r="D44" s="7"/>
      <c r="E44" s="7"/>
      <c r="F44" s="7"/>
      <c r="G44" s="7"/>
      <c r="H44" s="7"/>
      <c r="I44" s="7"/>
      <c r="J44" s="7"/>
    </row>
    <row r="45" ht="27.75" customHeight="1">
      <c r="B45" s="8"/>
    </row>
    <row r="46" ht="27.75" customHeight="1">
      <c r="B46" s="8"/>
    </row>
  </sheetData>
  <printOptions/>
  <pageMargins left="0.78" right="0.15" top="0.58" bottom="0.65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5" zoomScaleNormal="75" workbookViewId="0" topLeftCell="A1">
      <selection activeCell="A8" sqref="A8"/>
    </sheetView>
  </sheetViews>
  <sheetFormatPr defaultColWidth="9.00390625" defaultRowHeight="15.75"/>
  <cols>
    <col min="1" max="1" width="5.50390625" style="0" customWidth="1"/>
    <col min="2" max="2" width="6.625" style="0" customWidth="1"/>
    <col min="3" max="3" width="51.00390625" style="0" customWidth="1"/>
    <col min="4" max="4" width="6.75390625" style="0" customWidth="1"/>
    <col min="5" max="5" width="17.875" style="0" customWidth="1"/>
    <col min="6" max="6" width="9.25390625" style="0" customWidth="1"/>
    <col min="7" max="7" width="17.75390625" style="0" customWidth="1"/>
    <col min="8" max="8" width="4.50390625" style="0" customWidth="1"/>
  </cols>
  <sheetData>
    <row r="1" ht="36.75" customHeight="1">
      <c r="A1" s="6" t="s">
        <v>77</v>
      </c>
    </row>
    <row r="2" ht="15.75">
      <c r="A2" s="1"/>
    </row>
    <row r="4" spans="1:8" ht="18.75">
      <c r="A4" s="2" t="s">
        <v>116</v>
      </c>
      <c r="B4" s="8"/>
      <c r="C4" s="8"/>
      <c r="D4" s="8"/>
      <c r="E4" s="8"/>
      <c r="F4" s="8"/>
      <c r="G4" s="8"/>
      <c r="H4" s="8"/>
    </row>
    <row r="5" spans="1:8" ht="18.75">
      <c r="A5" s="8"/>
      <c r="B5" s="8"/>
      <c r="C5" s="8"/>
      <c r="D5" s="8"/>
      <c r="E5" s="8"/>
      <c r="F5" s="8"/>
      <c r="G5" s="8"/>
      <c r="H5" s="8"/>
    </row>
    <row r="6" spans="1:8" ht="18.75">
      <c r="A6" s="8"/>
      <c r="B6" s="8"/>
      <c r="C6" s="8"/>
      <c r="D6" s="8"/>
      <c r="E6" s="9" t="s">
        <v>15</v>
      </c>
      <c r="F6" s="9"/>
      <c r="G6" s="9" t="s">
        <v>15</v>
      </c>
      <c r="H6" s="8"/>
    </row>
    <row r="7" spans="1:8" ht="18.75">
      <c r="A7" s="8"/>
      <c r="B7" s="8"/>
      <c r="C7" s="8"/>
      <c r="D7" s="8"/>
      <c r="E7" s="10" t="s">
        <v>113</v>
      </c>
      <c r="F7" s="9"/>
      <c r="G7" s="10" t="s">
        <v>80</v>
      </c>
      <c r="H7" s="8"/>
    </row>
    <row r="8" spans="1:8" ht="18.75">
      <c r="A8" s="8"/>
      <c r="B8" s="8"/>
      <c r="C8" s="8"/>
      <c r="D8" s="8"/>
      <c r="E8" s="9" t="s">
        <v>3</v>
      </c>
      <c r="F8" s="9"/>
      <c r="G8" s="9" t="s">
        <v>3</v>
      </c>
      <c r="H8" s="8"/>
    </row>
    <row r="9" spans="1:8" ht="18.75">
      <c r="A9" s="8"/>
      <c r="B9" s="8"/>
      <c r="C9" s="8"/>
      <c r="D9" s="8"/>
      <c r="E9" s="8"/>
      <c r="F9" s="8"/>
      <c r="G9" s="8"/>
      <c r="H9" s="8"/>
    </row>
    <row r="10" spans="1:8" ht="24" customHeight="1">
      <c r="A10" s="8"/>
      <c r="B10" s="8" t="s">
        <v>16</v>
      </c>
      <c r="C10" s="8"/>
      <c r="D10" s="8"/>
      <c r="E10" s="11">
        <v>20013</v>
      </c>
      <c r="F10" s="11"/>
      <c r="G10" s="12">
        <v>0</v>
      </c>
      <c r="H10" s="8"/>
    </row>
    <row r="11" spans="1:8" ht="24" customHeight="1">
      <c r="A11" s="8"/>
      <c r="B11" s="8" t="s">
        <v>17</v>
      </c>
      <c r="C11" s="8"/>
      <c r="D11" s="8"/>
      <c r="E11" s="11">
        <v>2280</v>
      </c>
      <c r="F11" s="11"/>
      <c r="G11" s="12">
        <v>0</v>
      </c>
      <c r="H11" s="8"/>
    </row>
    <row r="12" spans="1:8" ht="24" customHeight="1">
      <c r="A12" s="8"/>
      <c r="B12" s="8" t="s">
        <v>19</v>
      </c>
      <c r="C12" s="8"/>
      <c r="D12" s="8"/>
      <c r="E12" s="11">
        <v>3560</v>
      </c>
      <c r="F12" s="11"/>
      <c r="G12" s="12">
        <v>0</v>
      </c>
      <c r="H12" s="8"/>
    </row>
    <row r="13" spans="1:8" ht="24" customHeight="1">
      <c r="A13" s="8"/>
      <c r="B13" s="8" t="s">
        <v>18</v>
      </c>
      <c r="C13" s="8"/>
      <c r="D13" s="8"/>
      <c r="E13" s="11">
        <v>1134</v>
      </c>
      <c r="F13" s="11"/>
      <c r="G13" s="12">
        <v>0</v>
      </c>
      <c r="H13" s="8"/>
    </row>
    <row r="14" spans="1:8" ht="24" customHeight="1">
      <c r="A14" s="8"/>
      <c r="B14" s="8" t="s">
        <v>107</v>
      </c>
      <c r="C14" s="8"/>
      <c r="D14" s="8"/>
      <c r="E14" s="12">
        <v>0</v>
      </c>
      <c r="F14" s="11"/>
      <c r="G14" s="21">
        <v>562</v>
      </c>
      <c r="H14" s="8"/>
    </row>
    <row r="15" spans="1:8" ht="18.75">
      <c r="A15" s="8"/>
      <c r="B15" s="8"/>
      <c r="C15" s="8"/>
      <c r="D15" s="8"/>
      <c r="E15" s="11"/>
      <c r="F15" s="11"/>
      <c r="G15" s="12"/>
      <c r="H15" s="8"/>
    </row>
    <row r="16" spans="1:8" ht="22.5" customHeight="1">
      <c r="A16" s="8"/>
      <c r="B16" s="2" t="s">
        <v>20</v>
      </c>
      <c r="C16" s="8"/>
      <c r="D16" s="8"/>
      <c r="E16" s="11"/>
      <c r="F16" s="11"/>
      <c r="G16" s="12"/>
      <c r="H16" s="8"/>
    </row>
    <row r="17" spans="1:8" ht="24" customHeight="1">
      <c r="A17" s="8"/>
      <c r="B17" s="8"/>
      <c r="C17" s="8" t="s">
        <v>21</v>
      </c>
      <c r="D17" s="8"/>
      <c r="E17" s="11">
        <v>54136</v>
      </c>
      <c r="F17" s="11"/>
      <c r="G17" s="12">
        <v>0</v>
      </c>
      <c r="H17" s="8"/>
    </row>
    <row r="18" spans="1:8" ht="24" customHeight="1">
      <c r="A18" s="8"/>
      <c r="B18" s="8"/>
      <c r="C18" s="8" t="s">
        <v>22</v>
      </c>
      <c r="D18" s="8"/>
      <c r="E18" s="11">
        <v>3583</v>
      </c>
      <c r="F18" s="11"/>
      <c r="G18" s="12">
        <v>0</v>
      </c>
      <c r="H18" s="8"/>
    </row>
    <row r="19" spans="1:8" ht="24" customHeight="1">
      <c r="A19" s="8"/>
      <c r="B19" s="8"/>
      <c r="C19" s="8" t="s">
        <v>23</v>
      </c>
      <c r="D19" s="8"/>
      <c r="E19" s="11">
        <v>99622</v>
      </c>
      <c r="F19" s="11"/>
      <c r="G19" s="12">
        <v>0</v>
      </c>
      <c r="H19" s="8"/>
    </row>
    <row r="20" spans="1:8" ht="24" customHeight="1" hidden="1">
      <c r="A20" s="8"/>
      <c r="B20" s="8"/>
      <c r="C20" s="8" t="s">
        <v>24</v>
      </c>
      <c r="D20" s="8"/>
      <c r="E20" s="11">
        <v>0</v>
      </c>
      <c r="F20" s="11"/>
      <c r="G20" s="12">
        <v>0</v>
      </c>
      <c r="H20" s="8"/>
    </row>
    <row r="21" spans="1:8" ht="24" customHeight="1">
      <c r="A21" s="8"/>
      <c r="B21" s="8"/>
      <c r="C21" s="8" t="s">
        <v>94</v>
      </c>
      <c r="D21" s="8"/>
      <c r="E21" s="11">
        <v>658</v>
      </c>
      <c r="F21" s="11"/>
      <c r="G21" s="12">
        <v>0</v>
      </c>
      <c r="H21" s="8"/>
    </row>
    <row r="22" spans="1:8" ht="24" customHeight="1">
      <c r="A22" s="8"/>
      <c r="B22" s="8"/>
      <c r="C22" s="8" t="s">
        <v>25</v>
      </c>
      <c r="D22" s="8"/>
      <c r="E22" s="11">
        <v>12768</v>
      </c>
      <c r="F22" s="11"/>
      <c r="G22" s="12">
        <v>0</v>
      </c>
      <c r="H22" s="8"/>
    </row>
    <row r="23" spans="1:8" ht="24" customHeight="1">
      <c r="A23" s="8"/>
      <c r="B23" s="8"/>
      <c r="C23" s="8" t="s">
        <v>26</v>
      </c>
      <c r="D23" s="8"/>
      <c r="E23" s="11">
        <v>590</v>
      </c>
      <c r="F23" s="11"/>
      <c r="G23" s="11">
        <v>1</v>
      </c>
      <c r="H23" s="8"/>
    </row>
    <row r="24" spans="1:8" ht="9" customHeight="1">
      <c r="A24" s="8"/>
      <c r="B24" s="8"/>
      <c r="C24" s="8"/>
      <c r="D24" s="8"/>
      <c r="E24" s="11"/>
      <c r="F24" s="11"/>
      <c r="G24" s="11"/>
      <c r="H24" s="8"/>
    </row>
    <row r="25" spans="1:8" ht="22.5" customHeight="1">
      <c r="A25" s="8"/>
      <c r="B25" s="8"/>
      <c r="C25" s="8"/>
      <c r="D25" s="8"/>
      <c r="E25" s="13">
        <f>SUM(E17:E24)</f>
        <v>171357</v>
      </c>
      <c r="F25" s="11"/>
      <c r="G25" s="13">
        <f>SUM(G17:G24)</f>
        <v>1</v>
      </c>
      <c r="H25" s="8"/>
    </row>
    <row r="26" spans="1:8" ht="24" customHeight="1">
      <c r="A26" s="8"/>
      <c r="B26" s="2" t="s">
        <v>27</v>
      </c>
      <c r="C26" s="8"/>
      <c r="D26" s="8"/>
      <c r="E26" s="11"/>
      <c r="F26" s="11"/>
      <c r="G26" s="11"/>
      <c r="H26" s="8"/>
    </row>
    <row r="27" spans="1:8" ht="24" customHeight="1">
      <c r="A27" s="8"/>
      <c r="B27" s="8"/>
      <c r="C27" s="8" t="s">
        <v>28</v>
      </c>
      <c r="D27" s="8"/>
      <c r="E27" s="11">
        <v>49765</v>
      </c>
      <c r="F27" s="11"/>
      <c r="G27" s="21">
        <v>562</v>
      </c>
      <c r="H27" s="8"/>
    </row>
    <row r="28" spans="1:8" ht="24" customHeight="1">
      <c r="A28" s="8"/>
      <c r="B28" s="8"/>
      <c r="C28" s="8" t="s">
        <v>29</v>
      </c>
      <c r="D28" s="8"/>
      <c r="E28" s="11">
        <v>74</v>
      </c>
      <c r="F28" s="11"/>
      <c r="G28" s="12">
        <v>0</v>
      </c>
      <c r="H28" s="8"/>
    </row>
    <row r="29" spans="1:8" ht="24" customHeight="1">
      <c r="A29" s="8"/>
      <c r="B29" s="8"/>
      <c r="C29" s="8" t="s">
        <v>34</v>
      </c>
      <c r="D29" s="8"/>
      <c r="E29" s="11">
        <v>2223</v>
      </c>
      <c r="F29" s="11"/>
      <c r="G29" s="12">
        <v>0</v>
      </c>
      <c r="H29" s="8"/>
    </row>
    <row r="30" spans="1:8" ht="24" customHeight="1">
      <c r="A30" s="8"/>
      <c r="B30" s="8"/>
      <c r="C30" s="8" t="s">
        <v>12</v>
      </c>
      <c r="D30" s="8"/>
      <c r="E30" s="11">
        <v>4390</v>
      </c>
      <c r="F30" s="11"/>
      <c r="G30" s="12">
        <v>0</v>
      </c>
      <c r="H30" s="8"/>
    </row>
    <row r="31" spans="1:8" ht="22.5" customHeight="1">
      <c r="A31" s="8"/>
      <c r="B31" s="8"/>
      <c r="C31" s="8"/>
      <c r="D31" s="8"/>
      <c r="E31" s="13">
        <f>SUM(E27:E30)</f>
        <v>56452</v>
      </c>
      <c r="F31" s="11"/>
      <c r="G31" s="34">
        <f>SUM(G27:G30)</f>
        <v>562</v>
      </c>
      <c r="H31" s="8"/>
    </row>
    <row r="32" spans="1:8" ht="18.75">
      <c r="A32" s="8"/>
      <c r="B32" s="8"/>
      <c r="C32" s="8"/>
      <c r="D32" s="8"/>
      <c r="E32" s="11"/>
      <c r="F32" s="11"/>
      <c r="G32" s="11"/>
      <c r="H32" s="8"/>
    </row>
    <row r="33" spans="1:8" ht="24" customHeight="1">
      <c r="A33" s="8"/>
      <c r="B33" s="2" t="s">
        <v>36</v>
      </c>
      <c r="C33" s="8"/>
      <c r="D33" s="8"/>
      <c r="E33" s="11">
        <f>+E25-E31</f>
        <v>114905</v>
      </c>
      <c r="F33" s="11"/>
      <c r="G33" s="11">
        <f>+G25-G31</f>
        <v>-561</v>
      </c>
      <c r="H33" s="8"/>
    </row>
    <row r="34" spans="1:8" ht="24.75" customHeight="1" thickBot="1">
      <c r="A34" s="8"/>
      <c r="B34" s="8"/>
      <c r="C34" s="8"/>
      <c r="D34" s="8"/>
      <c r="E34" s="14">
        <f>SUM(E10:E14)+E33</f>
        <v>141892</v>
      </c>
      <c r="F34" s="11"/>
      <c r="G34" s="14">
        <f>SUM(G10:G14)+G33</f>
        <v>1</v>
      </c>
      <c r="H34" s="8"/>
    </row>
    <row r="35" spans="1:8" ht="24" customHeight="1" thickTop="1">
      <c r="A35" s="8"/>
      <c r="B35" s="8"/>
      <c r="C35" s="8"/>
      <c r="D35" s="8"/>
      <c r="E35" s="11"/>
      <c r="F35" s="11"/>
      <c r="G35" s="11"/>
      <c r="H35" s="8"/>
    </row>
    <row r="36" spans="1:8" ht="24" customHeight="1">
      <c r="A36" s="8"/>
      <c r="B36" s="8" t="s">
        <v>31</v>
      </c>
      <c r="C36" s="8"/>
      <c r="D36" s="8"/>
      <c r="E36" s="11">
        <v>68000</v>
      </c>
      <c r="F36" s="11"/>
      <c r="G36" s="11">
        <v>1</v>
      </c>
      <c r="H36" s="8"/>
    </row>
    <row r="37" spans="1:8" ht="24" customHeight="1">
      <c r="A37" s="8"/>
      <c r="B37" s="8" t="s">
        <v>32</v>
      </c>
      <c r="C37" s="8"/>
      <c r="D37" s="8"/>
      <c r="E37" s="15">
        <v>61785</v>
      </c>
      <c r="F37" s="11"/>
      <c r="G37" s="16">
        <v>0</v>
      </c>
      <c r="H37" s="8"/>
    </row>
    <row r="38" spans="1:8" ht="24" customHeight="1">
      <c r="A38" s="8"/>
      <c r="B38" s="2" t="s">
        <v>30</v>
      </c>
      <c r="C38" s="8"/>
      <c r="D38" s="8"/>
      <c r="E38" s="11">
        <f>SUM(E36:E37)</f>
        <v>129785</v>
      </c>
      <c r="F38" s="11"/>
      <c r="G38" s="11">
        <f>SUM(G36:G37)</f>
        <v>1</v>
      </c>
      <c r="H38" s="8"/>
    </row>
    <row r="39" spans="1:8" ht="27" customHeight="1">
      <c r="A39" s="8"/>
      <c r="B39" s="8" t="s">
        <v>35</v>
      </c>
      <c r="C39" s="8"/>
      <c r="D39" s="8"/>
      <c r="E39" s="11">
        <v>8857</v>
      </c>
      <c r="F39" s="11"/>
      <c r="G39" s="12">
        <v>0</v>
      </c>
      <c r="H39" s="8"/>
    </row>
    <row r="40" spans="1:8" ht="24" customHeight="1">
      <c r="A40" s="8"/>
      <c r="B40" s="8" t="s">
        <v>33</v>
      </c>
      <c r="C40" s="8"/>
      <c r="D40" s="8"/>
      <c r="E40" s="11">
        <v>716</v>
      </c>
      <c r="F40" s="11"/>
      <c r="G40" s="12">
        <v>0</v>
      </c>
      <c r="H40" s="8"/>
    </row>
    <row r="41" spans="1:8" ht="24" customHeight="1">
      <c r="A41" s="8"/>
      <c r="B41" s="8" t="s">
        <v>34</v>
      </c>
      <c r="C41" s="8"/>
      <c r="D41" s="8"/>
      <c r="E41" s="11">
        <v>2534</v>
      </c>
      <c r="F41" s="11"/>
      <c r="G41" s="12">
        <v>0</v>
      </c>
      <c r="H41" s="8"/>
    </row>
    <row r="42" spans="1:8" ht="25.5" customHeight="1" thickBot="1">
      <c r="A42" s="8"/>
      <c r="B42" s="8"/>
      <c r="C42" s="8"/>
      <c r="D42" s="8"/>
      <c r="E42" s="14">
        <f>SUM(E38:E41)</f>
        <v>141892</v>
      </c>
      <c r="F42" s="11"/>
      <c r="G42" s="14">
        <f>SUM(G38:G41)</f>
        <v>1</v>
      </c>
      <c r="H42" s="8"/>
    </row>
    <row r="43" spans="1:8" ht="19.5" thickTop="1">
      <c r="A43" s="8"/>
      <c r="B43" s="8"/>
      <c r="C43" s="8"/>
      <c r="D43" s="8"/>
      <c r="E43" s="8"/>
      <c r="F43" s="8"/>
      <c r="G43" s="8"/>
      <c r="H43" s="8"/>
    </row>
    <row r="44" spans="1:8" ht="24" customHeight="1" thickBot="1">
      <c r="A44" s="8"/>
      <c r="B44" s="2" t="s">
        <v>37</v>
      </c>
      <c r="C44" s="2"/>
      <c r="D44" s="2"/>
      <c r="E44" s="33">
        <f>+E38/136000</f>
        <v>0.9543014705882353</v>
      </c>
      <c r="F44" s="2"/>
      <c r="G44" s="33">
        <f>+G38/2</f>
        <v>0.5</v>
      </c>
      <c r="H44" s="8"/>
    </row>
    <row r="45" ht="16.5" thickTop="1"/>
    <row r="47" ht="30.75" customHeight="1">
      <c r="B47" s="20" t="s">
        <v>38</v>
      </c>
    </row>
    <row r="48" ht="27" customHeight="1">
      <c r="B48" s="20" t="s">
        <v>89</v>
      </c>
    </row>
    <row r="49" ht="27" customHeight="1">
      <c r="B49" s="20" t="s">
        <v>85</v>
      </c>
    </row>
    <row r="50" ht="27" customHeight="1">
      <c r="B50" s="20" t="s">
        <v>110</v>
      </c>
    </row>
    <row r="51" ht="27" customHeight="1">
      <c r="B51" s="20" t="s">
        <v>111</v>
      </c>
    </row>
    <row r="52" ht="27" customHeight="1">
      <c r="B52" s="20" t="s">
        <v>109</v>
      </c>
    </row>
  </sheetData>
  <printOptions/>
  <pageMargins left="1.11" right="0.37" top="0.28" bottom="0.5" header="0.29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B1">
      <selection activeCell="B10" sqref="B10"/>
    </sheetView>
  </sheetViews>
  <sheetFormatPr defaultColWidth="9.00390625" defaultRowHeight="15.75"/>
  <cols>
    <col min="1" max="1" width="1.75390625" style="0" hidden="1" customWidth="1"/>
    <col min="2" max="2" width="13.875" style="0" customWidth="1"/>
    <col min="3" max="3" width="14.00390625" style="0" customWidth="1"/>
    <col min="4" max="4" width="12.125" style="0" customWidth="1"/>
    <col min="5" max="5" width="2.375" style="0" customWidth="1"/>
    <col min="6" max="6" width="12.125" style="0" customWidth="1"/>
    <col min="7" max="7" width="2.25390625" style="0" customWidth="1"/>
    <col min="8" max="8" width="12.125" style="0" customWidth="1"/>
    <col min="9" max="9" width="2.25390625" style="0" customWidth="1"/>
    <col min="10" max="10" width="12.125" style="0" customWidth="1"/>
    <col min="11" max="11" width="2.375" style="0" customWidth="1"/>
    <col min="12" max="12" width="12.125" style="0" customWidth="1"/>
    <col min="13" max="13" width="6.00390625" style="0" customWidth="1"/>
  </cols>
  <sheetData>
    <row r="1" spans="1:2" ht="36.75" customHeight="1">
      <c r="A1" s="6" t="s">
        <v>77</v>
      </c>
      <c r="B1" s="6" t="s">
        <v>77</v>
      </c>
    </row>
    <row r="2" spans="1:2" ht="15.75">
      <c r="A2" s="1"/>
      <c r="B2" s="1"/>
    </row>
    <row r="4" spans="1:12" ht="18.75">
      <c r="A4" s="2" t="s">
        <v>48</v>
      </c>
      <c r="B4" s="2" t="s">
        <v>48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>
      <c r="A5" s="2" t="s">
        <v>97</v>
      </c>
      <c r="B5" s="2" t="s">
        <v>119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>
      <c r="A8" s="8"/>
      <c r="B8" s="8"/>
      <c r="C8" s="8"/>
      <c r="D8" s="9" t="s">
        <v>39</v>
      </c>
      <c r="E8" s="9"/>
      <c r="F8" s="9" t="s">
        <v>39</v>
      </c>
      <c r="G8" s="9"/>
      <c r="H8" s="9" t="s">
        <v>40</v>
      </c>
      <c r="I8" s="9"/>
      <c r="J8" s="9" t="s">
        <v>46</v>
      </c>
      <c r="K8" s="9"/>
      <c r="L8" s="9"/>
    </row>
    <row r="9" spans="1:12" ht="18.75">
      <c r="A9" s="8"/>
      <c r="B9" s="8"/>
      <c r="C9" s="8"/>
      <c r="D9" s="9" t="s">
        <v>40</v>
      </c>
      <c r="E9" s="9"/>
      <c r="F9" s="9" t="s">
        <v>41</v>
      </c>
      <c r="G9" s="9"/>
      <c r="H9" s="9" t="s">
        <v>42</v>
      </c>
      <c r="I9" s="9"/>
      <c r="J9" s="9" t="s">
        <v>47</v>
      </c>
      <c r="K9" s="9"/>
      <c r="L9" s="9" t="s">
        <v>43</v>
      </c>
    </row>
    <row r="10" spans="1:12" ht="18.75">
      <c r="A10" s="8"/>
      <c r="B10" s="8"/>
      <c r="C10" s="8"/>
      <c r="D10" s="9" t="s">
        <v>3</v>
      </c>
      <c r="E10" s="9"/>
      <c r="F10" s="9" t="s">
        <v>3</v>
      </c>
      <c r="G10" s="9"/>
      <c r="H10" s="9" t="s">
        <v>3</v>
      </c>
      <c r="I10" s="9"/>
      <c r="J10" s="9" t="s">
        <v>3</v>
      </c>
      <c r="K10" s="9"/>
      <c r="L10" s="9" t="s">
        <v>3</v>
      </c>
    </row>
    <row r="11" spans="1:12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0.75" customHeight="1">
      <c r="A12" s="8"/>
      <c r="B12" s="8" t="s">
        <v>45</v>
      </c>
      <c r="C12" s="8"/>
      <c r="D12" s="21">
        <v>1</v>
      </c>
      <c r="E12" s="21"/>
      <c r="F12" s="21">
        <v>0</v>
      </c>
      <c r="G12" s="21"/>
      <c r="H12" s="21">
        <v>0</v>
      </c>
      <c r="I12" s="21"/>
      <c r="J12" s="21">
        <v>0</v>
      </c>
      <c r="K12" s="21"/>
      <c r="L12" s="21">
        <f>SUM(D12:K12)</f>
        <v>1</v>
      </c>
    </row>
    <row r="13" spans="1:12" ht="30.75" customHeight="1">
      <c r="A13" s="8"/>
      <c r="B13" s="8"/>
      <c r="C13" s="8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30.75" customHeight="1">
      <c r="A14" s="8"/>
      <c r="B14" s="8" t="s">
        <v>81</v>
      </c>
      <c r="C14" s="8"/>
      <c r="D14" s="21">
        <v>60299</v>
      </c>
      <c r="E14" s="21"/>
      <c r="F14" s="21">
        <v>0</v>
      </c>
      <c r="G14" s="21"/>
      <c r="H14" s="21">
        <v>595</v>
      </c>
      <c r="I14" s="21"/>
      <c r="J14" s="21">
        <f>65819-30149</f>
        <v>35670</v>
      </c>
      <c r="K14" s="21"/>
      <c r="L14" s="21">
        <f>SUM(D14:K14)</f>
        <v>96564</v>
      </c>
    </row>
    <row r="15" spans="1:12" ht="30.75" customHeight="1">
      <c r="A15" s="8"/>
      <c r="B15" s="8"/>
      <c r="C15" s="8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0.75" customHeight="1">
      <c r="A16" s="8"/>
      <c r="B16" s="8" t="s">
        <v>123</v>
      </c>
      <c r="C16" s="8"/>
      <c r="D16" s="21">
        <v>0</v>
      </c>
      <c r="E16" s="21"/>
      <c r="F16" s="21">
        <v>0</v>
      </c>
      <c r="G16" s="21"/>
      <c r="H16" s="21">
        <v>4305</v>
      </c>
      <c r="I16" s="21"/>
      <c r="J16" s="21">
        <v>-4305</v>
      </c>
      <c r="K16" s="21"/>
      <c r="L16" s="21">
        <f>SUM(D16:K16)</f>
        <v>0</v>
      </c>
    </row>
    <row r="17" spans="1:12" ht="30.75" customHeight="1">
      <c r="A17" s="8"/>
      <c r="B17" s="8"/>
      <c r="C17" s="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30.75" customHeight="1">
      <c r="A18" s="8"/>
      <c r="B18" s="8" t="s">
        <v>96</v>
      </c>
      <c r="C18" s="8"/>
      <c r="D18" s="21">
        <v>7700</v>
      </c>
      <c r="E18" s="21"/>
      <c r="F18" s="21">
        <v>10106</v>
      </c>
      <c r="G18" s="21"/>
      <c r="H18" s="21">
        <v>0</v>
      </c>
      <c r="I18" s="21"/>
      <c r="J18" s="21">
        <v>0</v>
      </c>
      <c r="K18" s="21"/>
      <c r="L18" s="21">
        <f>SUM(D18:K18)</f>
        <v>17806</v>
      </c>
    </row>
    <row r="19" spans="1:12" ht="30.75" customHeight="1">
      <c r="A19" s="8"/>
      <c r="B19" s="8"/>
      <c r="C19" s="8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0.75" customHeight="1">
      <c r="A20" s="8"/>
      <c r="B20" s="8" t="s">
        <v>14</v>
      </c>
      <c r="C20" s="8"/>
      <c r="D20" s="21">
        <v>0</v>
      </c>
      <c r="E20" s="21"/>
      <c r="F20" s="21">
        <v>0</v>
      </c>
      <c r="G20" s="21"/>
      <c r="H20" s="21">
        <v>0</v>
      </c>
      <c r="I20" s="21"/>
      <c r="J20" s="21">
        <v>18352</v>
      </c>
      <c r="K20" s="21"/>
      <c r="L20" s="21">
        <f>SUM(D20:K20)</f>
        <v>18352</v>
      </c>
    </row>
    <row r="21" spans="1:12" ht="30.75" customHeight="1">
      <c r="A21" s="8"/>
      <c r="B21" s="8"/>
      <c r="C21" s="8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30.75" customHeight="1">
      <c r="A22" s="8"/>
      <c r="B22" s="8" t="s">
        <v>122</v>
      </c>
      <c r="C22" s="8"/>
      <c r="D22" s="21">
        <v>0</v>
      </c>
      <c r="E22" s="21"/>
      <c r="F22" s="21">
        <v>0</v>
      </c>
      <c r="G22" s="21"/>
      <c r="H22" s="21">
        <v>0</v>
      </c>
      <c r="I22" s="21"/>
      <c r="J22" s="21">
        <v>-2938</v>
      </c>
      <c r="K22" s="21"/>
      <c r="L22" s="21">
        <f>SUM(D22:K22)</f>
        <v>-2938</v>
      </c>
    </row>
    <row r="23" spans="1:12" ht="30.75" customHeight="1">
      <c r="A23" s="8"/>
      <c r="B23" s="8"/>
      <c r="C23" s="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30.75" customHeight="1" thickBot="1">
      <c r="A24" s="8"/>
      <c r="B24" s="8" t="s">
        <v>117</v>
      </c>
      <c r="C24" s="8"/>
      <c r="D24" s="22">
        <f>SUM(D12:D23)</f>
        <v>68000</v>
      </c>
      <c r="E24" s="22"/>
      <c r="F24" s="22">
        <f>SUM(F12:F23)</f>
        <v>10106</v>
      </c>
      <c r="G24" s="22"/>
      <c r="H24" s="22">
        <f>SUM(H12:H23)</f>
        <v>4900</v>
      </c>
      <c r="I24" s="22"/>
      <c r="J24" s="22">
        <f>SUM(J12:J23)</f>
        <v>46779</v>
      </c>
      <c r="K24" s="22"/>
      <c r="L24" s="22">
        <f>SUM(L12:L23)</f>
        <v>129785</v>
      </c>
    </row>
    <row r="25" spans="1:12" ht="19.5" thickTop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.75">
      <c r="A27" s="8"/>
      <c r="B27" s="8" t="s">
        <v>38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.75">
      <c r="A29" s="8"/>
      <c r="B29" s="8" t="s">
        <v>86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.75">
      <c r="A30" s="8"/>
      <c r="B30" s="8" t="s">
        <v>84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8.75">
      <c r="A32" s="8"/>
      <c r="B32" s="8" t="s">
        <v>95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8.75">
      <c r="A33" s="8"/>
      <c r="B33" s="8" t="s">
        <v>83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8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8.75">
      <c r="A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8.75">
      <c r="A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printOptions/>
  <pageMargins left="0.74" right="0.32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9"/>
  <sheetViews>
    <sheetView workbookViewId="0" topLeftCell="A1">
      <selection activeCell="A13" sqref="A13"/>
    </sheetView>
  </sheetViews>
  <sheetFormatPr defaultColWidth="9.00390625" defaultRowHeight="15.75"/>
  <cols>
    <col min="1" max="1" width="9.25390625" style="0" customWidth="1"/>
    <col min="9" max="9" width="15.50390625" style="0" customWidth="1"/>
    <col min="10" max="10" width="3.875" style="0" customWidth="1"/>
  </cols>
  <sheetData>
    <row r="1" ht="28.5" customHeight="1">
      <c r="B1" s="6" t="s">
        <v>77</v>
      </c>
    </row>
    <row r="2" ht="15.75">
      <c r="B2" s="1"/>
    </row>
    <row r="3" spans="2:10" ht="18.75">
      <c r="B3" s="2" t="s">
        <v>87</v>
      </c>
      <c r="C3" s="8"/>
      <c r="D3" s="8"/>
      <c r="E3" s="8"/>
      <c r="F3" s="8"/>
      <c r="G3" s="8"/>
      <c r="H3" s="8"/>
      <c r="I3" s="8"/>
      <c r="J3" s="8"/>
    </row>
    <row r="4" spans="2:10" ht="18.75">
      <c r="B4" s="2" t="s">
        <v>118</v>
      </c>
      <c r="C4" s="8"/>
      <c r="D4" s="8"/>
      <c r="E4" s="8"/>
      <c r="F4" s="8"/>
      <c r="G4" s="8"/>
      <c r="H4" s="8"/>
      <c r="I4" s="8"/>
      <c r="J4" s="8"/>
    </row>
    <row r="5" spans="2:10" ht="18.75">
      <c r="B5" s="8"/>
      <c r="C5" s="8"/>
      <c r="D5" s="8"/>
      <c r="E5" s="8"/>
      <c r="F5" s="8"/>
      <c r="G5" s="8"/>
      <c r="H5" s="8"/>
      <c r="I5" s="8"/>
      <c r="J5" s="8"/>
    </row>
    <row r="6" spans="2:10" ht="18.75">
      <c r="B6" s="8"/>
      <c r="C6" s="8"/>
      <c r="D6" s="8"/>
      <c r="E6" s="8"/>
      <c r="F6" s="8"/>
      <c r="G6" s="8"/>
      <c r="H6" s="8"/>
      <c r="I6" s="9" t="s">
        <v>121</v>
      </c>
      <c r="J6" s="8"/>
    </row>
    <row r="7" spans="2:10" ht="18.75">
      <c r="B7" s="8"/>
      <c r="C7" s="8"/>
      <c r="D7" s="8"/>
      <c r="E7" s="8"/>
      <c r="F7" s="8"/>
      <c r="G7" s="8"/>
      <c r="H7" s="8"/>
      <c r="I7" s="9" t="s">
        <v>105</v>
      </c>
      <c r="J7" s="8"/>
    </row>
    <row r="8" spans="2:11" s="5" customFormat="1" ht="18.75">
      <c r="B8" s="23"/>
      <c r="C8" s="23"/>
      <c r="D8" s="23"/>
      <c r="E8" s="23"/>
      <c r="F8" s="23"/>
      <c r="G8" s="23"/>
      <c r="H8" s="23"/>
      <c r="I8" s="24" t="s">
        <v>113</v>
      </c>
      <c r="J8" s="25"/>
      <c r="K8" s="4"/>
    </row>
    <row r="9" spans="2:11" s="5" customFormat="1" ht="18.75">
      <c r="B9" s="23"/>
      <c r="C9" s="23"/>
      <c r="D9" s="23"/>
      <c r="E9" s="23"/>
      <c r="F9" s="23"/>
      <c r="G9" s="23"/>
      <c r="H9" s="23"/>
      <c r="I9" s="26" t="s">
        <v>3</v>
      </c>
      <c r="J9" s="27"/>
      <c r="K9" s="4"/>
    </row>
    <row r="10" spans="2:11" s="5" customFormat="1" ht="18.75">
      <c r="B10" s="23" t="s">
        <v>49</v>
      </c>
      <c r="C10" s="23"/>
      <c r="D10" s="23"/>
      <c r="E10" s="23"/>
      <c r="F10" s="23"/>
      <c r="G10" s="23"/>
      <c r="H10" s="23"/>
      <c r="I10" s="27"/>
      <c r="J10" s="27"/>
      <c r="K10" s="4"/>
    </row>
    <row r="11" spans="2:11" s="5" customFormat="1" ht="8.25" customHeight="1">
      <c r="B11" s="23"/>
      <c r="C11" s="23"/>
      <c r="D11" s="23"/>
      <c r="E11" s="23"/>
      <c r="F11" s="23"/>
      <c r="G11" s="23"/>
      <c r="H11" s="23"/>
      <c r="I11" s="35"/>
      <c r="J11" s="27"/>
      <c r="K11" s="4"/>
    </row>
    <row r="12" spans="2:11" s="5" customFormat="1" ht="18.75">
      <c r="B12" s="23" t="s">
        <v>50</v>
      </c>
      <c r="C12" s="23"/>
      <c r="D12" s="23"/>
      <c r="E12" s="23"/>
      <c r="F12" s="23"/>
      <c r="G12" s="23"/>
      <c r="H12" s="23"/>
      <c r="I12" s="36">
        <v>26370</v>
      </c>
      <c r="J12" s="28"/>
      <c r="K12" s="4"/>
    </row>
    <row r="13" spans="2:11" s="5" customFormat="1" ht="12" customHeight="1">
      <c r="B13" s="23"/>
      <c r="C13" s="23"/>
      <c r="D13" s="23"/>
      <c r="E13" s="23"/>
      <c r="F13" s="23"/>
      <c r="G13" s="23"/>
      <c r="H13" s="23"/>
      <c r="I13" s="36"/>
      <c r="J13" s="28"/>
      <c r="K13" s="4"/>
    </row>
    <row r="14" spans="2:11" s="5" customFormat="1" ht="18.75">
      <c r="B14" s="23" t="s">
        <v>51</v>
      </c>
      <c r="C14" s="23"/>
      <c r="D14" s="23"/>
      <c r="E14" s="23"/>
      <c r="F14" s="23"/>
      <c r="G14" s="23"/>
      <c r="H14" s="23"/>
      <c r="I14" s="36"/>
      <c r="J14" s="28"/>
      <c r="K14" s="4"/>
    </row>
    <row r="15" spans="2:11" s="5" customFormat="1" ht="9" customHeight="1">
      <c r="B15" s="23"/>
      <c r="C15" s="23"/>
      <c r="D15" s="23"/>
      <c r="E15" s="23"/>
      <c r="F15" s="23"/>
      <c r="G15" s="23"/>
      <c r="H15" s="23"/>
      <c r="I15" s="36"/>
      <c r="J15" s="28"/>
      <c r="K15" s="4"/>
    </row>
    <row r="16" spans="2:11" s="5" customFormat="1" ht="18.75">
      <c r="B16" s="23"/>
      <c r="C16" s="23" t="s">
        <v>52</v>
      </c>
      <c r="D16" s="23"/>
      <c r="E16" s="23"/>
      <c r="F16" s="23"/>
      <c r="G16" s="23"/>
      <c r="H16" s="23"/>
      <c r="I16" s="36">
        <v>3526</v>
      </c>
      <c r="J16" s="28"/>
      <c r="K16" s="3"/>
    </row>
    <row r="17" spans="2:11" s="5" customFormat="1" ht="18.75">
      <c r="B17" s="23"/>
      <c r="C17" s="23" t="s">
        <v>98</v>
      </c>
      <c r="D17" s="23"/>
      <c r="E17" s="23"/>
      <c r="F17" s="23"/>
      <c r="G17" s="23"/>
      <c r="H17" s="23"/>
      <c r="I17" s="36">
        <v>143</v>
      </c>
      <c r="J17" s="28"/>
      <c r="K17" s="3"/>
    </row>
    <row r="18" spans="2:11" s="5" customFormat="1" ht="18.75">
      <c r="B18" s="23"/>
      <c r="C18" s="23" t="s">
        <v>53</v>
      </c>
      <c r="D18" s="23"/>
      <c r="E18" s="23"/>
      <c r="F18" s="23"/>
      <c r="G18" s="23"/>
      <c r="H18" s="23"/>
      <c r="I18" s="36">
        <v>-236</v>
      </c>
      <c r="J18" s="28"/>
      <c r="K18" s="3"/>
    </row>
    <row r="19" spans="2:11" s="5" customFormat="1" ht="18.75">
      <c r="B19" s="23"/>
      <c r="C19" s="23" t="s">
        <v>54</v>
      </c>
      <c r="D19" s="23"/>
      <c r="E19" s="23"/>
      <c r="F19" s="23"/>
      <c r="G19" s="23"/>
      <c r="H19" s="23"/>
      <c r="I19" s="36">
        <v>157</v>
      </c>
      <c r="J19" s="28"/>
      <c r="K19" s="3"/>
    </row>
    <row r="20" spans="2:11" s="5" customFormat="1" ht="18.75">
      <c r="B20" s="23"/>
      <c r="C20" s="23" t="s">
        <v>55</v>
      </c>
      <c r="D20" s="23"/>
      <c r="E20" s="23"/>
      <c r="F20" s="23"/>
      <c r="G20" s="23"/>
      <c r="H20" s="23"/>
      <c r="I20" s="36">
        <v>529</v>
      </c>
      <c r="J20" s="28"/>
      <c r="K20" s="3"/>
    </row>
    <row r="21" spans="2:11" s="5" customFormat="1" ht="18.75">
      <c r="B21" s="23"/>
      <c r="C21" s="23" t="s">
        <v>101</v>
      </c>
      <c r="D21" s="23"/>
      <c r="E21" s="23"/>
      <c r="F21" s="23"/>
      <c r="G21" s="23"/>
      <c r="H21" s="23"/>
      <c r="I21" s="36">
        <v>-133</v>
      </c>
      <c r="J21" s="28"/>
      <c r="K21" s="3"/>
    </row>
    <row r="22" spans="2:11" s="5" customFormat="1" ht="9" customHeight="1">
      <c r="B22" s="23"/>
      <c r="C22" s="23"/>
      <c r="D22" s="23"/>
      <c r="E22" s="23"/>
      <c r="F22" s="23"/>
      <c r="G22" s="23"/>
      <c r="H22" s="23"/>
      <c r="I22" s="37"/>
      <c r="J22" s="23"/>
      <c r="K22" s="4"/>
    </row>
    <row r="23" spans="2:11" s="5" customFormat="1" ht="18.75">
      <c r="B23" s="23" t="s">
        <v>56</v>
      </c>
      <c r="C23" s="23"/>
      <c r="D23" s="23"/>
      <c r="E23" s="23"/>
      <c r="F23" s="23"/>
      <c r="G23" s="23"/>
      <c r="H23" s="23"/>
      <c r="I23" s="38">
        <f>+I12+SUM(I16:I21)</f>
        <v>30356</v>
      </c>
      <c r="J23" s="29"/>
      <c r="K23" s="4"/>
    </row>
    <row r="24" spans="2:11" s="5" customFormat="1" ht="18.75">
      <c r="B24" s="23"/>
      <c r="C24" s="23"/>
      <c r="D24" s="23"/>
      <c r="E24" s="23"/>
      <c r="F24" s="23"/>
      <c r="G24" s="23"/>
      <c r="H24" s="23"/>
      <c r="I24" s="38"/>
      <c r="J24" s="30"/>
      <c r="K24" s="4"/>
    </row>
    <row r="25" spans="2:11" s="5" customFormat="1" ht="18.75">
      <c r="B25" s="23" t="s">
        <v>57</v>
      </c>
      <c r="C25" s="23"/>
      <c r="D25" s="23"/>
      <c r="E25" s="23"/>
      <c r="F25" s="23"/>
      <c r="G25" s="23"/>
      <c r="H25" s="23"/>
      <c r="I25" s="38"/>
      <c r="J25" s="30"/>
      <c r="K25" s="4"/>
    </row>
    <row r="26" spans="2:11" s="5" customFormat="1" ht="9.75" customHeight="1">
      <c r="B26" s="23"/>
      <c r="C26" s="23"/>
      <c r="D26" s="23"/>
      <c r="E26" s="23"/>
      <c r="F26" s="23"/>
      <c r="G26" s="23"/>
      <c r="H26" s="23"/>
      <c r="I26" s="38"/>
      <c r="J26" s="30"/>
      <c r="K26" s="4"/>
    </row>
    <row r="27" spans="2:11" s="5" customFormat="1" ht="18.75">
      <c r="B27" s="23"/>
      <c r="C27" s="23" t="s">
        <v>58</v>
      </c>
      <c r="D27" s="23"/>
      <c r="E27" s="23"/>
      <c r="F27" s="23"/>
      <c r="G27" s="23"/>
      <c r="H27" s="23"/>
      <c r="I27" s="36">
        <v>5214</v>
      </c>
      <c r="J27" s="28"/>
      <c r="K27" s="3"/>
    </row>
    <row r="28" spans="2:11" s="5" customFormat="1" ht="18.75">
      <c r="B28" s="23"/>
      <c r="C28" s="23" t="s">
        <v>21</v>
      </c>
      <c r="D28" s="23"/>
      <c r="E28" s="23"/>
      <c r="F28" s="23"/>
      <c r="G28" s="23"/>
      <c r="H28" s="23"/>
      <c r="I28" s="36">
        <v>-16916</v>
      </c>
      <c r="J28" s="28"/>
      <c r="K28" s="3"/>
    </row>
    <row r="29" spans="2:11" s="5" customFormat="1" ht="18.75">
      <c r="B29" s="23"/>
      <c r="C29" s="23" t="s">
        <v>59</v>
      </c>
      <c r="D29" s="23"/>
      <c r="E29" s="23"/>
      <c r="F29" s="23"/>
      <c r="G29" s="23"/>
      <c r="H29" s="23"/>
      <c r="I29" s="36">
        <v>-3193</v>
      </c>
      <c r="J29" s="28"/>
      <c r="K29" s="3"/>
    </row>
    <row r="30" spans="2:11" s="5" customFormat="1" ht="18.75">
      <c r="B30" s="23"/>
      <c r="C30" s="23" t="s">
        <v>60</v>
      </c>
      <c r="D30" s="23"/>
      <c r="E30" s="23"/>
      <c r="F30" s="23"/>
      <c r="G30" s="23"/>
      <c r="H30" s="23"/>
      <c r="I30" s="36">
        <v>-665</v>
      </c>
      <c r="J30" s="28"/>
      <c r="K30" s="3"/>
    </row>
    <row r="31" spans="2:11" s="5" customFormat="1" ht="8.25" customHeight="1">
      <c r="B31" s="23"/>
      <c r="C31" s="23"/>
      <c r="D31" s="23"/>
      <c r="E31" s="23"/>
      <c r="F31" s="23"/>
      <c r="G31" s="23"/>
      <c r="H31" s="23"/>
      <c r="I31" s="36"/>
      <c r="J31" s="28"/>
      <c r="K31" s="3"/>
    </row>
    <row r="32" spans="2:11" s="5" customFormat="1" ht="7.5" customHeight="1">
      <c r="B32" s="23"/>
      <c r="C32" s="23"/>
      <c r="D32" s="23"/>
      <c r="E32" s="23"/>
      <c r="F32" s="23"/>
      <c r="G32" s="23"/>
      <c r="H32" s="23"/>
      <c r="I32" s="39"/>
      <c r="J32" s="28"/>
      <c r="K32" s="3"/>
    </row>
    <row r="33" spans="2:11" s="5" customFormat="1" ht="18.75">
      <c r="B33" s="23" t="s">
        <v>61</v>
      </c>
      <c r="C33" s="23"/>
      <c r="D33" s="23"/>
      <c r="E33" s="23"/>
      <c r="F33" s="23"/>
      <c r="G33" s="23"/>
      <c r="H33" s="23"/>
      <c r="I33" s="36">
        <f>+SUM(I27:I30)+I23</f>
        <v>14796</v>
      </c>
      <c r="J33" s="28"/>
      <c r="K33" s="3"/>
    </row>
    <row r="34" spans="2:11" s="5" customFormat="1" ht="18.75">
      <c r="B34" s="23"/>
      <c r="C34" s="23"/>
      <c r="D34" s="23"/>
      <c r="E34" s="23"/>
      <c r="F34" s="23"/>
      <c r="G34" s="23"/>
      <c r="H34" s="23"/>
      <c r="I34" s="36"/>
      <c r="J34" s="28"/>
      <c r="K34" s="3"/>
    </row>
    <row r="35" spans="2:11" s="5" customFormat="1" ht="18.75">
      <c r="B35" s="23" t="s">
        <v>62</v>
      </c>
      <c r="C35" s="23"/>
      <c r="D35" s="23"/>
      <c r="E35" s="23"/>
      <c r="F35" s="23"/>
      <c r="G35" s="23"/>
      <c r="H35" s="23"/>
      <c r="I35" s="36">
        <v>-6487</v>
      </c>
      <c r="J35" s="28"/>
      <c r="K35" s="3"/>
    </row>
    <row r="36" spans="2:11" s="5" customFormat="1" ht="9.75" customHeight="1">
      <c r="B36" s="23"/>
      <c r="C36" s="23"/>
      <c r="D36" s="23"/>
      <c r="E36" s="23"/>
      <c r="F36" s="23"/>
      <c r="G36" s="23"/>
      <c r="H36" s="23"/>
      <c r="I36" s="36"/>
      <c r="J36" s="28"/>
      <c r="K36" s="3"/>
    </row>
    <row r="37" spans="2:11" s="5" customFormat="1" ht="8.25" customHeight="1">
      <c r="B37" s="23"/>
      <c r="C37" s="23"/>
      <c r="D37" s="23"/>
      <c r="E37" s="23"/>
      <c r="F37" s="23"/>
      <c r="G37" s="23"/>
      <c r="H37" s="23"/>
      <c r="I37" s="39"/>
      <c r="J37" s="28"/>
      <c r="K37" s="3"/>
    </row>
    <row r="38" spans="2:11" s="5" customFormat="1" ht="18.75">
      <c r="B38" s="23" t="s">
        <v>63</v>
      </c>
      <c r="C38" s="23"/>
      <c r="D38" s="23"/>
      <c r="E38" s="23"/>
      <c r="F38" s="23"/>
      <c r="G38" s="23"/>
      <c r="H38" s="23"/>
      <c r="I38" s="36">
        <f>+I33+SUM(I35:I36)</f>
        <v>8309</v>
      </c>
      <c r="J38" s="28"/>
      <c r="K38" s="3"/>
    </row>
    <row r="39" spans="2:11" s="5" customFormat="1" ht="18.75">
      <c r="B39" s="23"/>
      <c r="C39" s="23"/>
      <c r="D39" s="23"/>
      <c r="E39" s="23"/>
      <c r="F39" s="23"/>
      <c r="G39" s="23"/>
      <c r="H39" s="23"/>
      <c r="I39" s="36"/>
      <c r="J39" s="28"/>
      <c r="K39" s="3"/>
    </row>
    <row r="40" spans="2:11" s="5" customFormat="1" ht="18.75">
      <c r="B40" s="23"/>
      <c r="C40" s="23"/>
      <c r="D40" s="23"/>
      <c r="E40" s="23"/>
      <c r="F40" s="23"/>
      <c r="G40" s="23"/>
      <c r="H40" s="23"/>
      <c r="I40" s="38"/>
      <c r="J40" s="30"/>
      <c r="K40" s="4"/>
    </row>
    <row r="41" spans="2:11" s="5" customFormat="1" ht="18.75">
      <c r="B41" s="23" t="s">
        <v>64</v>
      </c>
      <c r="C41" s="23"/>
      <c r="D41" s="23"/>
      <c r="E41" s="23"/>
      <c r="F41" s="23"/>
      <c r="G41" s="23"/>
      <c r="H41" s="23"/>
      <c r="I41" s="40"/>
      <c r="J41" s="23"/>
      <c r="K41" s="4"/>
    </row>
    <row r="42" spans="2:11" s="5" customFormat="1" ht="12" customHeight="1">
      <c r="B42" s="23"/>
      <c r="C42" s="23"/>
      <c r="D42" s="23"/>
      <c r="E42" s="23"/>
      <c r="F42" s="23"/>
      <c r="G42" s="23"/>
      <c r="H42" s="23"/>
      <c r="I42" s="41"/>
      <c r="J42" s="30"/>
      <c r="K42" s="4"/>
    </row>
    <row r="43" spans="2:11" s="5" customFormat="1" ht="18.75">
      <c r="B43" s="23" t="s">
        <v>65</v>
      </c>
      <c r="C43" s="23"/>
      <c r="D43" s="23"/>
      <c r="E43" s="23"/>
      <c r="F43" s="23"/>
      <c r="G43" s="23"/>
      <c r="H43" s="23"/>
      <c r="I43" s="42">
        <v>-5699</v>
      </c>
      <c r="J43" s="30"/>
      <c r="K43" s="3"/>
    </row>
    <row r="44" spans="2:11" s="5" customFormat="1" ht="18.75">
      <c r="B44" s="23" t="s">
        <v>66</v>
      </c>
      <c r="C44" s="23"/>
      <c r="D44" s="23"/>
      <c r="E44" s="23"/>
      <c r="F44" s="23"/>
      <c r="G44" s="23"/>
      <c r="H44" s="23"/>
      <c r="I44" s="42">
        <f>-I18</f>
        <v>236</v>
      </c>
      <c r="J44" s="31"/>
      <c r="K44" s="3"/>
    </row>
    <row r="45" spans="2:11" s="5" customFormat="1" ht="18.75">
      <c r="B45" s="23" t="s">
        <v>67</v>
      </c>
      <c r="C45" s="23"/>
      <c r="D45" s="23"/>
      <c r="E45" s="23"/>
      <c r="F45" s="23"/>
      <c r="G45" s="23"/>
      <c r="H45" s="23"/>
      <c r="I45" s="42">
        <v>-278</v>
      </c>
      <c r="J45" s="28"/>
      <c r="K45" s="3"/>
    </row>
    <row r="46" spans="2:11" s="5" customFormat="1" ht="18.75">
      <c r="B46" s="23" t="s">
        <v>106</v>
      </c>
      <c r="C46" s="23"/>
      <c r="D46" s="23"/>
      <c r="E46" s="23"/>
      <c r="F46" s="23"/>
      <c r="G46" s="23"/>
      <c r="H46" s="23"/>
      <c r="I46" s="42">
        <v>1377</v>
      </c>
      <c r="J46" s="28"/>
      <c r="K46" s="3"/>
    </row>
    <row r="47" spans="2:11" s="5" customFormat="1" ht="9" customHeight="1">
      <c r="B47" s="23"/>
      <c r="C47" s="23"/>
      <c r="D47" s="23"/>
      <c r="E47" s="23"/>
      <c r="F47" s="23"/>
      <c r="G47" s="23"/>
      <c r="H47" s="23"/>
      <c r="I47" s="43"/>
      <c r="J47" s="28"/>
      <c r="K47" s="4"/>
    </row>
    <row r="48" spans="2:11" s="5" customFormat="1" ht="13.5" customHeight="1">
      <c r="B48" s="23"/>
      <c r="C48" s="23"/>
      <c r="D48" s="23"/>
      <c r="E48" s="23"/>
      <c r="F48" s="23"/>
      <c r="G48" s="23"/>
      <c r="H48" s="23"/>
      <c r="I48" s="39"/>
      <c r="J48" s="28"/>
      <c r="K48" s="4"/>
    </row>
    <row r="49" spans="2:11" s="5" customFormat="1" ht="18.75">
      <c r="B49" s="23" t="s">
        <v>68</v>
      </c>
      <c r="C49" s="23"/>
      <c r="D49" s="23"/>
      <c r="E49" s="23"/>
      <c r="F49" s="23"/>
      <c r="G49" s="23"/>
      <c r="H49" s="23"/>
      <c r="I49" s="36">
        <f>+SUM(I43:I47)</f>
        <v>-4364</v>
      </c>
      <c r="J49" s="28"/>
      <c r="K49" s="4"/>
    </row>
    <row r="50" spans="2:11" s="5" customFormat="1" ht="18.75">
      <c r="B50" s="23"/>
      <c r="C50" s="23"/>
      <c r="D50" s="23"/>
      <c r="E50" s="23"/>
      <c r="F50" s="23"/>
      <c r="G50" s="23"/>
      <c r="H50" s="23"/>
      <c r="I50" s="36"/>
      <c r="J50" s="32"/>
      <c r="K50" s="4"/>
    </row>
    <row r="51" spans="2:11" s="5" customFormat="1" ht="18.75">
      <c r="B51" s="23" t="s">
        <v>69</v>
      </c>
      <c r="C51" s="23"/>
      <c r="D51" s="23"/>
      <c r="E51" s="23"/>
      <c r="F51" s="23"/>
      <c r="G51" s="23"/>
      <c r="H51" s="23"/>
      <c r="I51" s="36"/>
      <c r="J51" s="28"/>
      <c r="K51" s="4"/>
    </row>
    <row r="52" spans="2:11" s="5" customFormat="1" ht="12" customHeight="1">
      <c r="B52" s="23"/>
      <c r="C52" s="23"/>
      <c r="D52" s="23"/>
      <c r="E52" s="23"/>
      <c r="F52" s="23"/>
      <c r="G52" s="23"/>
      <c r="H52" s="23"/>
      <c r="I52" s="41"/>
      <c r="J52" s="28"/>
      <c r="K52" s="4"/>
    </row>
    <row r="53" spans="2:11" s="5" customFormat="1" ht="18.75" customHeight="1">
      <c r="B53" s="23" t="s">
        <v>99</v>
      </c>
      <c r="C53" s="23"/>
      <c r="D53" s="23"/>
      <c r="E53" s="23"/>
      <c r="F53" s="23"/>
      <c r="G53" s="23"/>
      <c r="H53" s="23"/>
      <c r="I53" s="42">
        <v>19712</v>
      </c>
      <c r="J53" s="28"/>
      <c r="K53" s="4"/>
    </row>
    <row r="54" spans="2:11" s="5" customFormat="1" ht="18.75" customHeight="1">
      <c r="B54" s="23" t="s">
        <v>100</v>
      </c>
      <c r="C54" s="23"/>
      <c r="D54" s="23"/>
      <c r="E54" s="23"/>
      <c r="F54" s="23"/>
      <c r="G54" s="23"/>
      <c r="H54" s="23"/>
      <c r="I54" s="42">
        <v>-1344</v>
      </c>
      <c r="J54" s="28"/>
      <c r="K54" s="4"/>
    </row>
    <row r="55" spans="2:11" s="5" customFormat="1" ht="18.75" customHeight="1">
      <c r="B55" s="23" t="s">
        <v>71</v>
      </c>
      <c r="C55" s="23"/>
      <c r="D55" s="23"/>
      <c r="E55" s="23"/>
      <c r="F55" s="23"/>
      <c r="G55" s="23"/>
      <c r="H55" s="23"/>
      <c r="I55" s="42">
        <v>-9068</v>
      </c>
      <c r="J55" s="28"/>
      <c r="K55" s="4"/>
    </row>
    <row r="56" spans="2:11" s="5" customFormat="1" ht="18.75" customHeight="1">
      <c r="B56" s="23" t="s">
        <v>72</v>
      </c>
      <c r="C56" s="23"/>
      <c r="D56" s="23"/>
      <c r="E56" s="23"/>
      <c r="F56" s="23"/>
      <c r="G56" s="23"/>
      <c r="H56" s="23"/>
      <c r="I56" s="42">
        <v>-2496</v>
      </c>
      <c r="J56" s="28"/>
      <c r="K56" s="4"/>
    </row>
    <row r="57" spans="2:11" s="5" customFormat="1" ht="18.75">
      <c r="B57" s="23" t="s">
        <v>70</v>
      </c>
      <c r="C57" s="23"/>
      <c r="D57" s="23"/>
      <c r="E57" s="23"/>
      <c r="F57" s="23"/>
      <c r="G57" s="23"/>
      <c r="H57" s="23"/>
      <c r="I57" s="42">
        <f>-I20</f>
        <v>-529</v>
      </c>
      <c r="J57" s="28"/>
      <c r="K57" s="3"/>
    </row>
    <row r="58" spans="2:11" s="5" customFormat="1" ht="18.75">
      <c r="B58" s="23" t="s">
        <v>122</v>
      </c>
      <c r="C58" s="23"/>
      <c r="D58" s="23"/>
      <c r="E58" s="23"/>
      <c r="F58" s="23"/>
      <c r="G58" s="23"/>
      <c r="H58" s="23"/>
      <c r="I58" s="42">
        <v>-2938</v>
      </c>
      <c r="J58" s="28"/>
      <c r="K58" s="3"/>
    </row>
    <row r="59" spans="2:11" s="5" customFormat="1" ht="8.25" customHeight="1">
      <c r="B59" s="23"/>
      <c r="C59" s="23"/>
      <c r="D59" s="23"/>
      <c r="E59" s="23"/>
      <c r="F59" s="23"/>
      <c r="G59" s="23"/>
      <c r="H59" s="23"/>
      <c r="I59" s="44"/>
      <c r="J59" s="28"/>
      <c r="K59" s="3"/>
    </row>
    <row r="60" spans="2:11" s="5" customFormat="1" ht="11.25" customHeight="1">
      <c r="B60" s="23"/>
      <c r="C60" s="23"/>
      <c r="D60" s="23"/>
      <c r="E60" s="23"/>
      <c r="F60" s="23"/>
      <c r="G60" s="23"/>
      <c r="H60" s="23"/>
      <c r="I60" s="39"/>
      <c r="J60" s="28"/>
      <c r="K60" s="4"/>
    </row>
    <row r="61" spans="2:11" s="5" customFormat="1" ht="18.75">
      <c r="B61" s="23" t="s">
        <v>112</v>
      </c>
      <c r="C61" s="23"/>
      <c r="D61" s="23"/>
      <c r="E61" s="23"/>
      <c r="F61" s="23"/>
      <c r="G61" s="23"/>
      <c r="H61" s="23"/>
      <c r="I61" s="36">
        <f>+SUM(I52:I59)</f>
        <v>3337</v>
      </c>
      <c r="J61" s="28"/>
      <c r="K61" s="4"/>
    </row>
    <row r="62" spans="2:11" s="5" customFormat="1" ht="18.75">
      <c r="B62" s="23"/>
      <c r="C62" s="23"/>
      <c r="D62" s="23"/>
      <c r="E62" s="23"/>
      <c r="F62" s="23"/>
      <c r="G62" s="23"/>
      <c r="H62" s="23"/>
      <c r="I62" s="39"/>
      <c r="J62" s="28"/>
      <c r="K62" s="4"/>
    </row>
    <row r="63" spans="2:11" s="5" customFormat="1" ht="18.75">
      <c r="B63" s="23" t="s">
        <v>73</v>
      </c>
      <c r="C63" s="23"/>
      <c r="D63" s="23"/>
      <c r="E63" s="23"/>
      <c r="F63" s="23"/>
      <c r="G63" s="23"/>
      <c r="H63" s="23"/>
      <c r="I63" s="36"/>
      <c r="J63" s="32"/>
      <c r="K63" s="4"/>
    </row>
    <row r="64" spans="2:11" s="5" customFormat="1" ht="18.75">
      <c r="B64" s="23" t="s">
        <v>74</v>
      </c>
      <c r="C64" s="23"/>
      <c r="D64" s="23"/>
      <c r="E64" s="23"/>
      <c r="F64" s="23"/>
      <c r="G64" s="23"/>
      <c r="H64" s="23"/>
      <c r="I64" s="36">
        <f>+I49+I38+I61</f>
        <v>7282</v>
      </c>
      <c r="J64" s="28"/>
      <c r="K64" s="3"/>
    </row>
    <row r="65" spans="2:11" s="5" customFormat="1" ht="18.75">
      <c r="B65" s="23"/>
      <c r="C65" s="23"/>
      <c r="D65" s="23"/>
      <c r="E65" s="23"/>
      <c r="F65" s="23"/>
      <c r="G65" s="23"/>
      <c r="H65" s="23"/>
      <c r="I65" s="36"/>
      <c r="J65" s="28"/>
      <c r="K65" s="4"/>
    </row>
    <row r="66" spans="2:11" s="5" customFormat="1" ht="18.75">
      <c r="B66" s="23" t="s">
        <v>75</v>
      </c>
      <c r="C66" s="23"/>
      <c r="D66" s="23"/>
      <c r="E66" s="23"/>
      <c r="F66" s="23"/>
      <c r="G66" s="23"/>
      <c r="H66" s="23"/>
      <c r="I66" s="36"/>
      <c r="J66" s="28"/>
      <c r="K66" s="4"/>
    </row>
    <row r="67" spans="2:11" s="5" customFormat="1" ht="18.75">
      <c r="B67" s="23" t="s">
        <v>76</v>
      </c>
      <c r="C67" s="23"/>
      <c r="D67" s="23"/>
      <c r="E67" s="23"/>
      <c r="F67" s="23"/>
      <c r="G67" s="23"/>
      <c r="H67" s="23"/>
      <c r="I67" s="36">
        <v>6076</v>
      </c>
      <c r="J67" s="28"/>
      <c r="K67" s="3"/>
    </row>
    <row r="68" spans="2:11" s="5" customFormat="1" ht="18.75">
      <c r="B68" s="23"/>
      <c r="C68" s="23"/>
      <c r="D68" s="23"/>
      <c r="E68" s="23"/>
      <c r="F68" s="23"/>
      <c r="G68" s="23"/>
      <c r="H68" s="23"/>
      <c r="I68" s="36"/>
      <c r="J68" s="32"/>
      <c r="K68" s="4"/>
    </row>
    <row r="69" spans="2:11" s="5" customFormat="1" ht="18.75">
      <c r="B69" s="23" t="s">
        <v>75</v>
      </c>
      <c r="C69" s="23"/>
      <c r="D69" s="23"/>
      <c r="E69" s="23"/>
      <c r="F69" s="23"/>
      <c r="G69" s="23"/>
      <c r="H69" s="23"/>
      <c r="I69" s="39"/>
      <c r="J69" s="28"/>
      <c r="K69" s="4"/>
    </row>
    <row r="70" spans="2:11" s="5" customFormat="1" ht="19.5" thickBot="1">
      <c r="B70" s="23" t="s">
        <v>124</v>
      </c>
      <c r="C70" s="23"/>
      <c r="D70" s="23"/>
      <c r="E70" s="23"/>
      <c r="F70" s="23"/>
      <c r="G70" s="23"/>
      <c r="H70" s="23"/>
      <c r="I70" s="45">
        <f>+I67+I64</f>
        <v>13358</v>
      </c>
      <c r="J70" s="28"/>
      <c r="K70" s="4"/>
    </row>
    <row r="71" spans="2:11" s="5" customFormat="1" ht="19.5" thickTop="1">
      <c r="B71" s="23"/>
      <c r="C71" s="23"/>
      <c r="D71" s="23"/>
      <c r="E71" s="23"/>
      <c r="F71" s="23"/>
      <c r="G71" s="23"/>
      <c r="H71" s="23"/>
      <c r="I71" s="46"/>
      <c r="J71" s="31"/>
      <c r="K71" s="4"/>
    </row>
    <row r="72" ht="18.75">
      <c r="B72" s="8" t="s">
        <v>92</v>
      </c>
    </row>
    <row r="73" ht="18.75">
      <c r="B73" s="8"/>
    </row>
    <row r="74" ht="18.75">
      <c r="B74" s="8" t="s">
        <v>102</v>
      </c>
    </row>
    <row r="75" ht="18.75">
      <c r="B75" s="8" t="s">
        <v>91</v>
      </c>
    </row>
    <row r="76" ht="18.75">
      <c r="B76" s="8" t="s">
        <v>90</v>
      </c>
    </row>
    <row r="78" ht="18.75">
      <c r="B78" s="8" t="s">
        <v>103</v>
      </c>
    </row>
    <row r="79" ht="18.75">
      <c r="B79" s="8" t="s">
        <v>104</v>
      </c>
    </row>
  </sheetData>
  <printOptions/>
  <pageMargins left="0.37" right="0.25" top="0.49" bottom="0.7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a2098</cp:lastModifiedBy>
  <cp:lastPrinted>2004-10-29T01:52:13Z</cp:lastPrinted>
  <dcterms:created xsi:type="dcterms:W3CDTF">2004-05-11T09:22:50Z</dcterms:created>
  <dcterms:modified xsi:type="dcterms:W3CDTF">2004-10-29T03:24:09Z</dcterms:modified>
  <cp:category/>
  <cp:version/>
  <cp:contentType/>
  <cp:contentStatus/>
</cp:coreProperties>
</file>