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Sheet'!$A$1:$G$61</definedName>
    <definedName name="_xlnm.Print_Area" localSheetId="3">'Cash Flow Statement'!$A$1:$G$61</definedName>
    <definedName name="_xlnm.Print_Area" localSheetId="0">'Income Statements'!$A$1:$K$45</definedName>
    <definedName name="_xlnm.Print_Area" localSheetId="4">'Notes'!$A$1:$L$198</definedName>
    <definedName name="_xlnm.Print_Area" localSheetId="2">'Statement of Changes in Equity'!$A$1:$K$33</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<sst xmlns="http://schemas.openxmlformats.org/spreadsheetml/2006/main" count="315" uniqueCount="243">
  <si>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</si>
  <si>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</si>
  <si>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</si>
  <si>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</si>
  <si>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</si>
  <si>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</si>
  <si>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</si>
  <si>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</si>
  <si>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</si>
  <si>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</si>
  <si>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</si>
  <si>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</si>
  <si>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</si>
  <si>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</si>
  <si>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</si>
  <si>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</si>
  <si>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</si>
  <si>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</si>
  <si>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Finance cost</t>
  </si>
  <si>
    <t>PROPERTY, PLANT AND EQUIPMENT</t>
  </si>
  <si>
    <t>CURRENT ASSETS</t>
  </si>
  <si>
    <t>Inventories</t>
  </si>
  <si>
    <t>Trade Receivables</t>
  </si>
  <si>
    <t>Fixed Deposits</t>
  </si>
  <si>
    <t>Cash and Bank Balances</t>
  </si>
  <si>
    <t>CURRENT LIABILITIES</t>
  </si>
  <si>
    <t>Trade Payables</t>
  </si>
  <si>
    <t>Other Payables and Accrued Expenses</t>
  </si>
  <si>
    <t>Tax Liabilities</t>
  </si>
  <si>
    <t>FINANCED BY:</t>
  </si>
  <si>
    <t>NET CURRENT ASSETS</t>
  </si>
  <si>
    <t>Non-Distributable Reserve- Share Premium</t>
  </si>
  <si>
    <t>Total</t>
  </si>
  <si>
    <t>CASH FLOWS FROM INVESTING ACTIVITIES</t>
  </si>
  <si>
    <t>Purchase of property, plant and equipment</t>
  </si>
  <si>
    <t>Net cash used in investing activities</t>
  </si>
  <si>
    <t>CASH FLOWS FROM FINANCING ACTIVITIES</t>
  </si>
  <si>
    <t>A1</t>
  </si>
  <si>
    <t>Basis of preparation</t>
  </si>
  <si>
    <t>A2</t>
  </si>
  <si>
    <t>A3</t>
  </si>
  <si>
    <t>Seasonal or cyclical factors</t>
  </si>
  <si>
    <t>A4</t>
  </si>
  <si>
    <t>Unusual items affecting assets, liabilities, equity, net income or cash flows</t>
  </si>
  <si>
    <t>A5</t>
  </si>
  <si>
    <t>Material changes in estimates</t>
  </si>
  <si>
    <t>A6</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</si>
  <si>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</si>
  <si>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</si>
  <si>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</si>
  <si>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</si>
  <si>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</si>
  <si>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</si>
  <si>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</si>
  <si>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</si>
  <si>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</si>
  <si>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</si>
  <si>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</si>
  <si>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</si>
  <si>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</si>
  <si>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</si>
  <si>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</si>
  <si>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</si>
  <si>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</si>
  <si>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</si>
  <si>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</si>
  <si>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</si>
  <si>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</si>
  <si>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</si>
  <si>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</si>
  <si>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</si>
  <si>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B5</t>
  </si>
  <si>
    <t>B6</t>
  </si>
  <si>
    <t>B7</t>
  </si>
  <si>
    <t>Quoted securities</t>
  </si>
  <si>
    <t>B8</t>
  </si>
  <si>
    <t>Status of corporate proposals</t>
  </si>
  <si>
    <t>B9</t>
  </si>
  <si>
    <t>B10</t>
  </si>
  <si>
    <t>Off balance sheet financial instruments</t>
  </si>
  <si>
    <t>B11</t>
  </si>
  <si>
    <t>Material litigation</t>
  </si>
  <si>
    <t>B12</t>
  </si>
  <si>
    <t>Valuation of property, plant and equipment</t>
  </si>
  <si>
    <t>Material events subsequent to the end of the quarter</t>
  </si>
  <si>
    <t>Fixed deposits</t>
  </si>
  <si>
    <t>Proceeds from disposal of property, plants and equipment</t>
  </si>
  <si>
    <t>There were no material litigation pending at the date of this announcement.</t>
  </si>
  <si>
    <t>NET INCREASE/(DECREASE) IN CASH AND CASH EQUIVALENTS</t>
  </si>
  <si>
    <t>Other Receivables, Deposits and Prepayments</t>
  </si>
  <si>
    <t>KBES BERHAD</t>
  </si>
  <si>
    <t>(Company No: 597132 A)</t>
  </si>
  <si>
    <t>AND ITS SUBSIDIARY COMPANIES</t>
  </si>
  <si>
    <t>UNAUDITED CONDENSED CONSOLIDATED INCOME STATEMENT</t>
  </si>
  <si>
    <t>UNAUDITED CONDENSED CONSOLIDATED BALANCE SHEET</t>
  </si>
  <si>
    <t>RM'000</t>
  </si>
  <si>
    <t>UNAUDITED CONDENSED CONSOLIDATED STATEMENT OF CHANGES IN EQUITY</t>
  </si>
  <si>
    <t>UNAUDITED CONDENSED CONSOLIDATED CASH FLOW STATEMENT</t>
  </si>
  <si>
    <t>Notes to the Interim Financial Report</t>
  </si>
  <si>
    <t>The accounting policies and presentation adopted for the interim financial report are consistent with those adopted for the last annual financial statements.</t>
  </si>
  <si>
    <t>Audit report</t>
  </si>
  <si>
    <t>Issuance and repayment of debt and equity securities</t>
  </si>
  <si>
    <t>Express bus services</t>
  </si>
  <si>
    <t>Sale of air-conditioners for buses and its related maintenance services</t>
  </si>
  <si>
    <t>Profit before tax</t>
  </si>
  <si>
    <t>Inter segment elimination</t>
  </si>
  <si>
    <t>No valuation of property, plant and equipment has been carried out.</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</si>
  <si>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</si>
  <si>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</si>
  <si>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</si>
  <si>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</si>
  <si>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</si>
  <si>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</si>
  <si>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</si>
  <si>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</si>
  <si>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</si>
  <si>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LONG-TERM AND DEFERRED LIABILITIES</t>
  </si>
  <si>
    <t>Deferred Tax Liabilities</t>
  </si>
  <si>
    <t>Group borrowings</t>
  </si>
  <si>
    <t>Short term :</t>
  </si>
  <si>
    <t>Term loan</t>
  </si>
  <si>
    <t>Long term :</t>
  </si>
  <si>
    <t>Borrowings</t>
  </si>
  <si>
    <t>Profit/(Losses) on sales of unquoted investments and properties</t>
  </si>
  <si>
    <t>The gain on disposal of property, plant and equipment is as follows :</t>
  </si>
  <si>
    <t>Current year</t>
  </si>
  <si>
    <t>quarter</t>
  </si>
  <si>
    <t>to-date</t>
  </si>
  <si>
    <t>Net profit for the period (Cumulative)</t>
  </si>
  <si>
    <t>Minority interest</t>
  </si>
  <si>
    <t>Net profit attributable to the shareholders</t>
  </si>
  <si>
    <t>Repayment of term loan</t>
  </si>
  <si>
    <t>Repayment of hire purchase and lease payables</t>
  </si>
  <si>
    <t>Current</t>
  </si>
  <si>
    <t>ended</t>
  </si>
  <si>
    <t>Corresponding</t>
  </si>
  <si>
    <t>Y-T-D</t>
  </si>
  <si>
    <t>Basic earnings per share</t>
  </si>
  <si>
    <t>Comparison with the preceding quarter's results</t>
  </si>
  <si>
    <t>Income tax</t>
  </si>
  <si>
    <t>Deferred tax</t>
  </si>
  <si>
    <t>Cash and Cash Equivalents carried forward consist of :</t>
  </si>
  <si>
    <t>Fixed deposit with licenced bank</t>
  </si>
  <si>
    <t>Negative Goodwill</t>
  </si>
  <si>
    <t>There were no unusual items affecting assets, liabilities, equity, net income or cash flows of the Group during the current quarter.</t>
  </si>
  <si>
    <t>Other Income</t>
  </si>
  <si>
    <t>AS AT          PRECEDING FINANCIAL YEAR END</t>
  </si>
  <si>
    <t>Interest Income</t>
  </si>
  <si>
    <t>Shareholders' Fund</t>
  </si>
  <si>
    <t>Net cash from/(used in)  financing activities</t>
  </si>
  <si>
    <t>CASH AND CASH EQUIVALENTS AT 1 January</t>
  </si>
  <si>
    <t>ADDITIONAL INFORMATION REQUIRED BY THE BURSA MALAYSIA SECURITIES BERHAD'S LISTING REQUIREMENTS</t>
  </si>
  <si>
    <t>Basic earnings per share are calculated by dividing the net profit for the period by the number of ordinary shares in issue during the period.</t>
  </si>
  <si>
    <t>Profit  before taxation</t>
  </si>
  <si>
    <t>Net profit after taxation</t>
  </si>
  <si>
    <t>Basic earnings per ordinary share  (sen)</t>
  </si>
  <si>
    <t>Retained Profit</t>
  </si>
  <si>
    <t>There are no issuance and repayment of debts and equity securities.</t>
  </si>
  <si>
    <t>There were no changes in the composition of the group during the current quarter.</t>
  </si>
  <si>
    <t>There were no acquisitions and disposals of quoted securities during the current quarter under review.</t>
  </si>
  <si>
    <t>company for the supply of bus chassis, spare-part and services.</t>
  </si>
  <si>
    <t>There were no material changes in the estimates reported in the prior financial year that have a material effect in the current quarter.</t>
  </si>
  <si>
    <t>Distributable Reserve - Retained Profit</t>
  </si>
  <si>
    <t>RM '000</t>
  </si>
  <si>
    <t>Amortisation of negative goodwill</t>
  </si>
  <si>
    <t xml:space="preserve">Depreciation </t>
  </si>
  <si>
    <t xml:space="preserve">Approved and contracted for </t>
  </si>
  <si>
    <t xml:space="preserve">  -  Purchase of buses</t>
  </si>
  <si>
    <t xml:space="preserve">Approved but not contracted for </t>
  </si>
  <si>
    <t xml:space="preserve"> -   Construction of maintenance workshop</t>
  </si>
  <si>
    <t>Net profit attributable to shareholders (RM '000)</t>
  </si>
  <si>
    <t>The Group's operations were not materially affected by any major seasonal or cyclical factors other than the quarter ending 31st December of each year mainly due to the long school holidays.</t>
  </si>
  <si>
    <t xml:space="preserve">The company has contingent liabilities amounting to RM 3,500,000 in respect of a corporate guarantee given to a supplier of a subsidiary </t>
  </si>
  <si>
    <t>B13</t>
  </si>
  <si>
    <t>Dividends</t>
  </si>
  <si>
    <t>Gain/(Loss) on disposal of property, plant and equipment</t>
  </si>
  <si>
    <t>Profit  from operations before finance cost</t>
  </si>
  <si>
    <t xml:space="preserve">   and depreciation</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</si>
  <si>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</si>
  <si>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</si>
  <si>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</si>
  <si>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</si>
  <si>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31/12/2004</t>
  </si>
  <si>
    <t>CASH FLOWS FROM OPERATING ACTIVITIES</t>
  </si>
  <si>
    <t>Adjustment for:</t>
  </si>
  <si>
    <t>Depreciation of property, plant and equipment</t>
  </si>
  <si>
    <t>Gain on disposal of property, plant and equipment</t>
  </si>
  <si>
    <t>Amortisation of goodwill</t>
  </si>
  <si>
    <t>Finance costs</t>
  </si>
  <si>
    <t>Operating profit before working capital</t>
  </si>
  <si>
    <t>Decrease in trade payables</t>
  </si>
  <si>
    <t>Cash Generated from Operations</t>
  </si>
  <si>
    <t>Finance costs paid</t>
  </si>
  <si>
    <t>Tax paid</t>
  </si>
  <si>
    <t>(Increase)/Decrease in trade receivables</t>
  </si>
  <si>
    <t xml:space="preserve"> (Note B13)</t>
  </si>
  <si>
    <t>As at 1st January 2004</t>
  </si>
  <si>
    <t xml:space="preserve">Profit before taxation </t>
  </si>
  <si>
    <t>There were no audit qualifications on the annual financial statements for the year ended 31st December 2004.</t>
  </si>
  <si>
    <t>Profit Guarantee</t>
  </si>
  <si>
    <t>The Group did not issue any profit guarantee.</t>
  </si>
  <si>
    <t>Number of ordinary shares in issue ('000)</t>
  </si>
  <si>
    <t>Liabilities Under Asset Purchase Agreement</t>
  </si>
  <si>
    <t xml:space="preserve">  -  Purchase of a piece of industrial land</t>
  </si>
  <si>
    <t>Increase in other receivables, deposits and prepayments</t>
  </si>
  <si>
    <t>Repayment of liabilities under assets purchase agreement</t>
  </si>
  <si>
    <t>Proceed from hire purchase payables</t>
  </si>
  <si>
    <t>As at 1st January 2005</t>
  </si>
  <si>
    <t>Repayment of director's advances</t>
  </si>
  <si>
    <t>Net tangible assets per share (RM)</t>
  </si>
  <si>
    <t>Proceed from term loan</t>
  </si>
  <si>
    <t>The effective tax rate of the Group for the financial year is lower than the statutory tax rate mainly due to the utilisation of unabsorbed tax losses and unabsorbed capital allowance by some of its subsidiaries.</t>
  </si>
  <si>
    <t>Quarterly report on unaudited consolidated results for the third quarter ended 30.09.2005</t>
  </si>
  <si>
    <t>30/09/2005</t>
  </si>
  <si>
    <t>30/09/2004</t>
  </si>
  <si>
    <t>As at 30th September 2004</t>
  </si>
  <si>
    <t>Dividends paid</t>
  </si>
  <si>
    <t>As at 30th September 2005</t>
  </si>
  <si>
    <t>9 months ended 30.09.2005</t>
  </si>
  <si>
    <t>9 months ended 30.09.2004</t>
  </si>
  <si>
    <t>Dividends paid to shareholders</t>
  </si>
  <si>
    <t>The final dividends of 4% less tax at 28% for the financial year ended 31st December 2004 (2003 : 2.2% less tax at 28 %) was paid on 29th July 2005.</t>
  </si>
  <si>
    <t>9 months ended</t>
  </si>
  <si>
    <t>30th September 2005</t>
  </si>
  <si>
    <t>There were no material events subsequent to the current financial quarter ended 30th September 2005 up to the date of this report which, is likely to substantially affect the results of the operations of the Group.</t>
  </si>
  <si>
    <t>As at 30.09.2005</t>
  </si>
  <si>
    <t>30.09.2005</t>
  </si>
  <si>
    <t>The Board of Directors do not recommend any dividend to be paid for the current quarter under review.</t>
  </si>
  <si>
    <t>30.09.2004</t>
  </si>
  <si>
    <t>The corporate proposal announced but not completed at the date of this announcement are as follows :</t>
  </si>
  <si>
    <t>Proposed corporate exercise announced on 5th September 2005 are as follows :-</t>
  </si>
  <si>
    <t>(i)</t>
  </si>
  <si>
    <t>Proposed purchase by the Company of its own ordinary shares of RM0.50 each representing up to five persent (5%) of the existing issued and paid-up share capital of the Company;</t>
  </si>
  <si>
    <t>(ii)</t>
  </si>
  <si>
    <t>Proposed establishment of an employee share option scheme for the eligible employees, Executive Directors and Non-Executive Directors of KBES and its subsidiaries.</t>
  </si>
  <si>
    <t>The Group recorded a turnover of RM11.358 million and profit before taxation of RM372,000 for the current quarter under review as compared to the turnover of RM10.31 million and profit before taxation of RM48,000 in the preceding quarter. The results for the current quarter was slightly higher than the preceding quarter mainly due to the increase in demand for express bus services as compared to the preceding quarter.</t>
  </si>
  <si>
    <t>Increase in inventories</t>
  </si>
  <si>
    <t>Net cash (used in)/from operating activities</t>
  </si>
  <si>
    <t>CASH AND CASH EQUIVALENTS AT 30 September</t>
  </si>
  <si>
    <t>This interim financial report is prepared in accordance with MASB 26 "Interim Financial Reporting" and paragraph 9.22 of the Listing Requirements of the Bursa Malaysia Securities Berhad and should be read in conjunction with the company's annual audited financial statements for the year ended 31st December 2004.</t>
  </si>
  <si>
    <t xml:space="preserve">The Board of Directors is optimistic of achieving satisfactory results for the quarter ending 31st December 2005 with the introduction of double-decker coaches and super snoozer seat coaches (more comfortable seating environment). </t>
  </si>
  <si>
    <t>Decrease in other payables and accruals</t>
  </si>
  <si>
    <t>For the current quarter under review, the Group recorded a turnover of RM11.358 million and a profit after taxation and minority interest of RM350,000. The revenue and cost of operations for the current quarter had remained relatively stable.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</si>
</sst>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dd/mm/yyyy"/>
    <numFmt numFmtId="180" formatCode="[$-409]dd\ mmmm\,\ yyyy"/>
    <numFmt numFmtId="181" formatCode="[$-409]d/mmm;@"/>
    <numFmt numFmtId="182" formatCode="[$-409]d/mmm/yy;@"/>
  </numFmts>
  <fonts count="8">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s>
  <fills count="2">
    <fill>
      <patternFill/>
    </fill>
    <fill>
      <patternFill patternType="gray125"/>
    </fill>
  </fills>
  <borders count="1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1" fontId="0" fillId="0" borderId="1" xfId="0" applyNumberFormat="1" applyBorder="1" applyAlignment="1">
      <alignment horizontal="center" vertical="center"/>
    </xf>
    <xf numFmtId="41" fontId="0" fillId="0" borderId="2" xfId="0" applyNumberFormat="1" applyBorder="1" applyAlignment="1">
      <alignment horizontal="center" vertical="center"/>
    </xf>
    <xf numFmtId="41" fontId="0" fillId="0" borderId="3" xfId="0" applyNumberFormat="1" applyBorder="1" applyAlignment="1">
      <alignment horizontal="center" vertical="center"/>
    </xf>
    <xf numFmtId="41" fontId="0" fillId="0" borderId="4"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5"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6" xfId="0" applyNumberFormat="1" applyFont="1" applyBorder="1" applyAlignment="1">
      <alignment horizontal="center" vertical="center"/>
    </xf>
    <xf numFmtId="0" fontId="0" fillId="0" borderId="0" xfId="0" applyFont="1" applyFill="1" applyAlignment="1">
      <alignment/>
    </xf>
    <xf numFmtId="41" fontId="0" fillId="0" borderId="2"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6" xfId="0" applyNumberFormat="1" applyFont="1" applyBorder="1" applyAlignment="1">
      <alignment horizontal="center" vertical="center"/>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7" xfId="15" applyNumberFormat="1" applyFont="1" applyBorder="1" applyAlignment="1">
      <alignment/>
    </xf>
    <xf numFmtId="173" fontId="0" fillId="0" borderId="8" xfId="15" applyNumberFormat="1" applyFont="1" applyBorder="1" applyAlignment="1">
      <alignment/>
    </xf>
    <xf numFmtId="41" fontId="0" fillId="0" borderId="0"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1" xfId="0" applyNumberFormat="1" applyFont="1" applyBorder="1" applyAlignment="1">
      <alignment horizontal="center" vertical="center"/>
    </xf>
    <xf numFmtId="0" fontId="0" fillId="0" borderId="0" xfId="0" applyFont="1" applyBorder="1" applyAlignment="1">
      <alignment/>
    </xf>
    <xf numFmtId="173" fontId="0" fillId="0" borderId="6" xfId="15" applyNumberFormat="1" applyFont="1" applyBorder="1" applyAlignment="1">
      <alignment/>
    </xf>
    <xf numFmtId="3" fontId="0" fillId="0" borderId="8"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5" xfId="0" applyNumberFormat="1" applyFont="1" applyBorder="1" applyAlignment="1">
      <alignment horizontal="center" vertical="center"/>
    </xf>
    <xf numFmtId="174" fontId="0" fillId="0" borderId="5" xfId="0" applyNumberFormat="1" applyBorder="1" applyAlignment="1">
      <alignment horizontal="center" vertical="center"/>
    </xf>
    <xf numFmtId="41" fontId="0" fillId="0" borderId="7" xfId="0" applyNumberFormat="1" applyFont="1" applyBorder="1" applyAlignment="1">
      <alignment horizontal="center" vertical="center"/>
    </xf>
    <xf numFmtId="41" fontId="0" fillId="0" borderId="7"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6" xfId="0" applyNumberFormat="1" applyBorder="1" applyAlignment="1">
      <alignment/>
    </xf>
    <xf numFmtId="173" fontId="0" fillId="0" borderId="0" xfId="0" applyNumberFormat="1" applyAlignment="1">
      <alignment/>
    </xf>
    <xf numFmtId="173" fontId="0" fillId="0" borderId="7" xfId="0" applyNumberFormat="1" applyBorder="1" applyAlignment="1">
      <alignment/>
    </xf>
    <xf numFmtId="173" fontId="0" fillId="0" borderId="0" xfId="0" applyNumberFormat="1" applyFont="1" applyAlignment="1">
      <alignment horizontal="center" vertical="top"/>
    </xf>
    <xf numFmtId="173" fontId="0" fillId="0" borderId="0" xfId="0" applyNumberFormat="1" applyFont="1" applyAlignment="1">
      <alignment vertical="top"/>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8"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7"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7"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6" xfId="0" applyNumberFormat="1" applyBorder="1" applyAlignment="1">
      <alignment/>
    </xf>
    <xf numFmtId="0" fontId="0" fillId="0" borderId="0" xfId="0" applyAlignment="1">
      <alignment horizontal="justify" vertical="top" wrapText="1"/>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7" xfId="0" applyFont="1" applyFill="1" applyBorder="1" applyAlignment="1">
      <alignment horizontal="center" vertical="center"/>
    </xf>
    <xf numFmtId="0" fontId="0" fillId="0" borderId="0" xfId="0" applyAlignment="1">
      <alignment horizontal="justify" vertical="justify"/>
    </xf>
    <xf numFmtId="0" fontId="3" fillId="0" borderId="0" xfId="0" applyFont="1" applyFill="1" applyAlignment="1">
      <alignment horizontal="center" vertical="justify"/>
    </xf>
    <xf numFmtId="0" fontId="0" fillId="0" borderId="0" xfId="0" applyAlignment="1">
      <alignment horizontal="justify"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1" fillId="0" borderId="0" xfId="0" applyFont="1"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0" fillId="0" borderId="0" xfId="0" applyFont="1" applyAlignment="1">
      <alignment wrapText="1"/>
    </xf>
    <xf numFmtId="0" fontId="0" fillId="0" borderId="0" xfId="0" applyAlignment="1">
      <alignment wrapText="1"/>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Alignment="1">
      <alignment horizontal="justify" vertical="top" wrapText="1"/>
    </xf>
    <xf numFmtId="0" fontId="0" fillId="0" borderId="0" xfId="0" applyFont="1" applyAlignment="1">
      <alignment vertical="top" wrapText="1"/>
    </xf>
    <xf numFmtId="0" fontId="0" fillId="0" borderId="0" xfId="0" applyFont="1" applyAlignment="1">
      <alignment horizontal="justify" vertical="justify" wrapText="1"/>
    </xf>
    <xf numFmtId="0" fontId="0"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workbookViewId="0" topLeftCell="A1">
      <selection activeCell="A1" sqref="A1:K1"/>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94" t="s">
        <v>90</v>
      </c>
      <c r="B1" s="94"/>
      <c r="C1" s="94"/>
      <c r="D1" s="94"/>
      <c r="E1" s="94"/>
      <c r="F1" s="94"/>
      <c r="G1" s="94"/>
      <c r="H1" s="94"/>
      <c r="I1" s="94"/>
      <c r="J1" s="94"/>
      <c r="K1" s="94"/>
    </row>
    <row r="2" spans="1:11" ht="9.75" customHeight="1">
      <c r="A2" s="95" t="s">
        <v>91</v>
      </c>
      <c r="B2" s="95"/>
      <c r="C2" s="95"/>
      <c r="D2" s="95"/>
      <c r="E2" s="95"/>
      <c r="F2" s="95"/>
      <c r="G2" s="95"/>
      <c r="H2" s="95"/>
      <c r="I2" s="95"/>
      <c r="J2" s="95"/>
      <c r="K2" s="95"/>
    </row>
    <row r="3" spans="1:11" ht="9.75" customHeight="1">
      <c r="A3" s="95" t="s">
        <v>11</v>
      </c>
      <c r="B3" s="95"/>
      <c r="C3" s="95"/>
      <c r="D3" s="95"/>
      <c r="E3" s="95"/>
      <c r="F3" s="95"/>
      <c r="G3" s="95"/>
      <c r="H3" s="95"/>
      <c r="I3" s="95"/>
      <c r="J3" s="95"/>
      <c r="K3" s="95"/>
    </row>
    <row r="4" spans="1:11" ht="19.5" customHeight="1">
      <c r="A4" s="97" t="s">
        <v>92</v>
      </c>
      <c r="B4" s="97"/>
      <c r="C4" s="97"/>
      <c r="D4" s="97"/>
      <c r="E4" s="97"/>
      <c r="F4" s="97"/>
      <c r="G4" s="97"/>
      <c r="H4" s="97"/>
      <c r="I4" s="97"/>
      <c r="J4" s="97"/>
      <c r="K4" s="97"/>
    </row>
    <row r="5" spans="1:11" ht="19.5" customHeight="1">
      <c r="A5" s="97" t="s">
        <v>212</v>
      </c>
      <c r="B5" s="97"/>
      <c r="C5" s="97"/>
      <c r="D5" s="97"/>
      <c r="E5" s="97"/>
      <c r="F5" s="97"/>
      <c r="G5" s="97"/>
      <c r="H5" s="97"/>
      <c r="I5" s="97"/>
      <c r="J5" s="97"/>
      <c r="K5" s="97"/>
    </row>
    <row r="6" spans="1:11" ht="19.5" customHeight="1" thickBot="1">
      <c r="A6" s="96" t="s">
        <v>93</v>
      </c>
      <c r="B6" s="96"/>
      <c r="C6" s="96"/>
      <c r="D6" s="96"/>
      <c r="E6" s="96"/>
      <c r="F6" s="96"/>
      <c r="G6" s="96"/>
      <c r="H6" s="96"/>
      <c r="I6" s="96"/>
      <c r="J6" s="96"/>
      <c r="K6" s="96"/>
    </row>
    <row r="7" spans="1:11" ht="20.25" customHeight="1">
      <c r="A7" s="16"/>
      <c r="B7" s="16"/>
      <c r="C7" s="16"/>
      <c r="D7" s="16"/>
      <c r="E7" s="16"/>
      <c r="F7" s="16"/>
      <c r="G7" s="16"/>
      <c r="H7" s="16"/>
      <c r="I7" s="16"/>
      <c r="J7" s="16"/>
      <c r="K7" s="16"/>
    </row>
    <row r="8" spans="1:11" ht="15" customHeight="1">
      <c r="A8" s="2"/>
      <c r="B8" s="2"/>
      <c r="C8" s="1"/>
      <c r="D8" s="1"/>
      <c r="E8" s="91" t="s">
        <v>0</v>
      </c>
      <c r="F8" s="91"/>
      <c r="G8" s="91"/>
      <c r="H8" s="3"/>
      <c r="I8" s="91" t="s">
        <v>1</v>
      </c>
      <c r="J8" s="91"/>
      <c r="K8" s="91"/>
    </row>
    <row r="9" spans="1:11" ht="48" customHeight="1">
      <c r="A9" s="2"/>
      <c r="B9" s="2"/>
      <c r="C9" s="1"/>
      <c r="D9" s="1"/>
      <c r="E9" s="4" t="s">
        <v>2</v>
      </c>
      <c r="F9" s="4"/>
      <c r="G9" s="4" t="s">
        <v>15</v>
      </c>
      <c r="H9" s="4"/>
      <c r="I9" s="4" t="s">
        <v>3</v>
      </c>
      <c r="J9" s="4"/>
      <c r="K9" s="4" t="s">
        <v>10</v>
      </c>
    </row>
    <row r="10" spans="1:11" ht="15" customHeight="1">
      <c r="A10" s="2"/>
      <c r="B10" s="2"/>
      <c r="C10" s="1"/>
      <c r="D10" s="1"/>
      <c r="E10" s="12" t="s">
        <v>213</v>
      </c>
      <c r="F10" s="12"/>
      <c r="G10" s="12" t="s">
        <v>214</v>
      </c>
      <c r="H10" s="12"/>
      <c r="I10" s="12" t="s">
        <v>213</v>
      </c>
      <c r="J10" s="12"/>
      <c r="K10" s="12" t="s">
        <v>214</v>
      </c>
    </row>
    <row r="11" spans="1:11" ht="15" customHeight="1">
      <c r="A11" s="2"/>
      <c r="B11" s="2"/>
      <c r="C11" s="1"/>
      <c r="D11" s="1"/>
      <c r="E11" s="3" t="s">
        <v>95</v>
      </c>
      <c r="F11" s="3"/>
      <c r="G11" s="3" t="s">
        <v>95</v>
      </c>
      <c r="H11" s="3"/>
      <c r="I11" s="3" t="s">
        <v>95</v>
      </c>
      <c r="J11" s="3"/>
      <c r="K11" s="3" t="s">
        <v>95</v>
      </c>
    </row>
    <row r="13" spans="1:11" ht="12.75">
      <c r="A13" t="s">
        <v>17</v>
      </c>
      <c r="E13" s="42">
        <v>11358</v>
      </c>
      <c r="G13" s="42">
        <v>13252</v>
      </c>
      <c r="I13" s="42">
        <f>11073+10310+E13</f>
        <v>32741</v>
      </c>
      <c r="K13" s="42">
        <v>39661</v>
      </c>
    </row>
    <row r="14" spans="5:11" ht="12.75">
      <c r="E14" s="42"/>
      <c r="G14" s="42"/>
      <c r="I14" s="42"/>
      <c r="K14" s="42"/>
    </row>
    <row r="15" spans="1:11" ht="13.5" thickBot="1">
      <c r="A15" t="s">
        <v>147</v>
      </c>
      <c r="E15" s="44">
        <v>14</v>
      </c>
      <c r="G15" s="44">
        <v>69</v>
      </c>
      <c r="I15" s="44">
        <f>23+6+E15</f>
        <v>43</v>
      </c>
      <c r="K15" s="44">
        <v>112</v>
      </c>
    </row>
    <row r="16" spans="5:11" ht="13.5" thickTop="1">
      <c r="E16" s="42"/>
      <c r="G16" s="42"/>
      <c r="H16" s="15"/>
      <c r="I16" s="42"/>
      <c r="K16" s="42"/>
    </row>
    <row r="17" ht="12.75">
      <c r="A17" t="s">
        <v>176</v>
      </c>
    </row>
    <row r="18" spans="1:11" ht="12.75">
      <c r="A18" t="s">
        <v>177</v>
      </c>
      <c r="E18" s="54">
        <v>2484</v>
      </c>
      <c r="G18" s="54">
        <v>4052</v>
      </c>
      <c r="H18" s="15"/>
      <c r="I18" s="42">
        <f>2536+1925+E18</f>
        <v>6945</v>
      </c>
      <c r="K18" s="54">
        <v>13241</v>
      </c>
    </row>
    <row r="19" spans="5:11" ht="12.75">
      <c r="E19" s="42"/>
      <c r="G19" s="42"/>
      <c r="H19" s="15"/>
      <c r="I19" s="42"/>
      <c r="K19" s="42"/>
    </row>
    <row r="20" spans="1:11" ht="12.75">
      <c r="A20" t="s">
        <v>18</v>
      </c>
      <c r="E20" s="42">
        <v>-200</v>
      </c>
      <c r="G20" s="42">
        <v>-66</v>
      </c>
      <c r="H20" s="15"/>
      <c r="I20" s="42">
        <f>-61-88+E20</f>
        <v>-349</v>
      </c>
      <c r="K20" s="42">
        <v>-357</v>
      </c>
    </row>
    <row r="21" spans="5:11" ht="12.75">
      <c r="E21" s="42"/>
      <c r="G21" s="42"/>
      <c r="H21" s="15"/>
      <c r="I21" s="42"/>
      <c r="K21" s="42"/>
    </row>
    <row r="22" spans="1:11" ht="12.75">
      <c r="A22" t="s">
        <v>165</v>
      </c>
      <c r="E22" s="42">
        <v>-1921</v>
      </c>
      <c r="G22" s="42">
        <v>-1481</v>
      </c>
      <c r="H22" s="15"/>
      <c r="I22" s="42">
        <f>-1700-1798+E22</f>
        <v>-5419</v>
      </c>
      <c r="K22" s="42">
        <v>-4317</v>
      </c>
    </row>
    <row r="23" spans="5:11" ht="12.75">
      <c r="E23" s="42"/>
      <c r="G23" s="42"/>
      <c r="H23" s="15"/>
      <c r="I23" s="42"/>
      <c r="K23" s="42"/>
    </row>
    <row r="24" spans="1:11" ht="12.75">
      <c r="A24" t="s">
        <v>164</v>
      </c>
      <c r="E24" s="42">
        <v>9</v>
      </c>
      <c r="G24" s="42">
        <v>9</v>
      </c>
      <c r="H24" s="15"/>
      <c r="I24" s="42">
        <f>9+9+E24</f>
        <v>27</v>
      </c>
      <c r="K24" s="42">
        <v>27</v>
      </c>
    </row>
    <row r="25" spans="5:11" ht="12.75">
      <c r="E25" s="43"/>
      <c r="G25" s="43"/>
      <c r="H25" s="15"/>
      <c r="I25" s="43"/>
      <c r="K25" s="43"/>
    </row>
    <row r="26" spans="5:11" ht="12.75">
      <c r="E26" s="42"/>
      <c r="G26" s="42"/>
      <c r="H26" s="15"/>
      <c r="I26" s="42"/>
      <c r="K26" s="42"/>
    </row>
    <row r="27" spans="1:11" ht="12.75">
      <c r="A27" t="s">
        <v>153</v>
      </c>
      <c r="E27" s="42">
        <f>SUM(E18:E25)</f>
        <v>372</v>
      </c>
      <c r="G27" s="42">
        <f>SUM(G18:G25)</f>
        <v>2514</v>
      </c>
      <c r="H27" s="15"/>
      <c r="I27" s="42">
        <f>SUM(I18:I25)</f>
        <v>1204</v>
      </c>
      <c r="K27" s="42">
        <f>SUM(K18:K25)</f>
        <v>8594</v>
      </c>
    </row>
    <row r="28" spans="5:11" ht="12.75">
      <c r="E28" s="42"/>
      <c r="G28" s="42"/>
      <c r="H28" s="15"/>
      <c r="I28" s="42"/>
      <c r="K28" s="42"/>
    </row>
    <row r="29" spans="1:11" ht="12.75">
      <c r="A29" t="s">
        <v>6</v>
      </c>
      <c r="E29" s="42">
        <v>-37</v>
      </c>
      <c r="G29" s="42">
        <v>-795</v>
      </c>
      <c r="H29" s="15"/>
      <c r="I29" s="42">
        <f>-158-40+E29</f>
        <v>-235</v>
      </c>
      <c r="K29" s="42">
        <v>-2481</v>
      </c>
    </row>
    <row r="30" spans="5:11" ht="12.75">
      <c r="E30" s="43"/>
      <c r="G30" s="43"/>
      <c r="H30" s="15"/>
      <c r="I30" s="43"/>
      <c r="K30" s="43"/>
    </row>
    <row r="31" spans="5:11" ht="12.75">
      <c r="E31" s="42"/>
      <c r="G31" s="42"/>
      <c r="H31" s="15"/>
      <c r="I31" s="42"/>
      <c r="K31" s="42"/>
    </row>
    <row r="32" spans="1:11" ht="12.75">
      <c r="A32" t="s">
        <v>154</v>
      </c>
      <c r="E32" s="64">
        <f>SUM(E27:E30)</f>
        <v>335</v>
      </c>
      <c r="F32" s="15"/>
      <c r="G32" s="64">
        <f>SUM(G27:G30)</f>
        <v>1719</v>
      </c>
      <c r="H32" s="15"/>
      <c r="I32" s="64">
        <f>SUM(I27:I30)</f>
        <v>969</v>
      </c>
      <c r="J32" s="15"/>
      <c r="K32" s="64">
        <f>SUM(K27:K30)</f>
        <v>6113</v>
      </c>
    </row>
    <row r="33" spans="5:11" ht="12.75">
      <c r="E33" s="64"/>
      <c r="F33" s="15"/>
      <c r="G33" s="64"/>
      <c r="H33" s="15"/>
      <c r="I33" s="64"/>
      <c r="J33" s="15"/>
      <c r="K33" s="64"/>
    </row>
    <row r="34" spans="1:11" ht="12.75">
      <c r="A34" t="s">
        <v>129</v>
      </c>
      <c r="E34" s="64">
        <v>15</v>
      </c>
      <c r="F34" s="15"/>
      <c r="G34" s="64">
        <v>-45</v>
      </c>
      <c r="H34" s="15"/>
      <c r="I34" s="42">
        <f>4+20+E34</f>
        <v>39</v>
      </c>
      <c r="J34" s="15"/>
      <c r="K34" s="64">
        <v>-121</v>
      </c>
    </row>
    <row r="35" spans="5:11" ht="12.75">
      <c r="E35" s="64"/>
      <c r="F35" s="15"/>
      <c r="G35" s="64"/>
      <c r="H35" s="15"/>
      <c r="I35" s="64"/>
      <c r="J35" s="15"/>
      <c r="K35" s="64"/>
    </row>
    <row r="36" spans="1:11" ht="13.5" thickBot="1">
      <c r="A36" t="s">
        <v>130</v>
      </c>
      <c r="E36" s="49">
        <f>+E32+E34</f>
        <v>350</v>
      </c>
      <c r="F36" s="15"/>
      <c r="G36" s="49">
        <f>+G32+G34</f>
        <v>1674</v>
      </c>
      <c r="H36" s="15"/>
      <c r="I36" s="49">
        <f>+I32+I34</f>
        <v>1008</v>
      </c>
      <c r="J36" s="15"/>
      <c r="K36" s="49">
        <f>+K32+K34</f>
        <v>5992</v>
      </c>
    </row>
    <row r="37" spans="5:11" ht="13.5" thickTop="1">
      <c r="E37" s="64"/>
      <c r="F37" s="15"/>
      <c r="G37" s="64"/>
      <c r="H37" s="15"/>
      <c r="I37" s="64"/>
      <c r="J37" s="15"/>
      <c r="K37" s="64"/>
    </row>
    <row r="38" spans="1:11" ht="12.75">
      <c r="A38" t="s">
        <v>155</v>
      </c>
      <c r="E38" s="79">
        <f>Notes!F194</f>
        <v>0.2777777777777778</v>
      </c>
      <c r="F38" s="80"/>
      <c r="G38" s="79">
        <f>Notes!H194</f>
        <v>1.3285714285714285</v>
      </c>
      <c r="H38" s="81"/>
      <c r="I38" s="79">
        <f>Notes!J194</f>
        <v>0.8</v>
      </c>
      <c r="J38" s="80"/>
      <c r="K38" s="79">
        <f>Notes!L194</f>
        <v>4.7555555555555555</v>
      </c>
    </row>
    <row r="39" spans="1:11" ht="12.75">
      <c r="A39" t="s">
        <v>195</v>
      </c>
      <c r="E39" s="53"/>
      <c r="F39" s="36"/>
      <c r="G39" s="53"/>
      <c r="H39" s="36"/>
      <c r="I39" s="53"/>
      <c r="J39" s="36"/>
      <c r="K39" s="53"/>
    </row>
    <row r="40" spans="5:11" ht="12.75">
      <c r="E40" s="53"/>
      <c r="F40" s="36"/>
      <c r="G40" s="53"/>
      <c r="H40" s="36"/>
      <c r="I40" s="53"/>
      <c r="J40" s="36"/>
      <c r="K40" s="53"/>
    </row>
    <row r="42" spans="1:11" ht="12.75">
      <c r="A42" s="92" t="s">
        <v>178</v>
      </c>
      <c r="B42" s="92"/>
      <c r="C42" s="92"/>
      <c r="D42" s="92"/>
      <c r="E42" s="92"/>
      <c r="F42" s="92"/>
      <c r="G42" s="92"/>
      <c r="H42" s="92"/>
      <c r="I42" s="92"/>
      <c r="J42" s="92"/>
      <c r="K42" s="92"/>
    </row>
    <row r="43" spans="1:11" ht="12.75">
      <c r="A43" s="93"/>
      <c r="B43" s="93"/>
      <c r="C43" s="93"/>
      <c r="D43" s="93"/>
      <c r="E43" s="93"/>
      <c r="F43" s="93"/>
      <c r="G43" s="93"/>
      <c r="H43" s="93"/>
      <c r="I43" s="93"/>
      <c r="J43" s="93"/>
      <c r="K43" s="93"/>
    </row>
    <row r="45" ht="12.75">
      <c r="I45" t="s">
        <v>14</v>
      </c>
    </row>
  </sheetData>
  <mergeCells count="9">
    <mergeCell ref="E8:G8"/>
    <mergeCell ref="I8:K8"/>
    <mergeCell ref="A42:K43"/>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58"/>
  <sheetViews>
    <sheetView workbookViewId="0" topLeftCell="A1">
      <selection activeCell="A1" sqref="A1:F1"/>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94" t="str">
        <f>'Income Statements'!A1:K1</f>
        <v>KBES BERHAD</v>
      </c>
      <c r="B1" s="94"/>
      <c r="C1" s="94"/>
      <c r="D1" s="94"/>
      <c r="E1" s="94"/>
      <c r="F1" s="94"/>
    </row>
    <row r="2" spans="1:6" ht="9.75" customHeight="1">
      <c r="A2" s="95" t="str">
        <f>'Income Statements'!A2:K2</f>
        <v>(Company No: 597132 A)</v>
      </c>
      <c r="B2" s="95"/>
      <c r="C2" s="95"/>
      <c r="D2" s="95"/>
      <c r="E2" s="95"/>
      <c r="F2" s="95"/>
    </row>
    <row r="3" spans="1:6" ht="9.75" customHeight="1">
      <c r="A3" s="95" t="str">
        <f>'Income Statements'!A3:K3</f>
        <v>(Incorporated in Malaysia)</v>
      </c>
      <c r="B3" s="95"/>
      <c r="C3" s="95"/>
      <c r="D3" s="95"/>
      <c r="E3" s="95"/>
      <c r="F3" s="95"/>
    </row>
    <row r="4" spans="1:6" ht="19.5" customHeight="1">
      <c r="A4" s="97" t="str">
        <f>'Income Statements'!A4:K4</f>
        <v>AND ITS SUBSIDIARY COMPANIES</v>
      </c>
      <c r="B4" s="97"/>
      <c r="C4" s="97"/>
      <c r="D4" s="97"/>
      <c r="E4" s="97"/>
      <c r="F4" s="97"/>
    </row>
    <row r="5" spans="1:6" ht="19.5" customHeight="1">
      <c r="A5" s="97" t="str">
        <f>'Income Statements'!A5:K5</f>
        <v>Quarterly report on unaudited consolidated results for the third quarter ended 30.09.2005</v>
      </c>
      <c r="B5" s="97"/>
      <c r="C5" s="97"/>
      <c r="D5" s="97"/>
      <c r="E5" s="97"/>
      <c r="F5" s="97"/>
    </row>
    <row r="6" spans="1:6" ht="19.5" customHeight="1">
      <c r="A6" s="99" t="s">
        <v>94</v>
      </c>
      <c r="B6" s="99"/>
      <c r="C6" s="99"/>
      <c r="D6" s="99"/>
      <c r="E6" s="99"/>
      <c r="F6" s="99"/>
    </row>
    <row r="7" spans="1:6" ht="15.75" customHeight="1">
      <c r="A7" s="17"/>
      <c r="B7" s="17"/>
      <c r="C7" s="17"/>
      <c r="D7" s="17"/>
      <c r="E7" s="17"/>
      <c r="F7" s="17"/>
    </row>
    <row r="8" spans="1:6" ht="35.25" customHeight="1">
      <c r="A8" s="2"/>
      <c r="B8" s="1"/>
      <c r="C8" s="1"/>
      <c r="D8" s="4" t="s">
        <v>7</v>
      </c>
      <c r="E8" s="4"/>
      <c r="F8" s="4" t="s">
        <v>146</v>
      </c>
    </row>
    <row r="9" spans="1:6" ht="15" customHeight="1">
      <c r="A9" s="2"/>
      <c r="B9" s="1"/>
      <c r="C9" s="1"/>
      <c r="D9" s="12" t="str">
        <f>+'Income Statements'!E10</f>
        <v>30/09/2005</v>
      </c>
      <c r="E9" s="12"/>
      <c r="F9" s="12" t="s">
        <v>182</v>
      </c>
    </row>
    <row r="10" spans="1:6" ht="15" customHeight="1">
      <c r="A10" s="2"/>
      <c r="B10" s="1"/>
      <c r="C10" s="1"/>
      <c r="D10" s="3" t="s">
        <v>95</v>
      </c>
      <c r="E10" s="3"/>
      <c r="F10" s="3" t="s">
        <v>95</v>
      </c>
    </row>
    <row r="11" spans="1:6" ht="15" customHeight="1">
      <c r="A11" s="2" t="s">
        <v>14</v>
      </c>
      <c r="B11" s="1" t="s">
        <v>19</v>
      </c>
      <c r="C11" s="1"/>
      <c r="D11" s="45">
        <v>73129</v>
      </c>
      <c r="E11" s="13"/>
      <c r="F11" s="5">
        <v>65836</v>
      </c>
    </row>
    <row r="12" spans="1:6" ht="15" customHeight="1">
      <c r="A12" s="2"/>
      <c r="B12" s="1"/>
      <c r="C12" s="1"/>
      <c r="D12" s="45"/>
      <c r="E12" s="13"/>
      <c r="F12" s="13"/>
    </row>
    <row r="13" spans="1:6" ht="15" customHeight="1">
      <c r="A13" s="2" t="s">
        <v>14</v>
      </c>
      <c r="B13" s="1" t="s">
        <v>20</v>
      </c>
      <c r="C13" s="1"/>
      <c r="D13" s="45"/>
      <c r="E13" s="13"/>
      <c r="F13" s="13"/>
    </row>
    <row r="14" spans="1:6" ht="15" customHeight="1">
      <c r="A14" s="2"/>
      <c r="B14" s="1"/>
      <c r="C14" s="58" t="s">
        <v>21</v>
      </c>
      <c r="D14" s="46">
        <v>1222</v>
      </c>
      <c r="E14" s="13"/>
      <c r="F14" s="20">
        <v>1130</v>
      </c>
    </row>
    <row r="15" spans="1:6" ht="15" customHeight="1">
      <c r="A15" s="2"/>
      <c r="B15" s="1"/>
      <c r="C15" s="58" t="s">
        <v>22</v>
      </c>
      <c r="D15" s="47">
        <v>16485</v>
      </c>
      <c r="E15" s="13"/>
      <c r="F15" s="18">
        <v>14555</v>
      </c>
    </row>
    <row r="16" spans="1:6" ht="15" customHeight="1">
      <c r="A16" s="2"/>
      <c r="B16" s="1"/>
      <c r="C16" s="58" t="s">
        <v>89</v>
      </c>
      <c r="D16" s="47">
        <v>7429</v>
      </c>
      <c r="E16" s="13"/>
      <c r="F16" s="18">
        <v>5925</v>
      </c>
    </row>
    <row r="17" spans="1:6" ht="15" customHeight="1">
      <c r="A17" s="2"/>
      <c r="B17" s="1"/>
      <c r="C17" s="58" t="s">
        <v>23</v>
      </c>
      <c r="D17" s="47">
        <v>981</v>
      </c>
      <c r="E17" s="13"/>
      <c r="F17" s="18">
        <v>7382</v>
      </c>
    </row>
    <row r="18" spans="1:6" ht="15" customHeight="1">
      <c r="A18" s="2"/>
      <c r="B18" s="1"/>
      <c r="C18" s="58" t="s">
        <v>24</v>
      </c>
      <c r="D18" s="37">
        <v>724</v>
      </c>
      <c r="E18" s="13"/>
      <c r="F18" s="19">
        <v>752</v>
      </c>
    </row>
    <row r="19" spans="1:6" ht="15" customHeight="1">
      <c r="A19" s="2"/>
      <c r="B19" s="1"/>
      <c r="C19" s="6"/>
      <c r="D19" s="21">
        <f>SUM(D14:D18)</f>
        <v>26841</v>
      </c>
      <c r="E19" s="13"/>
      <c r="F19" s="21">
        <f>SUM(F14:F18)</f>
        <v>29744</v>
      </c>
    </row>
    <row r="20" spans="1:6" ht="15" customHeight="1">
      <c r="A20" s="2" t="s">
        <v>14</v>
      </c>
      <c r="B20" s="1" t="s">
        <v>25</v>
      </c>
      <c r="C20" s="1"/>
      <c r="D20" s="59"/>
      <c r="E20" s="13"/>
      <c r="F20" s="60"/>
    </row>
    <row r="21" spans="1:6" ht="15" customHeight="1">
      <c r="A21" s="2"/>
      <c r="B21" s="1"/>
      <c r="C21" s="58" t="s">
        <v>26</v>
      </c>
      <c r="D21" s="47">
        <v>-2067</v>
      </c>
      <c r="E21" s="13"/>
      <c r="F21" s="18">
        <v>-3111</v>
      </c>
    </row>
    <row r="22" spans="1:6" ht="15" customHeight="1">
      <c r="A22" s="2"/>
      <c r="B22" s="1"/>
      <c r="C22" s="58" t="s">
        <v>27</v>
      </c>
      <c r="D22" s="47">
        <v>-2012</v>
      </c>
      <c r="E22" s="13"/>
      <c r="F22" s="18">
        <v>-4039</v>
      </c>
    </row>
    <row r="23" spans="1:6" ht="15" customHeight="1">
      <c r="A23" s="2"/>
      <c r="B23" s="1"/>
      <c r="C23" s="58" t="s">
        <v>115</v>
      </c>
      <c r="D23" s="47">
        <v>-1057</v>
      </c>
      <c r="E23" s="13"/>
      <c r="F23" s="18">
        <v>-128</v>
      </c>
    </row>
    <row r="24" spans="1:6" ht="15" customHeight="1">
      <c r="A24" s="2"/>
      <c r="B24" s="1"/>
      <c r="C24" s="58" t="s">
        <v>122</v>
      </c>
      <c r="D24" s="47">
        <v>-2170</v>
      </c>
      <c r="E24" s="13"/>
      <c r="F24" s="18">
        <v>-374</v>
      </c>
    </row>
    <row r="25" spans="1:6" ht="15" customHeight="1">
      <c r="A25" s="2"/>
      <c r="B25" s="1"/>
      <c r="C25" s="58" t="s">
        <v>202</v>
      </c>
      <c r="D25" s="47">
        <v>0</v>
      </c>
      <c r="E25" s="13"/>
      <c r="F25" s="18">
        <v>-422</v>
      </c>
    </row>
    <row r="26" spans="1:6" ht="15" customHeight="1">
      <c r="A26" s="2"/>
      <c r="B26" s="1"/>
      <c r="C26" s="58" t="s">
        <v>28</v>
      </c>
      <c r="D26" s="37">
        <v>-92</v>
      </c>
      <c r="E26" s="13"/>
      <c r="F26" s="19">
        <v>-904</v>
      </c>
    </row>
    <row r="27" spans="1:6" ht="15" customHeight="1">
      <c r="A27" s="2"/>
      <c r="B27" s="1"/>
      <c r="C27" s="6" t="s">
        <v>14</v>
      </c>
      <c r="D27" s="38">
        <f>SUM(D21:D26)</f>
        <v>-7398</v>
      </c>
      <c r="E27" s="13"/>
      <c r="F27" s="38">
        <f>SUM(F21:F26)</f>
        <v>-8978</v>
      </c>
    </row>
    <row r="28" spans="1:6" ht="15" customHeight="1">
      <c r="A28" s="2"/>
      <c r="B28" s="1"/>
      <c r="C28" s="6"/>
      <c r="D28" s="45"/>
      <c r="E28" s="13"/>
      <c r="F28" s="13"/>
    </row>
    <row r="29" spans="1:6" ht="15" customHeight="1">
      <c r="A29" s="2" t="s">
        <v>14</v>
      </c>
      <c r="B29" s="1" t="s">
        <v>30</v>
      </c>
      <c r="C29" s="1"/>
      <c r="D29" s="45">
        <f>D19+D27</f>
        <v>19443</v>
      </c>
      <c r="E29" s="13"/>
      <c r="F29" s="5">
        <f>+F19+F27</f>
        <v>20766</v>
      </c>
    </row>
    <row r="30" spans="1:6" ht="15" customHeight="1">
      <c r="A30" s="2"/>
      <c r="B30" s="1"/>
      <c r="C30" s="1"/>
      <c r="D30" s="45"/>
      <c r="E30" s="13"/>
      <c r="F30" s="5"/>
    </row>
    <row r="31" spans="1:6" ht="15" customHeight="1">
      <c r="A31" s="2"/>
      <c r="B31" s="1" t="s">
        <v>116</v>
      </c>
      <c r="C31" s="1"/>
      <c r="D31" s="45"/>
      <c r="E31" s="13"/>
      <c r="F31" s="5"/>
    </row>
    <row r="32" spans="1:6" ht="15" customHeight="1">
      <c r="A32" s="2"/>
      <c r="B32" s="1"/>
      <c r="C32" s="1" t="s">
        <v>115</v>
      </c>
      <c r="D32" s="46">
        <v>-1936</v>
      </c>
      <c r="E32" s="13"/>
      <c r="F32" s="20">
        <v>-385</v>
      </c>
    </row>
    <row r="33" spans="1:6" ht="15" customHeight="1">
      <c r="A33" s="2"/>
      <c r="B33" s="1"/>
      <c r="C33" s="58" t="s">
        <v>122</v>
      </c>
      <c r="D33" s="47">
        <v>-5728</v>
      </c>
      <c r="E33" s="13"/>
      <c r="F33" s="18">
        <v>-608</v>
      </c>
    </row>
    <row r="34" spans="1:6" ht="15" customHeight="1">
      <c r="A34" s="2"/>
      <c r="B34" s="1"/>
      <c r="C34" s="58" t="s">
        <v>202</v>
      </c>
      <c r="D34" s="47">
        <v>0</v>
      </c>
      <c r="E34" s="13"/>
      <c r="F34" s="18">
        <v>0</v>
      </c>
    </row>
    <row r="35" spans="1:6" ht="15" customHeight="1">
      <c r="A35" s="2"/>
      <c r="B35" s="1"/>
      <c r="C35" s="1" t="s">
        <v>117</v>
      </c>
      <c r="D35" s="37">
        <v>-4166</v>
      </c>
      <c r="E35" s="13"/>
      <c r="F35" s="19">
        <v>-3994</v>
      </c>
    </row>
    <row r="36" spans="1:6" ht="15" customHeight="1">
      <c r="A36" s="2"/>
      <c r="B36" s="1"/>
      <c r="C36" s="1"/>
      <c r="D36" s="45">
        <f>SUM(D32:D35)</f>
        <v>-11830</v>
      </c>
      <c r="E36" s="13"/>
      <c r="F36" s="45">
        <f>SUM(F32:F35)</f>
        <v>-4987</v>
      </c>
    </row>
    <row r="37" spans="1:6" ht="15" customHeight="1">
      <c r="A37" s="2"/>
      <c r="B37" s="1"/>
      <c r="C37" s="1"/>
      <c r="D37" s="45"/>
      <c r="E37" s="13"/>
      <c r="F37" s="13"/>
    </row>
    <row r="38" spans="1:6" ht="15" customHeight="1" thickBot="1">
      <c r="A38" s="2"/>
      <c r="B38" s="1"/>
      <c r="C38" s="1"/>
      <c r="D38" s="39">
        <f>SUM(D11:D11)+D29+D36</f>
        <v>80742</v>
      </c>
      <c r="E38" s="13"/>
      <c r="F38" s="39">
        <f>+F11+F29+F36</f>
        <v>81615</v>
      </c>
    </row>
    <row r="39" spans="1:6" ht="15" customHeight="1" thickTop="1">
      <c r="A39" s="2"/>
      <c r="B39" s="1"/>
      <c r="C39" s="1"/>
      <c r="D39" s="45"/>
      <c r="E39" s="13"/>
      <c r="F39" s="13"/>
    </row>
    <row r="40" spans="1:6" ht="15" customHeight="1">
      <c r="A40" s="2" t="s">
        <v>14</v>
      </c>
      <c r="B40" s="1" t="s">
        <v>29</v>
      </c>
      <c r="C40" s="1"/>
      <c r="D40" s="45"/>
      <c r="E40" s="13"/>
      <c r="F40" s="13"/>
    </row>
    <row r="41" spans="1:6" ht="15" customHeight="1">
      <c r="A41" s="2"/>
      <c r="B41" s="1"/>
      <c r="C41" s="1" t="s">
        <v>12</v>
      </c>
      <c r="D41" s="45">
        <v>63000</v>
      </c>
      <c r="E41" s="13"/>
      <c r="F41" s="5">
        <v>63000</v>
      </c>
    </row>
    <row r="42" spans="1:6" ht="15" customHeight="1">
      <c r="A42" s="2"/>
      <c r="B42" s="1"/>
      <c r="C42" s="58" t="s">
        <v>9</v>
      </c>
      <c r="D42" s="45">
        <v>6145</v>
      </c>
      <c r="E42" s="13"/>
      <c r="F42" s="5">
        <v>6145</v>
      </c>
    </row>
    <row r="43" spans="1:6" ht="15" customHeight="1">
      <c r="A43" s="2"/>
      <c r="B43" s="1"/>
      <c r="C43" s="58" t="s">
        <v>156</v>
      </c>
      <c r="D43" s="45">
        <f>'Statement of Changes in Equity'!I26</f>
        <v>10275</v>
      </c>
      <c r="E43" s="13"/>
      <c r="F43" s="5">
        <v>11081</v>
      </c>
    </row>
    <row r="44" spans="1:6" ht="15" customHeight="1">
      <c r="A44" s="2"/>
      <c r="B44" s="1"/>
      <c r="C44" s="58"/>
      <c r="D44" s="61"/>
      <c r="E44" s="13"/>
      <c r="F44" s="62"/>
    </row>
    <row r="45" spans="1:6" ht="15" customHeight="1">
      <c r="A45" s="2"/>
      <c r="B45" s="1" t="s">
        <v>148</v>
      </c>
      <c r="C45" s="58"/>
      <c r="D45" s="45">
        <f>SUM(D41:D44)</f>
        <v>79420</v>
      </c>
      <c r="E45" s="13"/>
      <c r="F45" s="45">
        <f>SUM(F41:F44)</f>
        <v>80226</v>
      </c>
    </row>
    <row r="46" spans="1:6" ht="15" customHeight="1">
      <c r="A46" s="2"/>
      <c r="B46" s="1"/>
      <c r="C46" s="58"/>
      <c r="D46" s="45"/>
      <c r="E46" s="13"/>
      <c r="F46" s="45"/>
    </row>
    <row r="47" spans="1:6" ht="15" customHeight="1">
      <c r="A47" s="2"/>
      <c r="B47" s="1" t="s">
        <v>143</v>
      </c>
      <c r="C47" s="1"/>
      <c r="D47" s="45">
        <v>265</v>
      </c>
      <c r="E47" s="13"/>
      <c r="F47" s="5">
        <v>293</v>
      </c>
    </row>
    <row r="48" spans="1:6" ht="15" customHeight="1">
      <c r="A48" s="2"/>
      <c r="B48" s="1"/>
      <c r="C48" s="58"/>
      <c r="D48" s="45"/>
      <c r="E48" s="13"/>
      <c r="F48" s="45"/>
    </row>
    <row r="49" spans="1:6" ht="15" customHeight="1">
      <c r="A49" s="2" t="s">
        <v>14</v>
      </c>
      <c r="B49" s="1" t="s">
        <v>8</v>
      </c>
      <c r="C49" s="1"/>
      <c r="D49" s="45">
        <v>1057</v>
      </c>
      <c r="E49" s="13"/>
      <c r="F49" s="5">
        <v>1096</v>
      </c>
    </row>
    <row r="50" spans="1:6" ht="15" customHeight="1">
      <c r="A50" s="2" t="s">
        <v>14</v>
      </c>
      <c r="B50" s="1" t="s">
        <v>14</v>
      </c>
      <c r="C50" s="1"/>
      <c r="D50" s="45" t="s">
        <v>14</v>
      </c>
      <c r="E50" s="13"/>
      <c r="F50" s="13" t="s">
        <v>14</v>
      </c>
    </row>
    <row r="51" spans="1:6" ht="15" customHeight="1" thickBot="1">
      <c r="A51" s="2"/>
      <c r="B51" s="1"/>
      <c r="C51" s="1"/>
      <c r="D51" s="39">
        <f>SUM(D45:D50)</f>
        <v>80742</v>
      </c>
      <c r="E51" s="13"/>
      <c r="F51" s="39">
        <f>SUM(F45:F50)</f>
        <v>81615</v>
      </c>
    </row>
    <row r="52" spans="1:6" ht="15" customHeight="1" thickTop="1">
      <c r="A52" s="2"/>
      <c r="B52" s="1"/>
      <c r="C52" s="1"/>
      <c r="D52" s="40"/>
      <c r="E52" s="13"/>
      <c r="F52" s="13"/>
    </row>
    <row r="53" spans="1:6" ht="15" customHeight="1">
      <c r="A53" s="2"/>
      <c r="B53" s="1" t="s">
        <v>209</v>
      </c>
      <c r="C53" s="1"/>
      <c r="D53" s="41">
        <f>ROUND(D45/126000,2)</f>
        <v>0.63</v>
      </c>
      <c r="E53" s="8"/>
      <c r="F53" s="41">
        <f>ROUND(F45/126000,2)</f>
        <v>0.64</v>
      </c>
    </row>
    <row r="54" spans="4:5" ht="12.75">
      <c r="D54" s="7" t="s">
        <v>14</v>
      </c>
      <c r="E54" s="33"/>
    </row>
    <row r="55" spans="2:5" ht="12.75">
      <c r="B55" s="14" t="s">
        <v>14</v>
      </c>
      <c r="E55" s="15"/>
    </row>
    <row r="56" ht="12.75">
      <c r="E56" s="15"/>
    </row>
    <row r="57" spans="1:7" ht="12.75">
      <c r="A57" s="98" t="s">
        <v>179</v>
      </c>
      <c r="B57" s="98"/>
      <c r="C57" s="98"/>
      <c r="D57" s="98"/>
      <c r="E57" s="98"/>
      <c r="F57" s="98"/>
      <c r="G57" s="98"/>
    </row>
    <row r="58" spans="1:7" ht="12.75">
      <c r="A58" s="98"/>
      <c r="B58" s="98"/>
      <c r="C58" s="98"/>
      <c r="D58" s="98"/>
      <c r="E58" s="98"/>
      <c r="F58" s="98"/>
      <c r="G58" s="98"/>
    </row>
  </sheetData>
  <mergeCells count="7">
    <mergeCell ref="A57:G58"/>
    <mergeCell ref="A6:F6"/>
    <mergeCell ref="A2:F2"/>
    <mergeCell ref="A1:F1"/>
    <mergeCell ref="A3:F3"/>
    <mergeCell ref="A4:F4"/>
    <mergeCell ref="A5:F5"/>
  </mergeCells>
  <printOptions horizontalCentered="1"/>
  <pageMargins left="0.75" right="0.5" top="0.5" bottom="0" header="0" footer="0"/>
  <pageSetup horizontalDpi="300" verticalDpi="300" orientation="portrait" r:id="rId1"/>
  <rowBreaks count="1" manualBreakCount="1">
    <brk id="39" max="6" man="1"/>
  </rowBreaks>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A1" sqref="A1:K1"/>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9.83203125" style="0" customWidth="1"/>
    <col min="10" max="10" width="1.83203125" style="0" customWidth="1"/>
    <col min="11" max="11" width="15.83203125" style="0" customWidth="1"/>
  </cols>
  <sheetData>
    <row r="1" spans="1:11" ht="19.5" customHeight="1">
      <c r="A1" s="94" t="str">
        <f>'Income Statements'!A1:K1</f>
        <v>KBES BERHAD</v>
      </c>
      <c r="B1" s="94"/>
      <c r="C1" s="94"/>
      <c r="D1" s="94"/>
      <c r="E1" s="94"/>
      <c r="F1" s="94"/>
      <c r="G1" s="94"/>
      <c r="H1" s="94"/>
      <c r="I1" s="94"/>
      <c r="J1" s="94"/>
      <c r="K1" s="94"/>
    </row>
    <row r="2" spans="1:11" ht="9.75" customHeight="1">
      <c r="A2" s="95" t="str">
        <f>'Income Statements'!A2:K2</f>
        <v>(Company No: 597132 A)</v>
      </c>
      <c r="B2" s="95"/>
      <c r="C2" s="95"/>
      <c r="D2" s="95"/>
      <c r="E2" s="95"/>
      <c r="F2" s="95"/>
      <c r="G2" s="95"/>
      <c r="H2" s="95"/>
      <c r="I2" s="95"/>
      <c r="J2" s="95"/>
      <c r="K2" s="95"/>
    </row>
    <row r="3" spans="1:11" ht="9.75" customHeight="1">
      <c r="A3" s="95" t="str">
        <f>'Income Statements'!A3:K3</f>
        <v>(Incorporated in Malaysia)</v>
      </c>
      <c r="B3" s="95"/>
      <c r="C3" s="95"/>
      <c r="D3" s="95"/>
      <c r="E3" s="95"/>
      <c r="F3" s="95"/>
      <c r="G3" s="95"/>
      <c r="H3" s="95"/>
      <c r="I3" s="95"/>
      <c r="J3" s="95"/>
      <c r="K3" s="95"/>
    </row>
    <row r="4" spans="1:11" ht="19.5" customHeight="1">
      <c r="A4" s="97" t="str">
        <f>'Income Statements'!A4:K4</f>
        <v>AND ITS SUBSIDIARY COMPANIES</v>
      </c>
      <c r="B4" s="97"/>
      <c r="C4" s="97"/>
      <c r="D4" s="97"/>
      <c r="E4" s="97"/>
      <c r="F4" s="97"/>
      <c r="G4" s="97"/>
      <c r="H4" s="97"/>
      <c r="I4" s="97"/>
      <c r="J4" s="97"/>
      <c r="K4" s="97"/>
    </row>
    <row r="5" spans="1:11" ht="19.5" customHeight="1">
      <c r="A5" s="101" t="str">
        <f>'Income Statements'!A5:K5</f>
        <v>Quarterly report on unaudited consolidated results for the third quarter ended 30.09.2005</v>
      </c>
      <c r="B5" s="101"/>
      <c r="C5" s="101"/>
      <c r="D5" s="101"/>
      <c r="E5" s="101"/>
      <c r="F5" s="101"/>
      <c r="G5" s="101"/>
      <c r="H5" s="101"/>
      <c r="I5" s="101"/>
      <c r="J5" s="101"/>
      <c r="K5" s="101"/>
    </row>
    <row r="6" spans="1:11" ht="19.5" customHeight="1" thickBot="1">
      <c r="A6" s="96" t="s">
        <v>96</v>
      </c>
      <c r="B6" s="96"/>
      <c r="C6" s="96"/>
      <c r="D6" s="96"/>
      <c r="E6" s="96"/>
      <c r="F6" s="96"/>
      <c r="G6" s="96"/>
      <c r="H6" s="96"/>
      <c r="I6" s="96"/>
      <c r="J6" s="96"/>
      <c r="K6" s="96"/>
    </row>
    <row r="7" spans="1:11" ht="20.25" customHeight="1">
      <c r="A7" s="16"/>
      <c r="B7" s="16"/>
      <c r="C7" s="16"/>
      <c r="D7" s="16"/>
      <c r="E7" s="16"/>
      <c r="F7" s="16"/>
      <c r="G7" s="16"/>
      <c r="H7" s="16"/>
      <c r="I7" s="16"/>
      <c r="J7" s="16"/>
      <c r="K7" s="16"/>
    </row>
    <row r="8" spans="1:11" ht="48" customHeight="1">
      <c r="A8" s="2"/>
      <c r="B8" s="2"/>
      <c r="C8" s="1"/>
      <c r="D8" s="1"/>
      <c r="E8" s="4" t="s">
        <v>12</v>
      </c>
      <c r="F8" s="4"/>
      <c r="G8" s="4" t="s">
        <v>31</v>
      </c>
      <c r="H8" s="4"/>
      <c r="I8" s="4" t="s">
        <v>162</v>
      </c>
      <c r="J8" s="4"/>
      <c r="K8" s="4" t="s">
        <v>32</v>
      </c>
    </row>
    <row r="9" spans="1:11" ht="15" customHeight="1">
      <c r="A9" s="2"/>
      <c r="B9" s="2"/>
      <c r="C9" s="1"/>
      <c r="D9" s="1"/>
      <c r="E9" s="3" t="s">
        <v>95</v>
      </c>
      <c r="F9" s="3"/>
      <c r="G9" s="3" t="s">
        <v>95</v>
      </c>
      <c r="H9" s="3"/>
      <c r="I9" s="3" t="s">
        <v>95</v>
      </c>
      <c r="J9" s="3"/>
      <c r="K9" s="3" t="s">
        <v>95</v>
      </c>
    </row>
    <row r="11" spans="1:11" ht="12.75">
      <c r="A11" t="s">
        <v>196</v>
      </c>
      <c r="E11" s="82">
        <v>63000</v>
      </c>
      <c r="F11" s="7"/>
      <c r="G11" s="42">
        <v>6145</v>
      </c>
      <c r="H11" s="7"/>
      <c r="I11" s="7">
        <v>5617</v>
      </c>
      <c r="J11" s="7"/>
      <c r="K11" s="54">
        <f>SUM(E11:J11)</f>
        <v>74762</v>
      </c>
    </row>
    <row r="12" spans="5:11" ht="12.75">
      <c r="E12" s="7"/>
      <c r="F12" s="7"/>
      <c r="G12" s="7"/>
      <c r="H12" s="7"/>
      <c r="I12" s="7"/>
      <c r="J12" s="7"/>
      <c r="K12" s="7"/>
    </row>
    <row r="13" spans="1:11" ht="12.75">
      <c r="A13" t="s">
        <v>128</v>
      </c>
      <c r="E13" s="42">
        <v>0</v>
      </c>
      <c r="F13" s="7"/>
      <c r="G13" s="42">
        <v>0</v>
      </c>
      <c r="H13" s="7"/>
      <c r="I13" s="7">
        <f>'Income Statements'!K36</f>
        <v>5992</v>
      </c>
      <c r="J13" s="7"/>
      <c r="K13" s="54">
        <f>SUM(E13:J13)</f>
        <v>5992</v>
      </c>
    </row>
    <row r="14" spans="5:11" ht="12.75">
      <c r="E14" s="42"/>
      <c r="F14" s="7"/>
      <c r="G14" s="42"/>
      <c r="H14" s="7"/>
      <c r="I14" s="7"/>
      <c r="J14" s="7"/>
      <c r="K14" s="54"/>
    </row>
    <row r="15" spans="1:11" ht="12.75">
      <c r="A15" t="s">
        <v>216</v>
      </c>
      <c r="E15" s="42">
        <v>0</v>
      </c>
      <c r="F15" s="7"/>
      <c r="G15" s="42">
        <v>0</v>
      </c>
      <c r="H15" s="7"/>
      <c r="I15" s="7">
        <v>-3042</v>
      </c>
      <c r="J15" s="7"/>
      <c r="K15" s="54">
        <f>SUM(E15:J15)</f>
        <v>-3042</v>
      </c>
    </row>
    <row r="16" spans="5:11" ht="12.75">
      <c r="E16" s="43"/>
      <c r="F16" s="28"/>
      <c r="G16" s="43"/>
      <c r="H16" s="48"/>
      <c r="I16" s="43"/>
      <c r="J16" s="28"/>
      <c r="K16" s="43"/>
    </row>
    <row r="17" spans="1:11" ht="13.5" thickBot="1">
      <c r="A17" t="s">
        <v>215</v>
      </c>
      <c r="E17" s="89">
        <f>SUM(E11:E13)</f>
        <v>63000</v>
      </c>
      <c r="F17" s="7"/>
      <c r="G17" s="89">
        <f>SUM(G11:G13)</f>
        <v>6145</v>
      </c>
      <c r="H17" s="7"/>
      <c r="I17" s="89">
        <f>SUM(I11:I15)</f>
        <v>8567</v>
      </c>
      <c r="J17" s="7"/>
      <c r="K17" s="89">
        <f>SUM(K11:K15)</f>
        <v>77712</v>
      </c>
    </row>
    <row r="18" spans="5:11" ht="13.5" thickTop="1">
      <c r="E18" s="7"/>
      <c r="F18" s="7"/>
      <c r="G18" s="7"/>
      <c r="H18" s="7"/>
      <c r="I18" s="7"/>
      <c r="J18" s="7"/>
      <c r="K18" s="7"/>
    </row>
    <row r="19" spans="5:11" ht="12.75">
      <c r="E19" s="7"/>
      <c r="F19" s="7"/>
      <c r="G19" s="7"/>
      <c r="H19" s="7"/>
      <c r="I19" s="7"/>
      <c r="J19" s="7"/>
      <c r="K19" s="7"/>
    </row>
    <row r="20" spans="1:11" ht="12.75">
      <c r="A20" t="s">
        <v>207</v>
      </c>
      <c r="E20" s="82">
        <v>63000</v>
      </c>
      <c r="F20" s="7"/>
      <c r="G20" s="42">
        <v>6145</v>
      </c>
      <c r="H20" s="7"/>
      <c r="I20" s="7">
        <v>11081</v>
      </c>
      <c r="J20" s="7"/>
      <c r="K20" s="54">
        <f>SUM(E20:J20)</f>
        <v>80226</v>
      </c>
    </row>
    <row r="21" spans="5:11" ht="12.75">
      <c r="E21" s="7"/>
      <c r="F21" s="7"/>
      <c r="G21" s="7"/>
      <c r="H21" s="7"/>
      <c r="I21" s="7"/>
      <c r="J21" s="7"/>
      <c r="K21" s="7"/>
    </row>
    <row r="22" spans="1:12" ht="12.75">
      <c r="A22" t="s">
        <v>128</v>
      </c>
      <c r="E22" s="42">
        <v>0</v>
      </c>
      <c r="F22" s="28"/>
      <c r="G22" s="42">
        <v>0</v>
      </c>
      <c r="H22" s="28"/>
      <c r="I22" s="42">
        <f>+'Income Statements'!I36</f>
        <v>1008</v>
      </c>
      <c r="J22" s="28"/>
      <c r="K22" s="54">
        <f>SUM(E22:J22)</f>
        <v>1008</v>
      </c>
      <c r="L22" s="68" t="s">
        <v>14</v>
      </c>
    </row>
    <row r="23" spans="5:12" ht="12.75">
      <c r="E23" s="42"/>
      <c r="F23" s="28"/>
      <c r="G23" s="42"/>
      <c r="H23" s="28"/>
      <c r="I23" s="42"/>
      <c r="J23" s="28"/>
      <c r="K23" s="54"/>
      <c r="L23" s="68"/>
    </row>
    <row r="24" spans="1:12" ht="12.75">
      <c r="A24" t="s">
        <v>216</v>
      </c>
      <c r="E24" s="42">
        <v>0</v>
      </c>
      <c r="F24" s="28"/>
      <c r="G24" s="42">
        <v>0</v>
      </c>
      <c r="H24" s="28"/>
      <c r="I24" s="42">
        <v>-1814</v>
      </c>
      <c r="J24" s="28"/>
      <c r="K24" s="54">
        <f>SUM(E24:J24)</f>
        <v>-1814</v>
      </c>
      <c r="L24" s="68"/>
    </row>
    <row r="25" spans="5:11" ht="12.75">
      <c r="E25" s="43"/>
      <c r="F25" s="28"/>
      <c r="G25" s="43"/>
      <c r="H25" s="48"/>
      <c r="I25" s="43"/>
      <c r="J25" s="28"/>
      <c r="K25" s="43"/>
    </row>
    <row r="26" spans="1:12" ht="13.5" thickBot="1">
      <c r="A26" t="s">
        <v>217</v>
      </c>
      <c r="E26" s="44">
        <f>SUM(E20:E25)</f>
        <v>63000</v>
      </c>
      <c r="F26" s="28"/>
      <c r="G26" s="44">
        <f>SUM(G20:G25)</f>
        <v>6145</v>
      </c>
      <c r="H26" s="48"/>
      <c r="I26" s="44">
        <f>SUM(I20:I25)</f>
        <v>10275</v>
      </c>
      <c r="J26" s="28"/>
      <c r="K26" s="44">
        <f>SUM(K20:K25)</f>
        <v>79420</v>
      </c>
      <c r="L26" s="7" t="s">
        <v>14</v>
      </c>
    </row>
    <row r="27" ht="13.5" thickTop="1"/>
    <row r="29" ht="12.75">
      <c r="K29" s="7"/>
    </row>
    <row r="31" spans="1:11" ht="12.75">
      <c r="A31" s="98" t="s">
        <v>180</v>
      </c>
      <c r="B31" s="100"/>
      <c r="C31" s="100"/>
      <c r="D31" s="100"/>
      <c r="E31" s="100"/>
      <c r="F31" s="100"/>
      <c r="G31" s="100"/>
      <c r="H31" s="100"/>
      <c r="I31" s="100"/>
      <c r="J31" s="100"/>
      <c r="K31" s="100"/>
    </row>
    <row r="32" spans="1:11" ht="12.75">
      <c r="A32" s="100"/>
      <c r="B32" s="100"/>
      <c r="C32" s="100"/>
      <c r="D32" s="100"/>
      <c r="E32" s="100"/>
      <c r="F32" s="100"/>
      <c r="G32" s="100"/>
      <c r="H32" s="100"/>
      <c r="I32" s="100"/>
      <c r="J32" s="100"/>
      <c r="K32" s="100"/>
    </row>
  </sheetData>
  <mergeCells count="7">
    <mergeCell ref="A6:K6"/>
    <mergeCell ref="A31:K32"/>
    <mergeCell ref="A5:K5"/>
    <mergeCell ref="A1:K1"/>
    <mergeCell ref="A2:K2"/>
    <mergeCell ref="A3:K3"/>
    <mergeCell ref="A4:K4"/>
  </mergeCells>
  <printOptions horizontalCentered="1"/>
  <pageMargins left="0.75" right="0.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A1" sqref="A1:G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94" t="str">
        <f>'Income Statements'!A1:K1</f>
        <v>KBES BERHAD</v>
      </c>
      <c r="B1" s="94"/>
      <c r="C1" s="94"/>
      <c r="D1" s="94"/>
      <c r="E1" s="94"/>
      <c r="F1" s="94"/>
      <c r="G1" s="94"/>
    </row>
    <row r="2" spans="1:7" ht="9.75" customHeight="1">
      <c r="A2" s="95" t="str">
        <f>'Income Statements'!A2:K2</f>
        <v>(Company No: 597132 A)</v>
      </c>
      <c r="B2" s="95"/>
      <c r="C2" s="95"/>
      <c r="D2" s="95"/>
      <c r="E2" s="95"/>
      <c r="F2" s="95"/>
      <c r="G2" s="95"/>
    </row>
    <row r="3" spans="1:7" ht="9.75" customHeight="1">
      <c r="A3" s="95" t="str">
        <f>'Income Statements'!A3:K3</f>
        <v>(Incorporated in Malaysia)</v>
      </c>
      <c r="B3" s="95"/>
      <c r="C3" s="95"/>
      <c r="D3" s="95"/>
      <c r="E3" s="95"/>
      <c r="F3" s="95"/>
      <c r="G3" s="95"/>
    </row>
    <row r="4" spans="1:7" ht="19.5" customHeight="1">
      <c r="A4" s="97" t="str">
        <f>'Income Statements'!A4:K4</f>
        <v>AND ITS SUBSIDIARY COMPANIES</v>
      </c>
      <c r="B4" s="97"/>
      <c r="C4" s="97"/>
      <c r="D4" s="97"/>
      <c r="E4" s="97"/>
      <c r="F4" s="97"/>
      <c r="G4" s="97"/>
    </row>
    <row r="5" spans="1:7" ht="19.5" customHeight="1">
      <c r="A5" s="97" t="str">
        <f>'Income Statements'!A5:K5</f>
        <v>Quarterly report on unaudited consolidated results for the third quarter ended 30.09.2005</v>
      </c>
      <c r="B5" s="97"/>
      <c r="C5" s="97"/>
      <c r="D5" s="97"/>
      <c r="E5" s="97"/>
      <c r="F5" s="97"/>
      <c r="G5" s="97"/>
    </row>
    <row r="6" spans="1:7" ht="19.5" customHeight="1">
      <c r="A6" s="99" t="s">
        <v>97</v>
      </c>
      <c r="B6" s="99"/>
      <c r="C6" s="99"/>
      <c r="D6" s="99"/>
      <c r="E6" s="99"/>
      <c r="F6" s="99"/>
      <c r="G6" s="99"/>
    </row>
    <row r="7" spans="1:7" ht="15.75" customHeight="1">
      <c r="A7" s="17"/>
      <c r="B7" s="17"/>
      <c r="C7" s="17"/>
      <c r="D7" s="17"/>
      <c r="E7" s="17"/>
      <c r="F7" s="17"/>
      <c r="G7" s="17"/>
    </row>
    <row r="8" spans="1:7" ht="35.25" customHeight="1">
      <c r="A8" s="2"/>
      <c r="B8" s="1"/>
      <c r="C8" s="1"/>
      <c r="D8" s="4"/>
      <c r="E8" s="4" t="s">
        <v>218</v>
      </c>
      <c r="F8" s="4"/>
      <c r="G8" s="4" t="s">
        <v>219</v>
      </c>
    </row>
    <row r="9" spans="1:7" ht="15" customHeight="1">
      <c r="A9" s="2"/>
      <c r="B9" s="1"/>
      <c r="C9" s="1"/>
      <c r="D9" s="3"/>
      <c r="E9" s="3" t="s">
        <v>16</v>
      </c>
      <c r="F9" s="3"/>
      <c r="G9" s="3" t="s">
        <v>16</v>
      </c>
    </row>
    <row r="10" spans="1:7" ht="15" customHeight="1">
      <c r="A10" s="22"/>
      <c r="B10" s="1"/>
      <c r="C10" s="1"/>
      <c r="D10" s="3"/>
      <c r="E10" s="24"/>
      <c r="F10" s="3"/>
      <c r="G10" s="24"/>
    </row>
    <row r="11" spans="1:7" ht="15" customHeight="1">
      <c r="A11" s="23" t="s">
        <v>183</v>
      </c>
      <c r="B11" s="1"/>
      <c r="C11" s="1"/>
      <c r="D11" s="3"/>
      <c r="E11" s="24"/>
      <c r="F11" s="3"/>
      <c r="G11" s="24"/>
    </row>
    <row r="12" spans="1:7" ht="15" customHeight="1">
      <c r="A12" s="23"/>
      <c r="B12" s="1" t="s">
        <v>197</v>
      </c>
      <c r="C12" s="1"/>
      <c r="D12" s="3"/>
      <c r="E12" s="24">
        <v>1204</v>
      </c>
      <c r="F12" s="3"/>
      <c r="G12" s="24">
        <v>8594</v>
      </c>
    </row>
    <row r="13" spans="1:7" ht="15" customHeight="1">
      <c r="A13" s="23"/>
      <c r="B13" s="1" t="s">
        <v>184</v>
      </c>
      <c r="C13" s="1"/>
      <c r="D13" s="3"/>
      <c r="E13" s="24"/>
      <c r="F13" s="3"/>
      <c r="G13" s="24"/>
    </row>
    <row r="14" spans="1:7" ht="15" customHeight="1">
      <c r="A14" s="23"/>
      <c r="B14" s="1"/>
      <c r="C14" s="1" t="s">
        <v>185</v>
      </c>
      <c r="D14" s="3"/>
      <c r="E14" s="24">
        <v>5419</v>
      </c>
      <c r="F14" s="3"/>
      <c r="G14" s="24">
        <v>4317</v>
      </c>
    </row>
    <row r="15" spans="1:7" ht="15" customHeight="1">
      <c r="A15" s="23"/>
      <c r="B15" s="1"/>
      <c r="C15" s="1" t="s">
        <v>186</v>
      </c>
      <c r="D15" s="3"/>
      <c r="E15" s="24">
        <v>-200</v>
      </c>
      <c r="F15" s="3"/>
      <c r="G15" s="24">
        <v>-1119</v>
      </c>
    </row>
    <row r="16" spans="1:7" ht="15" customHeight="1">
      <c r="A16" s="23"/>
      <c r="B16" s="1"/>
      <c r="C16" s="1" t="s">
        <v>187</v>
      </c>
      <c r="D16" s="3"/>
      <c r="E16" s="24">
        <v>-27</v>
      </c>
      <c r="F16" s="3"/>
      <c r="G16" s="24">
        <v>-27</v>
      </c>
    </row>
    <row r="17" spans="1:7" ht="15" customHeight="1">
      <c r="A17" s="23"/>
      <c r="B17" s="1"/>
      <c r="C17" s="1" t="s">
        <v>188</v>
      </c>
      <c r="D17" s="3"/>
      <c r="E17" s="83">
        <v>349</v>
      </c>
      <c r="F17" s="3"/>
      <c r="G17" s="83">
        <v>357</v>
      </c>
    </row>
    <row r="18" spans="1:7" ht="15" customHeight="1">
      <c r="A18" s="23"/>
      <c r="B18" s="1" t="s">
        <v>189</v>
      </c>
      <c r="C18" s="1"/>
      <c r="D18" s="3"/>
      <c r="E18" s="24">
        <f>SUM(E12:E17)</f>
        <v>6745</v>
      </c>
      <c r="F18" s="3"/>
      <c r="G18" s="24">
        <f>SUM(G12:G17)</f>
        <v>12122</v>
      </c>
    </row>
    <row r="19" spans="1:7" ht="15" customHeight="1">
      <c r="A19" s="23"/>
      <c r="B19" s="1"/>
      <c r="C19" s="1" t="s">
        <v>236</v>
      </c>
      <c r="D19" s="3"/>
      <c r="E19" s="24">
        <v>-92</v>
      </c>
      <c r="F19" s="3"/>
      <c r="G19" s="24">
        <v>-150</v>
      </c>
    </row>
    <row r="20" spans="1:7" ht="15" customHeight="1">
      <c r="A20" s="23"/>
      <c r="B20" s="1"/>
      <c r="C20" s="1" t="s">
        <v>194</v>
      </c>
      <c r="D20" s="3"/>
      <c r="E20" s="24">
        <v>-1930</v>
      </c>
      <c r="F20" s="3"/>
      <c r="G20" s="24">
        <v>892</v>
      </c>
    </row>
    <row r="21" spans="1:7" ht="15" customHeight="1">
      <c r="A21" s="23"/>
      <c r="B21" s="1"/>
      <c r="C21" s="1" t="s">
        <v>204</v>
      </c>
      <c r="D21" s="3"/>
      <c r="E21" s="24">
        <v>-1748</v>
      </c>
      <c r="F21" s="3"/>
      <c r="G21" s="24">
        <v>-1748</v>
      </c>
    </row>
    <row r="22" spans="1:7" ht="15" customHeight="1">
      <c r="A22" s="23"/>
      <c r="B22" s="1"/>
      <c r="C22" s="1" t="s">
        <v>190</v>
      </c>
      <c r="D22" s="3"/>
      <c r="E22" s="24">
        <v>-1044</v>
      </c>
      <c r="F22" s="3"/>
      <c r="G22" s="24">
        <v>-520</v>
      </c>
    </row>
    <row r="23" spans="1:7" ht="15" customHeight="1">
      <c r="A23" s="23"/>
      <c r="B23" s="1"/>
      <c r="C23" s="1" t="s">
        <v>241</v>
      </c>
      <c r="D23" s="3"/>
      <c r="E23" s="83">
        <v>-2027</v>
      </c>
      <c r="F23" s="3"/>
      <c r="G23" s="83">
        <v>-1461</v>
      </c>
    </row>
    <row r="24" spans="1:7" ht="15" customHeight="1">
      <c r="A24" s="23"/>
      <c r="B24" s="1" t="s">
        <v>191</v>
      </c>
      <c r="C24" s="1"/>
      <c r="D24" s="3"/>
      <c r="E24" s="24">
        <f>SUM(E18:E23)</f>
        <v>-96</v>
      </c>
      <c r="F24" s="3"/>
      <c r="G24" s="24">
        <f>SUM(G18:G23)</f>
        <v>9135</v>
      </c>
    </row>
    <row r="25" spans="1:7" ht="15" customHeight="1">
      <c r="A25" s="23"/>
      <c r="B25" s="1"/>
      <c r="C25" s="1" t="s">
        <v>192</v>
      </c>
      <c r="D25" s="3"/>
      <c r="E25" s="24">
        <v>-349</v>
      </c>
      <c r="F25" s="3"/>
      <c r="G25" s="24">
        <v>-357</v>
      </c>
    </row>
    <row r="26" spans="1:7" ht="15" customHeight="1">
      <c r="A26" s="23"/>
      <c r="B26" s="1"/>
      <c r="C26" s="1" t="s">
        <v>193</v>
      </c>
      <c r="D26" s="3"/>
      <c r="E26" s="24">
        <v>-630</v>
      </c>
      <c r="F26" s="3"/>
      <c r="G26" s="24">
        <v>-2854</v>
      </c>
    </row>
    <row r="27" spans="1:7" ht="15" customHeight="1">
      <c r="A27" s="23" t="s">
        <v>237</v>
      </c>
      <c r="B27" s="1"/>
      <c r="C27" s="1"/>
      <c r="D27" s="3"/>
      <c r="E27" s="25">
        <f>SUM(E24:E26)</f>
        <v>-1075</v>
      </c>
      <c r="F27" s="3"/>
      <c r="G27" s="25">
        <f>SUM(G24:G26)</f>
        <v>5924</v>
      </c>
    </row>
    <row r="28" spans="1:7" ht="15" customHeight="1">
      <c r="A28" s="22"/>
      <c r="B28" s="1"/>
      <c r="C28" s="1"/>
      <c r="D28" s="3"/>
      <c r="E28" s="24"/>
      <c r="F28" s="3"/>
      <c r="G28" s="24"/>
    </row>
    <row r="29" spans="1:7" ht="15" customHeight="1">
      <c r="A29" s="23" t="s">
        <v>33</v>
      </c>
      <c r="B29" s="1"/>
      <c r="C29" s="1"/>
      <c r="D29" s="3"/>
      <c r="E29" s="24"/>
      <c r="F29" s="3"/>
      <c r="G29" s="24"/>
    </row>
    <row r="30" spans="1:7" ht="15" customHeight="1">
      <c r="A30" s="22"/>
      <c r="B30" s="1" t="s">
        <v>86</v>
      </c>
      <c r="C30" s="1"/>
      <c r="D30" s="3"/>
      <c r="E30" s="24">
        <v>986</v>
      </c>
      <c r="F30" s="3"/>
      <c r="G30" s="24">
        <v>9060</v>
      </c>
    </row>
    <row r="31" spans="1:7" ht="15" customHeight="1">
      <c r="A31" s="22"/>
      <c r="B31" s="1" t="s">
        <v>34</v>
      </c>
      <c r="C31" s="1"/>
      <c r="D31" s="3"/>
      <c r="E31" s="24">
        <v>-13500</v>
      </c>
      <c r="F31" s="3"/>
      <c r="G31" s="24">
        <v>-18547</v>
      </c>
    </row>
    <row r="32" spans="1:7" ht="15" customHeight="1">
      <c r="A32" s="23" t="s">
        <v>35</v>
      </c>
      <c r="B32" s="1"/>
      <c r="C32" s="1"/>
      <c r="D32" s="3"/>
      <c r="E32" s="25">
        <f>SUM(E30:E31)</f>
        <v>-12514</v>
      </c>
      <c r="F32" s="3"/>
      <c r="G32" s="25">
        <f>SUM(G30:G31)</f>
        <v>-9487</v>
      </c>
    </row>
    <row r="33" spans="1:7" ht="15" customHeight="1">
      <c r="A33" s="22"/>
      <c r="B33" s="1"/>
      <c r="C33" s="1"/>
      <c r="D33" s="3"/>
      <c r="E33" s="24"/>
      <c r="F33" s="3"/>
      <c r="G33" s="24"/>
    </row>
    <row r="34" spans="1:7" ht="15" customHeight="1">
      <c r="A34" s="23" t="s">
        <v>36</v>
      </c>
      <c r="B34" s="1"/>
      <c r="C34" s="1"/>
      <c r="D34" s="3"/>
      <c r="E34" s="24"/>
      <c r="F34" s="3"/>
      <c r="G34" s="24"/>
    </row>
    <row r="35" spans="1:7" ht="15" customHeight="1">
      <c r="A35" s="23"/>
      <c r="B35" s="1" t="s">
        <v>206</v>
      </c>
      <c r="C35" s="1"/>
      <c r="D35" s="3"/>
      <c r="E35" s="24">
        <v>2896</v>
      </c>
      <c r="F35" s="3"/>
      <c r="G35" s="24">
        <v>0</v>
      </c>
    </row>
    <row r="36" spans="1:7" ht="15" customHeight="1">
      <c r="A36" s="23"/>
      <c r="B36" s="1" t="s">
        <v>210</v>
      </c>
      <c r="C36" s="1"/>
      <c r="D36" s="3"/>
      <c r="E36" s="24">
        <v>7734</v>
      </c>
      <c r="F36" s="3"/>
      <c r="G36" s="24">
        <v>0</v>
      </c>
    </row>
    <row r="37" spans="1:7" ht="15" customHeight="1">
      <c r="A37" s="23"/>
      <c r="B37" s="1" t="s">
        <v>208</v>
      </c>
      <c r="C37" s="1"/>
      <c r="D37" s="3"/>
      <c r="E37" s="24">
        <v>0</v>
      </c>
      <c r="F37" s="3"/>
      <c r="G37" s="24">
        <v>-2</v>
      </c>
    </row>
    <row r="38" spans="1:7" ht="15" customHeight="1">
      <c r="A38" s="2"/>
      <c r="B38" s="1" t="s">
        <v>132</v>
      </c>
      <c r="C38" s="1"/>
      <c r="D38" s="3"/>
      <c r="E38" s="24">
        <v>-416</v>
      </c>
      <c r="F38" s="3"/>
      <c r="G38" s="24">
        <v>-1507</v>
      </c>
    </row>
    <row r="39" spans="1:7" ht="15" customHeight="1">
      <c r="A39" s="2"/>
      <c r="B39" s="1" t="s">
        <v>205</v>
      </c>
      <c r="C39" s="1"/>
      <c r="D39" s="3"/>
      <c r="E39" s="24">
        <v>-422</v>
      </c>
      <c r="F39" s="3"/>
      <c r="G39" s="24">
        <v>0</v>
      </c>
    </row>
    <row r="40" spans="1:7" ht="15" customHeight="1">
      <c r="A40" s="2"/>
      <c r="B40" s="1" t="s">
        <v>131</v>
      </c>
      <c r="C40" s="1"/>
      <c r="D40" s="3"/>
      <c r="E40" s="24">
        <v>-818</v>
      </c>
      <c r="F40" s="3"/>
      <c r="G40" s="24">
        <v>-261</v>
      </c>
    </row>
    <row r="41" spans="1:7" ht="15" customHeight="1">
      <c r="A41" s="2"/>
      <c r="B41" s="1" t="s">
        <v>220</v>
      </c>
      <c r="C41" s="1"/>
      <c r="D41" s="3"/>
      <c r="E41" s="24">
        <v>-1814</v>
      </c>
      <c r="F41" s="3"/>
      <c r="G41" s="24">
        <v>-3042</v>
      </c>
    </row>
    <row r="42" spans="1:7" ht="15" customHeight="1">
      <c r="A42" s="23" t="s">
        <v>149</v>
      </c>
      <c r="B42" s="1"/>
      <c r="C42" s="1"/>
      <c r="D42" s="3"/>
      <c r="E42" s="25">
        <f>SUM(E35:E41)</f>
        <v>7160</v>
      </c>
      <c r="F42" s="3"/>
      <c r="G42" s="25">
        <f>SUM(G35:G41)</f>
        <v>-4812</v>
      </c>
    </row>
    <row r="43" spans="1:7" ht="15" customHeight="1">
      <c r="A43" s="2"/>
      <c r="B43" s="1"/>
      <c r="C43" s="1"/>
      <c r="D43" s="3"/>
      <c r="E43" s="24"/>
      <c r="F43" s="3"/>
      <c r="G43" s="24"/>
    </row>
    <row r="44" spans="1:7" ht="15" customHeight="1">
      <c r="A44" s="23" t="s">
        <v>88</v>
      </c>
      <c r="B44" s="1"/>
      <c r="C44" s="1"/>
      <c r="D44" s="3"/>
      <c r="E44" s="31">
        <f>E27+E32+E42</f>
        <v>-6429</v>
      </c>
      <c r="F44" s="3"/>
      <c r="G44" s="31">
        <f>G27+G32+G42</f>
        <v>-8375</v>
      </c>
    </row>
    <row r="45" spans="1:7" ht="15" customHeight="1">
      <c r="A45" s="22"/>
      <c r="B45" s="1"/>
      <c r="C45" s="1"/>
      <c r="D45" s="3"/>
      <c r="E45" s="3"/>
      <c r="F45" s="3"/>
      <c r="G45" s="3"/>
    </row>
    <row r="46" spans="1:7" ht="15" customHeight="1">
      <c r="A46" s="23" t="s">
        <v>150</v>
      </c>
      <c r="B46" s="1"/>
      <c r="C46" s="1"/>
      <c r="D46" s="3"/>
      <c r="E46" s="24">
        <v>8134</v>
      </c>
      <c r="F46" s="3"/>
      <c r="G46" s="24">
        <v>20460</v>
      </c>
    </row>
    <row r="47" spans="1:7" ht="15" customHeight="1">
      <c r="A47" s="23"/>
      <c r="B47" s="1"/>
      <c r="C47" s="1"/>
      <c r="D47" s="3"/>
      <c r="E47" s="34"/>
      <c r="F47" s="3"/>
      <c r="G47" s="34"/>
    </row>
    <row r="48" spans="1:7" ht="15" customHeight="1" thickBot="1">
      <c r="A48" s="23" t="s">
        <v>238</v>
      </c>
      <c r="B48" s="1"/>
      <c r="C48" s="1"/>
      <c r="D48" s="3"/>
      <c r="E48" s="35">
        <f>SUM(E44:E47)</f>
        <v>1705</v>
      </c>
      <c r="G48" s="35">
        <f>SUM(G44:G47)</f>
        <v>12085</v>
      </c>
    </row>
    <row r="49" spans="1:7" ht="15" customHeight="1" thickTop="1">
      <c r="A49" s="22"/>
      <c r="B49" s="1"/>
      <c r="C49" s="1"/>
      <c r="D49" s="3"/>
      <c r="E49" s="3"/>
      <c r="F49" s="3"/>
      <c r="G49" s="3"/>
    </row>
    <row r="50" spans="1:7" ht="15" customHeight="1">
      <c r="A50" s="22"/>
      <c r="B50" s="1"/>
      <c r="C50" s="1"/>
      <c r="D50" s="3"/>
      <c r="E50" s="3"/>
      <c r="F50" s="3"/>
      <c r="G50" s="3"/>
    </row>
    <row r="51" spans="1:7" ht="15" customHeight="1">
      <c r="A51" s="22" t="s">
        <v>141</v>
      </c>
      <c r="B51" s="1"/>
      <c r="C51" s="1"/>
      <c r="D51" s="3"/>
      <c r="E51" s="66"/>
      <c r="F51" s="3"/>
      <c r="G51" s="66"/>
    </row>
    <row r="52" spans="1:7" ht="15" customHeight="1">
      <c r="A52" s="22"/>
      <c r="B52" s="1" t="s">
        <v>63</v>
      </c>
      <c r="C52" s="1"/>
      <c r="D52" s="3"/>
      <c r="E52" s="31">
        <f>'Balance Sheet'!D18</f>
        <v>724</v>
      </c>
      <c r="F52" s="3"/>
      <c r="G52" s="31">
        <v>905</v>
      </c>
    </row>
    <row r="53" spans="1:7" ht="15" customHeight="1">
      <c r="A53" s="22"/>
      <c r="B53" s="1" t="s">
        <v>142</v>
      </c>
      <c r="C53" s="1"/>
      <c r="D53" s="3"/>
      <c r="E53" s="31">
        <f>'Balance Sheet'!D17</f>
        <v>981</v>
      </c>
      <c r="F53" s="3"/>
      <c r="G53" s="31">
        <v>11180</v>
      </c>
    </row>
    <row r="54" spans="1:7" ht="15" customHeight="1">
      <c r="A54" s="22"/>
      <c r="B54" s="1"/>
      <c r="C54" s="1"/>
      <c r="D54" s="3"/>
      <c r="E54" s="45"/>
      <c r="F54" s="3"/>
      <c r="G54" s="45"/>
    </row>
    <row r="55" spans="1:8" ht="15" customHeight="1" thickBot="1">
      <c r="A55" s="22"/>
      <c r="B55" s="1"/>
      <c r="C55" s="1"/>
      <c r="D55" s="3"/>
      <c r="E55" s="35">
        <f>SUM(E52:E54)</f>
        <v>1705</v>
      </c>
      <c r="F55" s="3"/>
      <c r="G55" s="35">
        <f>SUM(G52:G54)</f>
        <v>12085</v>
      </c>
      <c r="H55" s="68"/>
    </row>
    <row r="56" spans="1:7" ht="15" customHeight="1" thickTop="1">
      <c r="A56" s="22"/>
      <c r="B56" s="1"/>
      <c r="C56" s="1"/>
      <c r="D56" s="3"/>
      <c r="E56" s="3"/>
      <c r="F56" s="3"/>
      <c r="G56" s="3"/>
    </row>
    <row r="59" spans="1:7" ht="12.75">
      <c r="A59" s="92" t="s">
        <v>181</v>
      </c>
      <c r="B59" s="92"/>
      <c r="C59" s="92"/>
      <c r="D59" s="92"/>
      <c r="E59" s="92"/>
      <c r="F59" s="92"/>
      <c r="G59" s="92"/>
    </row>
    <row r="60" spans="1:7" ht="12.75">
      <c r="A60" s="92"/>
      <c r="B60" s="92"/>
      <c r="C60" s="92"/>
      <c r="D60" s="92"/>
      <c r="E60" s="92"/>
      <c r="F60" s="92"/>
      <c r="G60" s="92"/>
    </row>
  </sheetData>
  <mergeCells count="7">
    <mergeCell ref="A5:G5"/>
    <mergeCell ref="A59:G60"/>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220"/>
  <sheetViews>
    <sheetView workbookViewId="0" topLeftCell="A1">
      <selection activeCell="A1" sqref="A1:L1"/>
    </sheetView>
  </sheetViews>
  <sheetFormatPr defaultColWidth="9.33203125" defaultRowHeight="12.75"/>
  <cols>
    <col min="1" max="1" width="5.33203125" style="0" customWidth="1"/>
    <col min="2" max="3" width="4.66015625" style="0" customWidth="1"/>
    <col min="4" max="4" width="16.83203125" style="0" customWidth="1"/>
    <col min="5" max="5" width="12.83203125" style="0" customWidth="1"/>
    <col min="6" max="6" width="13.83203125" style="0" customWidth="1"/>
    <col min="7" max="7" width="4.33203125" style="0" customWidth="1"/>
    <col min="8" max="8" width="13.83203125" style="0" customWidth="1"/>
    <col min="9" max="9" width="4.33203125" style="0" customWidth="1"/>
    <col min="10" max="10" width="13.83203125" style="0" customWidth="1"/>
    <col min="11" max="11" width="4.33203125" style="0" customWidth="1"/>
    <col min="12" max="12" width="15.83203125" style="0" customWidth="1"/>
    <col min="13" max="13" width="1.3359375" style="0" customWidth="1"/>
  </cols>
  <sheetData>
    <row r="1" spans="1:12" ht="23.25">
      <c r="A1" s="110" t="str">
        <f>'Income Statements'!A1:K1</f>
        <v>KBES BERHAD</v>
      </c>
      <c r="B1" s="110"/>
      <c r="C1" s="110"/>
      <c r="D1" s="110"/>
      <c r="E1" s="110"/>
      <c r="F1" s="111"/>
      <c r="G1" s="111"/>
      <c r="H1" s="111"/>
      <c r="I1" s="111"/>
      <c r="J1" s="111"/>
      <c r="K1" s="111"/>
      <c r="L1" s="111"/>
    </row>
    <row r="2" spans="1:12" ht="12.75">
      <c r="A2" s="112" t="str">
        <f>'Income Statements'!A2:K2</f>
        <v>(Company No: 597132 A)</v>
      </c>
      <c r="B2" s="112"/>
      <c r="C2" s="112"/>
      <c r="D2" s="112"/>
      <c r="E2" s="112"/>
      <c r="F2" s="111"/>
      <c r="G2" s="111"/>
      <c r="H2" s="111"/>
      <c r="I2" s="111"/>
      <c r="J2" s="111"/>
      <c r="K2" s="111"/>
      <c r="L2" s="111"/>
    </row>
    <row r="3" spans="1:12" ht="12.75">
      <c r="A3" s="112" t="str">
        <f>'Income Statements'!A3:K3</f>
        <v>(Incorporated in Malaysia)</v>
      </c>
      <c r="B3" s="112"/>
      <c r="C3" s="112"/>
      <c r="D3" s="112"/>
      <c r="E3" s="112"/>
      <c r="F3" s="111"/>
      <c r="G3" s="111"/>
      <c r="H3" s="111"/>
      <c r="I3" s="111"/>
      <c r="J3" s="111"/>
      <c r="K3" s="111"/>
      <c r="L3" s="111"/>
    </row>
    <row r="4" spans="1:12" ht="15.75">
      <c r="A4" s="113" t="str">
        <f>'Income Statements'!A4:K4</f>
        <v>AND ITS SUBSIDIARY COMPANIES</v>
      </c>
      <c r="B4" s="113"/>
      <c r="C4" s="113"/>
      <c r="D4" s="113"/>
      <c r="E4" s="113"/>
      <c r="F4" s="111"/>
      <c r="G4" s="111"/>
      <c r="H4" s="111"/>
      <c r="I4" s="111"/>
      <c r="J4" s="111"/>
      <c r="K4" s="111"/>
      <c r="L4" s="111"/>
    </row>
    <row r="5" spans="1:12" ht="15.75">
      <c r="A5" s="113" t="str">
        <f>'Income Statements'!A5:K5</f>
        <v>Quarterly report on unaudited consolidated results for the third quarter ended 30.09.2005</v>
      </c>
      <c r="B5" s="113"/>
      <c r="C5" s="113"/>
      <c r="D5" s="113"/>
      <c r="E5" s="113"/>
      <c r="F5" s="113"/>
      <c r="G5" s="113"/>
      <c r="H5" s="113"/>
      <c r="I5" s="113"/>
      <c r="J5" s="113"/>
      <c r="K5" s="113"/>
      <c r="L5" s="113"/>
    </row>
    <row r="6" spans="1:12" ht="15.75">
      <c r="A6" s="55"/>
      <c r="B6" s="55"/>
      <c r="C6" s="55"/>
      <c r="D6" s="55"/>
      <c r="E6" s="55"/>
      <c r="F6" s="55"/>
      <c r="G6" s="55"/>
      <c r="H6" s="55"/>
      <c r="I6" s="55"/>
      <c r="J6" s="55"/>
      <c r="K6" s="55"/>
      <c r="L6" s="55"/>
    </row>
    <row r="7" spans="1:12" ht="15.75">
      <c r="A7" s="103" t="s">
        <v>98</v>
      </c>
      <c r="B7" s="103"/>
      <c r="C7" s="103"/>
      <c r="D7" s="103"/>
      <c r="E7" s="103"/>
      <c r="F7" s="104"/>
      <c r="G7" s="104"/>
      <c r="H7" s="104"/>
      <c r="I7" s="104"/>
      <c r="J7" s="104"/>
      <c r="K7" s="104"/>
      <c r="L7" s="104"/>
    </row>
    <row r="9" spans="1:2" ht="12.75">
      <c r="A9" s="26" t="s">
        <v>37</v>
      </c>
      <c r="B9" s="9" t="s">
        <v>38</v>
      </c>
    </row>
    <row r="10" spans="1:12" ht="12.75">
      <c r="A10" s="10"/>
      <c r="B10" s="93" t="s">
        <v>239</v>
      </c>
      <c r="C10" s="93"/>
      <c r="D10" s="93"/>
      <c r="E10" s="93"/>
      <c r="F10" s="93"/>
      <c r="G10" s="93"/>
      <c r="H10" s="93"/>
      <c r="I10" s="93"/>
      <c r="J10" s="93"/>
      <c r="K10" s="93"/>
      <c r="L10" s="93"/>
    </row>
    <row r="11" spans="1:12" ht="12.75">
      <c r="A11" s="10"/>
      <c r="B11" s="93"/>
      <c r="C11" s="93"/>
      <c r="D11" s="93"/>
      <c r="E11" s="93"/>
      <c r="F11" s="93"/>
      <c r="G11" s="93"/>
      <c r="H11" s="93"/>
      <c r="I11" s="93"/>
      <c r="J11" s="93"/>
      <c r="K11" s="93"/>
      <c r="L11" s="93"/>
    </row>
    <row r="12" spans="1:12" ht="12.75">
      <c r="A12" s="10"/>
      <c r="B12" s="93"/>
      <c r="C12" s="93"/>
      <c r="D12" s="93"/>
      <c r="E12" s="93"/>
      <c r="F12" s="93"/>
      <c r="G12" s="93"/>
      <c r="H12" s="93"/>
      <c r="I12" s="93"/>
      <c r="J12" s="93"/>
      <c r="K12" s="93"/>
      <c r="L12" s="93"/>
    </row>
    <row r="13" ht="12.75">
      <c r="A13" s="10"/>
    </row>
    <row r="14" spans="1:12" ht="12.75">
      <c r="A14" s="10"/>
      <c r="B14" s="106" t="s">
        <v>99</v>
      </c>
      <c r="C14" s="106"/>
      <c r="D14" s="106"/>
      <c r="E14" s="106"/>
      <c r="F14" s="106"/>
      <c r="G14" s="106"/>
      <c r="H14" s="106"/>
      <c r="I14" s="106"/>
      <c r="J14" s="106"/>
      <c r="K14" s="106"/>
      <c r="L14" s="106"/>
    </row>
    <row r="15" spans="1:12" ht="12.75">
      <c r="A15" s="10"/>
      <c r="B15" s="106"/>
      <c r="C15" s="106"/>
      <c r="D15" s="106"/>
      <c r="E15" s="106"/>
      <c r="F15" s="106"/>
      <c r="G15" s="106"/>
      <c r="H15" s="106"/>
      <c r="I15" s="106"/>
      <c r="J15" s="106"/>
      <c r="K15" s="106"/>
      <c r="L15" s="106"/>
    </row>
    <row r="16" ht="12.75">
      <c r="A16" s="10"/>
    </row>
    <row r="17" spans="1:2" ht="12.75">
      <c r="A17" s="26" t="s">
        <v>39</v>
      </c>
      <c r="B17" s="9" t="s">
        <v>100</v>
      </c>
    </row>
    <row r="18" spans="1:2" ht="12.75">
      <c r="A18" s="10"/>
      <c r="B18" t="s">
        <v>198</v>
      </c>
    </row>
    <row r="19" ht="12.75">
      <c r="A19" s="10"/>
    </row>
    <row r="20" spans="1:2" ht="12.75">
      <c r="A20" s="26" t="s">
        <v>40</v>
      </c>
      <c r="B20" s="9" t="s">
        <v>41</v>
      </c>
    </row>
    <row r="21" spans="1:12" ht="12.75">
      <c r="A21" s="10"/>
      <c r="B21" s="106" t="s">
        <v>171</v>
      </c>
      <c r="C21" s="106"/>
      <c r="D21" s="106"/>
      <c r="E21" s="106"/>
      <c r="F21" s="106"/>
      <c r="G21" s="106"/>
      <c r="H21" s="106"/>
      <c r="I21" s="106"/>
      <c r="J21" s="106"/>
      <c r="K21" s="106"/>
      <c r="L21" s="106"/>
    </row>
    <row r="22" spans="1:12" ht="12.75">
      <c r="A22" s="10"/>
      <c r="B22" s="106"/>
      <c r="C22" s="106"/>
      <c r="D22" s="106"/>
      <c r="E22" s="106"/>
      <c r="F22" s="106"/>
      <c r="G22" s="106"/>
      <c r="H22" s="106"/>
      <c r="I22" s="106"/>
      <c r="J22" s="106"/>
      <c r="K22" s="106"/>
      <c r="L22" s="106"/>
    </row>
    <row r="23" ht="12.75">
      <c r="A23" s="10"/>
    </row>
    <row r="24" spans="1:2" ht="12.75">
      <c r="A24" s="26" t="s">
        <v>42</v>
      </c>
      <c r="B24" s="9" t="s">
        <v>43</v>
      </c>
    </row>
    <row r="25" spans="1:12" ht="12.75">
      <c r="A25" s="10"/>
      <c r="B25" s="106" t="s">
        <v>144</v>
      </c>
      <c r="C25" s="106"/>
      <c r="D25" s="106"/>
      <c r="E25" s="106"/>
      <c r="F25" s="106"/>
      <c r="G25" s="106"/>
      <c r="H25" s="106"/>
      <c r="I25" s="106"/>
      <c r="J25" s="106"/>
      <c r="K25" s="106"/>
      <c r="L25" s="106"/>
    </row>
    <row r="26" ht="12.75">
      <c r="A26" s="10"/>
    </row>
    <row r="27" spans="1:2" ht="12.75">
      <c r="A27" s="26" t="s">
        <v>44</v>
      </c>
      <c r="B27" s="9" t="s">
        <v>45</v>
      </c>
    </row>
    <row r="28" spans="1:12" ht="12.75">
      <c r="A28" s="10"/>
      <c r="B28" s="106" t="s">
        <v>161</v>
      </c>
      <c r="C28" s="106"/>
      <c r="D28" s="106"/>
      <c r="E28" s="106"/>
      <c r="F28" s="106"/>
      <c r="G28" s="106"/>
      <c r="H28" s="106"/>
      <c r="I28" s="106"/>
      <c r="J28" s="106"/>
      <c r="K28" s="106"/>
      <c r="L28" s="106"/>
    </row>
    <row r="29" ht="12.75">
      <c r="A29" s="10"/>
    </row>
    <row r="30" spans="1:2" ht="12.75">
      <c r="A30" s="26" t="s">
        <v>46</v>
      </c>
      <c r="B30" s="9" t="s">
        <v>101</v>
      </c>
    </row>
    <row r="31" spans="1:12" ht="12.75">
      <c r="A31" s="10"/>
      <c r="B31" s="106" t="s">
        <v>157</v>
      </c>
      <c r="C31" s="106"/>
      <c r="D31" s="106"/>
      <c r="E31" s="106"/>
      <c r="F31" s="106"/>
      <c r="G31" s="106"/>
      <c r="H31" s="106"/>
      <c r="I31" s="106"/>
      <c r="J31" s="106"/>
      <c r="K31" s="106"/>
      <c r="L31" s="106"/>
    </row>
    <row r="32" spans="1:12" ht="12.75">
      <c r="A32" s="10"/>
      <c r="B32" s="57"/>
      <c r="C32" s="56"/>
      <c r="D32" s="56"/>
      <c r="E32" s="56"/>
      <c r="F32" s="56"/>
      <c r="G32" s="56"/>
      <c r="H32" s="56"/>
      <c r="I32" s="56"/>
      <c r="J32" s="56"/>
      <c r="K32" s="56"/>
      <c r="L32" s="56"/>
    </row>
    <row r="33" spans="1:2" ht="12.75">
      <c r="A33" s="26" t="s">
        <v>47</v>
      </c>
      <c r="B33" s="9" t="s">
        <v>48</v>
      </c>
    </row>
    <row r="34" spans="1:12" ht="12.75">
      <c r="A34" s="26"/>
      <c r="B34" s="108" t="s">
        <v>221</v>
      </c>
      <c r="C34" s="109"/>
      <c r="D34" s="109"/>
      <c r="E34" s="109"/>
      <c r="F34" s="109"/>
      <c r="G34" s="109"/>
      <c r="H34" s="109"/>
      <c r="I34" s="109"/>
      <c r="J34" s="109"/>
      <c r="K34" s="109"/>
      <c r="L34" s="109"/>
    </row>
    <row r="35" spans="1:12" ht="12.75">
      <c r="A35" s="26"/>
      <c r="B35" s="109"/>
      <c r="C35" s="109"/>
      <c r="D35" s="109"/>
      <c r="E35" s="109"/>
      <c r="F35" s="109"/>
      <c r="G35" s="109"/>
      <c r="H35" s="109"/>
      <c r="I35" s="109"/>
      <c r="J35" s="109"/>
      <c r="K35" s="109"/>
      <c r="L35" s="109"/>
    </row>
    <row r="36" spans="1:2" ht="12.75">
      <c r="A36" s="26"/>
      <c r="B36" s="28"/>
    </row>
    <row r="37" spans="1:2" ht="12.75">
      <c r="A37" s="26" t="s">
        <v>49</v>
      </c>
      <c r="B37" s="9" t="s">
        <v>50</v>
      </c>
    </row>
    <row r="38" spans="1:12" ht="12.75">
      <c r="A38" s="26"/>
      <c r="B38" s="9"/>
      <c r="J38" s="105" t="s">
        <v>222</v>
      </c>
      <c r="K38" s="105"/>
      <c r="L38" s="105"/>
    </row>
    <row r="39" spans="1:12" ht="12.75">
      <c r="A39" s="26"/>
      <c r="B39" s="9"/>
      <c r="J39" s="105" t="s">
        <v>223</v>
      </c>
      <c r="K39" s="105"/>
      <c r="L39" s="105"/>
    </row>
    <row r="40" spans="1:12" ht="12.75">
      <c r="A40" s="26"/>
      <c r="B40" s="9"/>
      <c r="J40" s="26" t="s">
        <v>17</v>
      </c>
      <c r="K40" s="9"/>
      <c r="L40" s="26" t="s">
        <v>104</v>
      </c>
    </row>
    <row r="41" spans="1:12" ht="12.75">
      <c r="A41" s="26"/>
      <c r="B41" s="9"/>
      <c r="J41" s="26" t="s">
        <v>95</v>
      </c>
      <c r="K41" s="9"/>
      <c r="L41" s="26" t="s">
        <v>95</v>
      </c>
    </row>
    <row r="42" spans="1:2" ht="12.75">
      <c r="A42" s="26"/>
      <c r="B42" s="9"/>
    </row>
    <row r="43" spans="1:12" ht="12.75">
      <c r="A43" s="26"/>
      <c r="B43" s="28" t="s">
        <v>102</v>
      </c>
      <c r="J43" s="68">
        <v>31575</v>
      </c>
      <c r="K43" s="68"/>
      <c r="L43" s="68">
        <v>1103</v>
      </c>
    </row>
    <row r="44" spans="1:12" ht="12.75">
      <c r="A44" s="26"/>
      <c r="B44" s="28"/>
      <c r="J44" s="68"/>
      <c r="K44" s="68"/>
      <c r="L44" s="68"/>
    </row>
    <row r="45" spans="1:12" ht="12.75">
      <c r="A45" s="26"/>
      <c r="B45" s="28" t="s">
        <v>103</v>
      </c>
      <c r="J45" s="68">
        <v>1166</v>
      </c>
      <c r="K45" s="68"/>
      <c r="L45" s="68">
        <v>58</v>
      </c>
    </row>
    <row r="46" spans="1:12" ht="12.75">
      <c r="A46" s="26"/>
      <c r="B46" s="28"/>
      <c r="J46" s="68"/>
      <c r="K46" s="68"/>
      <c r="L46" s="68"/>
    </row>
    <row r="47" spans="1:12" ht="12.75">
      <c r="A47" s="26"/>
      <c r="B47" s="28" t="s">
        <v>145</v>
      </c>
      <c r="J47" s="68">
        <v>0</v>
      </c>
      <c r="K47" s="68"/>
      <c r="L47" s="68">
        <v>43</v>
      </c>
    </row>
    <row r="48" spans="1:12" ht="12.75">
      <c r="A48" s="26"/>
      <c r="B48" s="28"/>
      <c r="J48" s="69"/>
      <c r="K48" s="68"/>
      <c r="L48" s="69"/>
    </row>
    <row r="49" spans="1:12" ht="12.75">
      <c r="A49" s="26"/>
      <c r="B49" s="28" t="s">
        <v>32</v>
      </c>
      <c r="J49" s="68">
        <f>SUM(J42:J48)</f>
        <v>32741</v>
      </c>
      <c r="K49" s="68"/>
      <c r="L49" s="68">
        <f>SUM(L42:L48)</f>
        <v>1204</v>
      </c>
    </row>
    <row r="50" spans="1:12" ht="12.75">
      <c r="A50" s="26"/>
      <c r="B50" s="28"/>
      <c r="J50" s="68"/>
      <c r="K50" s="68"/>
      <c r="L50" s="68"/>
    </row>
    <row r="51" spans="1:12" ht="12.75">
      <c r="A51" s="26"/>
      <c r="B51" s="28" t="s">
        <v>105</v>
      </c>
      <c r="J51" s="68">
        <v>0</v>
      </c>
      <c r="K51" s="68"/>
      <c r="L51" s="68">
        <v>0</v>
      </c>
    </row>
    <row r="52" spans="1:12" ht="12.75">
      <c r="A52" s="26"/>
      <c r="B52" s="28"/>
      <c r="J52" s="68"/>
      <c r="K52" s="68"/>
      <c r="L52" s="68"/>
    </row>
    <row r="53" spans="1:12" ht="13.5" thickBot="1">
      <c r="A53" s="26"/>
      <c r="B53" s="28"/>
      <c r="J53" s="67">
        <f>SUM(J49:J52)</f>
        <v>32741</v>
      </c>
      <c r="K53" s="68"/>
      <c r="L53" s="67">
        <f>SUM(L49:L52)</f>
        <v>1204</v>
      </c>
    </row>
    <row r="54" spans="1:2" ht="13.5" thickTop="1">
      <c r="A54" s="10"/>
      <c r="B54" s="28"/>
    </row>
    <row r="55" spans="1:2" ht="12.75">
      <c r="A55" s="26" t="s">
        <v>51</v>
      </c>
      <c r="B55" s="9" t="s">
        <v>83</v>
      </c>
    </row>
    <row r="56" spans="1:12" ht="12.75">
      <c r="A56" s="10"/>
      <c r="B56" s="106" t="s">
        <v>106</v>
      </c>
      <c r="C56" s="106"/>
      <c r="D56" s="106"/>
      <c r="E56" s="106"/>
      <c r="F56" s="106"/>
      <c r="G56" s="106"/>
      <c r="H56" s="106"/>
      <c r="I56" s="106"/>
      <c r="J56" s="106"/>
      <c r="K56" s="106"/>
      <c r="L56" s="106"/>
    </row>
    <row r="57" ht="12.75">
      <c r="A57" s="10"/>
    </row>
    <row r="58" spans="1:2" ht="12.75">
      <c r="A58" s="26" t="s">
        <v>52</v>
      </c>
      <c r="B58" s="9" t="s">
        <v>84</v>
      </c>
    </row>
    <row r="59" spans="1:12" ht="12.75">
      <c r="A59" s="10"/>
      <c r="B59" s="114" t="s">
        <v>224</v>
      </c>
      <c r="C59" s="114"/>
      <c r="D59" s="114"/>
      <c r="E59" s="114"/>
      <c r="F59" s="114"/>
      <c r="G59" s="114"/>
      <c r="H59" s="114"/>
      <c r="I59" s="114"/>
      <c r="J59" s="114"/>
      <c r="K59" s="114"/>
      <c r="L59" s="114"/>
    </row>
    <row r="60" spans="1:12" ht="12.75">
      <c r="A60" s="10"/>
      <c r="B60" s="114"/>
      <c r="C60" s="114"/>
      <c r="D60" s="114"/>
      <c r="E60" s="114"/>
      <c r="F60" s="114"/>
      <c r="G60" s="114"/>
      <c r="H60" s="114"/>
      <c r="I60" s="114"/>
      <c r="J60" s="114"/>
      <c r="K60" s="114"/>
      <c r="L60" s="114"/>
    </row>
    <row r="61" ht="12.75">
      <c r="A61" s="10"/>
    </row>
    <row r="62" spans="1:12" ht="12.75">
      <c r="A62" s="26" t="s">
        <v>53</v>
      </c>
      <c r="B62" s="9" t="s">
        <v>54</v>
      </c>
      <c r="C62" s="28"/>
      <c r="D62" s="28"/>
      <c r="E62" s="28"/>
      <c r="F62" s="28"/>
      <c r="G62" s="28"/>
      <c r="H62" s="28"/>
      <c r="I62" s="28"/>
      <c r="J62" s="28"/>
      <c r="K62" s="28"/>
      <c r="L62" s="28"/>
    </row>
    <row r="63" spans="1:12" ht="12.75">
      <c r="A63" s="10"/>
      <c r="B63" s="107" t="s">
        <v>158</v>
      </c>
      <c r="C63" s="107"/>
      <c r="D63" s="107"/>
      <c r="E63" s="107"/>
      <c r="F63" s="107"/>
      <c r="G63" s="107"/>
      <c r="H63" s="107"/>
      <c r="I63" s="107"/>
      <c r="J63" s="107"/>
      <c r="K63" s="107"/>
      <c r="L63" s="107"/>
    </row>
    <row r="64" ht="12.75">
      <c r="A64" s="10"/>
    </row>
    <row r="65" spans="1:2" ht="12.75">
      <c r="A65" s="26" t="s">
        <v>55</v>
      </c>
      <c r="B65" s="9" t="s">
        <v>56</v>
      </c>
    </row>
    <row r="66" spans="1:2" ht="12.75">
      <c r="A66" s="26"/>
      <c r="B66" s="28" t="s">
        <v>172</v>
      </c>
    </row>
    <row r="67" spans="1:2" ht="12.75">
      <c r="A67" s="26"/>
      <c r="B67" s="28" t="s">
        <v>160</v>
      </c>
    </row>
    <row r="68" spans="1:2" ht="12.75">
      <c r="A68" s="10"/>
      <c r="B68" t="s">
        <v>14</v>
      </c>
    </row>
    <row r="69" spans="1:2" ht="12.75">
      <c r="A69" s="26" t="s">
        <v>57</v>
      </c>
      <c r="B69" s="9" t="s">
        <v>58</v>
      </c>
    </row>
    <row r="70" spans="1:10" ht="12.75">
      <c r="A70" s="26"/>
      <c r="B70" s="9"/>
      <c r="J70" s="9" t="s">
        <v>225</v>
      </c>
    </row>
    <row r="71" spans="1:10" ht="12.75">
      <c r="A71" s="26"/>
      <c r="B71" s="9"/>
      <c r="J71" s="26" t="s">
        <v>163</v>
      </c>
    </row>
    <row r="72" spans="1:10" ht="12.75">
      <c r="A72" s="26"/>
      <c r="B72" s="9" t="s">
        <v>166</v>
      </c>
      <c r="J72" s="78"/>
    </row>
    <row r="73" spans="1:10" ht="12.75">
      <c r="A73" s="26"/>
      <c r="B73" s="28" t="s">
        <v>167</v>
      </c>
      <c r="J73" s="78">
        <v>5891</v>
      </c>
    </row>
    <row r="74" spans="1:10" ht="12.75">
      <c r="A74" s="26"/>
      <c r="B74" s="28" t="s">
        <v>203</v>
      </c>
      <c r="J74" s="78">
        <v>885</v>
      </c>
    </row>
    <row r="75" spans="1:2" ht="12.75">
      <c r="A75" s="26"/>
      <c r="B75" s="9"/>
    </row>
    <row r="76" spans="1:10" ht="12.75">
      <c r="A76" s="26"/>
      <c r="B76" s="9" t="s">
        <v>168</v>
      </c>
      <c r="J76" s="65"/>
    </row>
    <row r="77" spans="1:10" ht="12.75">
      <c r="A77" s="26"/>
      <c r="B77" s="28" t="s">
        <v>169</v>
      </c>
      <c r="J77" s="65">
        <v>2503</v>
      </c>
    </row>
    <row r="78" spans="1:12" ht="12.75">
      <c r="A78" s="10"/>
      <c r="B78" t="s">
        <v>14</v>
      </c>
      <c r="J78" s="86"/>
      <c r="L78" s="29"/>
    </row>
    <row r="79" spans="1:12" ht="13.5" thickBot="1">
      <c r="A79" s="10"/>
      <c r="J79" s="77">
        <f>SUM(J73:J77)</f>
        <v>9279</v>
      </c>
      <c r="L79" s="29"/>
    </row>
    <row r="80" spans="1:12" ht="13.5" thickTop="1">
      <c r="A80" s="10"/>
      <c r="L80" s="29"/>
    </row>
    <row r="81" ht="12.75">
      <c r="A81" s="10"/>
    </row>
    <row r="82" spans="1:2" ht="12.75">
      <c r="A82" s="26" t="s">
        <v>59</v>
      </c>
      <c r="B82" s="9" t="s">
        <v>60</v>
      </c>
    </row>
    <row r="83" spans="1:12" ht="12.75">
      <c r="A83" s="26"/>
      <c r="B83" s="9"/>
      <c r="I83" s="26"/>
      <c r="J83" s="26" t="s">
        <v>222</v>
      </c>
      <c r="L83" s="26"/>
    </row>
    <row r="84" spans="1:12" ht="12.75">
      <c r="A84" s="26"/>
      <c r="B84" s="9"/>
      <c r="I84" s="26"/>
      <c r="J84" s="26" t="s">
        <v>226</v>
      </c>
      <c r="L84" s="26"/>
    </row>
    <row r="85" spans="1:12" ht="12.75">
      <c r="A85" s="10"/>
      <c r="I85" s="26"/>
      <c r="J85" s="26" t="s">
        <v>95</v>
      </c>
      <c r="L85" s="26"/>
    </row>
    <row r="86" spans="1:2" ht="12.75">
      <c r="A86" s="10"/>
      <c r="B86" s="9" t="s">
        <v>107</v>
      </c>
    </row>
    <row r="87" spans="1:12" ht="12.75">
      <c r="A87" s="10"/>
      <c r="B87" t="s">
        <v>108</v>
      </c>
      <c r="I87" s="65"/>
      <c r="J87" s="65">
        <v>12245</v>
      </c>
      <c r="L87" s="65"/>
    </row>
    <row r="88" ht="12.75">
      <c r="A88" s="10"/>
    </row>
    <row r="89" spans="1:2" ht="12.75">
      <c r="A89" s="10"/>
      <c r="B89" s="9" t="s">
        <v>109</v>
      </c>
    </row>
    <row r="90" spans="1:12" ht="12.75">
      <c r="A90" s="10"/>
      <c r="B90" t="s">
        <v>110</v>
      </c>
      <c r="I90" s="65"/>
      <c r="J90" s="65">
        <v>1061</v>
      </c>
      <c r="L90" s="65"/>
    </row>
    <row r="91" ht="12.75">
      <c r="A91" s="10"/>
    </row>
    <row r="92" spans="1:2" ht="12.75">
      <c r="A92" s="10"/>
      <c r="B92" s="9" t="s">
        <v>111</v>
      </c>
    </row>
    <row r="93" spans="1:12" ht="12.75">
      <c r="A93" s="10"/>
      <c r="B93" t="s">
        <v>112</v>
      </c>
      <c r="I93" s="65"/>
      <c r="J93" s="65">
        <v>443</v>
      </c>
      <c r="L93" s="65"/>
    </row>
    <row r="94" spans="1:12" ht="12.75">
      <c r="A94" s="10"/>
      <c r="I94" s="65"/>
      <c r="J94" s="65"/>
      <c r="L94" s="65"/>
    </row>
    <row r="95" spans="1:2" ht="12.75">
      <c r="A95" s="10"/>
      <c r="B95" t="s">
        <v>113</v>
      </c>
    </row>
    <row r="96" ht="12.75">
      <c r="A96" s="10"/>
    </row>
    <row r="97" spans="1:12" ht="12.75">
      <c r="A97" s="10"/>
      <c r="B97" s="102" t="s">
        <v>114</v>
      </c>
      <c r="C97" s="102"/>
      <c r="D97" s="102"/>
      <c r="E97" s="102"/>
      <c r="F97" s="102"/>
      <c r="G97" s="102"/>
      <c r="H97" s="102"/>
      <c r="I97" s="102"/>
      <c r="J97" s="102"/>
      <c r="K97" s="102"/>
      <c r="L97" s="102"/>
    </row>
    <row r="98" spans="1:12" ht="12.75">
      <c r="A98" s="10"/>
      <c r="B98" s="102"/>
      <c r="C98" s="102"/>
      <c r="D98" s="102"/>
      <c r="E98" s="102"/>
      <c r="F98" s="102"/>
      <c r="G98" s="102"/>
      <c r="H98" s="102"/>
      <c r="I98" s="102"/>
      <c r="J98" s="102"/>
      <c r="K98" s="102"/>
      <c r="L98" s="102"/>
    </row>
    <row r="99" ht="12.75">
      <c r="A99" s="10"/>
    </row>
    <row r="100" ht="12.75">
      <c r="A100" s="10"/>
    </row>
    <row r="101" spans="1:10" ht="12.75">
      <c r="A101" s="26" t="s">
        <v>61</v>
      </c>
      <c r="B101" s="9" t="s">
        <v>62</v>
      </c>
      <c r="C101" s="28"/>
      <c r="D101" s="28"/>
      <c r="E101" s="28"/>
      <c r="F101" s="28"/>
      <c r="G101" s="28"/>
      <c r="H101" s="28"/>
      <c r="I101" s="28"/>
      <c r="J101" s="28"/>
    </row>
    <row r="102" spans="1:10" ht="12.75">
      <c r="A102" s="29"/>
      <c r="B102" s="28"/>
      <c r="C102" s="28"/>
      <c r="D102" s="28"/>
      <c r="E102" s="28"/>
      <c r="F102" s="28"/>
      <c r="G102" s="28"/>
      <c r="H102" s="28"/>
      <c r="I102" s="28"/>
      <c r="J102" s="26" t="s">
        <v>226</v>
      </c>
    </row>
    <row r="103" spans="1:10" ht="12.75">
      <c r="A103" s="29"/>
      <c r="B103" s="28"/>
      <c r="C103" s="28"/>
      <c r="D103" s="28"/>
      <c r="E103" s="28"/>
      <c r="F103" s="28"/>
      <c r="G103" s="28"/>
      <c r="H103" s="28"/>
      <c r="I103" s="28"/>
      <c r="J103" s="26" t="s">
        <v>95</v>
      </c>
    </row>
    <row r="104" spans="1:10" ht="12.75">
      <c r="A104" s="29"/>
      <c r="B104" s="28" t="s">
        <v>85</v>
      </c>
      <c r="C104" s="28"/>
      <c r="D104" s="28"/>
      <c r="E104" s="28"/>
      <c r="F104" s="28"/>
      <c r="G104" s="28"/>
      <c r="H104" s="28"/>
      <c r="I104" s="28"/>
      <c r="J104" s="42">
        <f>'Cash Flow Statement'!E53</f>
        <v>981</v>
      </c>
    </row>
    <row r="105" spans="1:10" ht="12.75">
      <c r="A105" s="29"/>
      <c r="B105" s="28" t="s">
        <v>63</v>
      </c>
      <c r="C105" s="28"/>
      <c r="D105" s="28"/>
      <c r="E105" s="28"/>
      <c r="F105" s="28"/>
      <c r="G105" s="28"/>
      <c r="H105" s="28"/>
      <c r="I105" s="28"/>
      <c r="J105" s="43">
        <f>'Cash Flow Statement'!E52</f>
        <v>724</v>
      </c>
    </row>
    <row r="106" spans="1:10" ht="13.5" thickBot="1">
      <c r="A106" s="28"/>
      <c r="B106" s="28"/>
      <c r="C106" s="28"/>
      <c r="D106" s="28"/>
      <c r="E106" s="28"/>
      <c r="F106" s="28"/>
      <c r="G106" s="28"/>
      <c r="H106" s="28"/>
      <c r="I106" s="28"/>
      <c r="J106" s="49">
        <f>SUM(J104:J105)</f>
        <v>1705</v>
      </c>
    </row>
    <row r="107" ht="13.5" thickTop="1"/>
    <row r="108" spans="1:12" ht="12.75">
      <c r="A108" s="26" t="s">
        <v>64</v>
      </c>
      <c r="B108" s="92" t="s">
        <v>151</v>
      </c>
      <c r="C108" s="93"/>
      <c r="D108" s="93"/>
      <c r="E108" s="93"/>
      <c r="F108" s="93"/>
      <c r="G108" s="93"/>
      <c r="H108" s="93"/>
      <c r="I108" s="93"/>
      <c r="J108" s="93"/>
      <c r="K108" s="93"/>
      <c r="L108" s="93"/>
    </row>
    <row r="109" spans="1:12" ht="12.75">
      <c r="A109" s="26"/>
      <c r="B109" s="93"/>
      <c r="C109" s="93"/>
      <c r="D109" s="93"/>
      <c r="E109" s="93"/>
      <c r="F109" s="93"/>
      <c r="G109" s="93"/>
      <c r="H109" s="93"/>
      <c r="I109" s="93"/>
      <c r="J109" s="93"/>
      <c r="K109" s="93"/>
      <c r="L109" s="93"/>
    </row>
    <row r="110" ht="12.75">
      <c r="A110" s="10"/>
    </row>
    <row r="111" spans="1:12" ht="12.75">
      <c r="A111" s="26" t="s">
        <v>65</v>
      </c>
      <c r="B111" s="9" t="s">
        <v>66</v>
      </c>
      <c r="C111" s="28"/>
      <c r="D111" s="28"/>
      <c r="E111" s="28"/>
      <c r="F111" s="28"/>
      <c r="G111" s="28"/>
      <c r="H111" s="28"/>
      <c r="I111" s="28"/>
      <c r="J111" s="28"/>
      <c r="K111" s="28"/>
      <c r="L111" s="28"/>
    </row>
    <row r="112" spans="1:12" ht="12.75" customHeight="1">
      <c r="A112" s="26"/>
      <c r="B112" s="117" t="s">
        <v>242</v>
      </c>
      <c r="C112" s="114"/>
      <c r="D112" s="114"/>
      <c r="E112" s="114"/>
      <c r="F112" s="114"/>
      <c r="G112" s="114"/>
      <c r="H112" s="114"/>
      <c r="I112" s="114"/>
      <c r="J112" s="114"/>
      <c r="K112" s="114"/>
      <c r="L112" s="114"/>
    </row>
    <row r="113" spans="1:12" ht="12.75">
      <c r="A113" s="26"/>
      <c r="B113" s="114"/>
      <c r="C113" s="114"/>
      <c r="D113" s="114"/>
      <c r="E113" s="114"/>
      <c r="F113" s="114"/>
      <c r="G113" s="114"/>
      <c r="H113" s="114"/>
      <c r="I113" s="114"/>
      <c r="J113" s="114"/>
      <c r="K113" s="114"/>
      <c r="L113" s="114"/>
    </row>
    <row r="114" spans="1:12" ht="12.75">
      <c r="A114" s="26"/>
      <c r="B114" s="90"/>
      <c r="C114" s="90"/>
      <c r="D114" s="90"/>
      <c r="E114" s="90"/>
      <c r="F114" s="90"/>
      <c r="G114" s="90"/>
      <c r="H114" s="90"/>
      <c r="I114" s="90"/>
      <c r="J114" s="90"/>
      <c r="K114" s="90"/>
      <c r="L114" s="90"/>
    </row>
    <row r="115" spans="1:12" ht="12.75">
      <c r="A115" s="26" t="s">
        <v>67</v>
      </c>
      <c r="B115" s="9" t="s">
        <v>138</v>
      </c>
      <c r="C115" s="28"/>
      <c r="D115" s="28"/>
      <c r="E115" s="28"/>
      <c r="F115" s="28"/>
      <c r="G115" s="28"/>
      <c r="H115" s="28"/>
      <c r="I115" s="28"/>
      <c r="J115" s="28"/>
      <c r="K115" s="28"/>
      <c r="L115" s="28"/>
    </row>
    <row r="116" spans="1:12" ht="12.75" customHeight="1">
      <c r="A116" s="26"/>
      <c r="B116" s="116" t="s">
        <v>235</v>
      </c>
      <c r="C116" s="109"/>
      <c r="D116" s="109"/>
      <c r="E116" s="109"/>
      <c r="F116" s="109"/>
      <c r="G116" s="109"/>
      <c r="H116" s="109"/>
      <c r="I116" s="109"/>
      <c r="J116" s="109"/>
      <c r="K116" s="109"/>
      <c r="L116" s="109"/>
    </row>
    <row r="117" spans="1:12" ht="12.75">
      <c r="A117" s="26"/>
      <c r="B117" s="109"/>
      <c r="C117" s="109"/>
      <c r="D117" s="109"/>
      <c r="E117" s="109"/>
      <c r="F117" s="109"/>
      <c r="G117" s="109"/>
      <c r="H117" s="109"/>
      <c r="I117" s="109"/>
      <c r="J117" s="109"/>
      <c r="K117" s="109"/>
      <c r="L117" s="109"/>
    </row>
    <row r="118" spans="1:12" ht="12.75">
      <c r="A118" s="10"/>
      <c r="B118" s="109"/>
      <c r="C118" s="109"/>
      <c r="D118" s="109"/>
      <c r="E118" s="109"/>
      <c r="F118" s="109"/>
      <c r="G118" s="109"/>
      <c r="H118" s="109"/>
      <c r="I118" s="109"/>
      <c r="J118" s="109"/>
      <c r="K118" s="109"/>
      <c r="L118" s="109"/>
    </row>
    <row r="119" spans="1:12" ht="12.75">
      <c r="A119" s="10"/>
      <c r="B119" s="109"/>
      <c r="C119" s="109"/>
      <c r="D119" s="109"/>
      <c r="E119" s="109"/>
      <c r="F119" s="109"/>
      <c r="G119" s="109"/>
      <c r="H119" s="109"/>
      <c r="I119" s="109"/>
      <c r="J119" s="109"/>
      <c r="K119" s="109"/>
      <c r="L119" s="109"/>
    </row>
    <row r="120" spans="1:12" ht="12.75">
      <c r="A120" s="29"/>
      <c r="B120" s="27"/>
      <c r="C120" s="27"/>
      <c r="D120" s="27"/>
      <c r="E120" s="27"/>
      <c r="F120" s="27"/>
      <c r="G120" s="27"/>
      <c r="H120" s="27"/>
      <c r="I120" s="27"/>
      <c r="J120" s="27"/>
      <c r="K120" s="27"/>
      <c r="L120" s="27"/>
    </row>
    <row r="121" spans="1:12" ht="12.75">
      <c r="A121" s="26" t="s">
        <v>68</v>
      </c>
      <c r="B121" s="9" t="s">
        <v>69</v>
      </c>
      <c r="C121" s="28"/>
      <c r="D121" s="28"/>
      <c r="E121" s="28"/>
      <c r="F121" s="28"/>
      <c r="G121" s="28"/>
      <c r="H121" s="28"/>
      <c r="I121" s="28"/>
      <c r="J121" s="28"/>
      <c r="K121" s="28"/>
      <c r="L121" s="28"/>
    </row>
    <row r="122" spans="1:12" ht="12.75" customHeight="1">
      <c r="A122" s="29"/>
      <c r="B122" s="115" t="s">
        <v>240</v>
      </c>
      <c r="C122" s="115"/>
      <c r="D122" s="115"/>
      <c r="E122" s="115"/>
      <c r="F122" s="115"/>
      <c r="G122" s="115"/>
      <c r="H122" s="115"/>
      <c r="I122" s="115"/>
      <c r="J122" s="115"/>
      <c r="K122" s="115"/>
      <c r="L122" s="115"/>
    </row>
    <row r="123" spans="1:12" ht="12.75" customHeight="1">
      <c r="A123" s="29"/>
      <c r="B123" s="115"/>
      <c r="C123" s="115"/>
      <c r="D123" s="115"/>
      <c r="E123" s="115"/>
      <c r="F123" s="115"/>
      <c r="G123" s="115"/>
      <c r="H123" s="115"/>
      <c r="I123" s="115"/>
      <c r="J123" s="115"/>
      <c r="K123" s="115"/>
      <c r="L123" s="115"/>
    </row>
    <row r="124" ht="12.75">
      <c r="A124" s="10"/>
    </row>
    <row r="125" spans="1:2" ht="12.75">
      <c r="A125" s="26" t="s">
        <v>70</v>
      </c>
      <c r="B125" s="9" t="s">
        <v>199</v>
      </c>
    </row>
    <row r="126" spans="1:12" ht="12.75">
      <c r="A126" s="26"/>
      <c r="B126" s="87" t="s">
        <v>200</v>
      </c>
      <c r="C126" s="52"/>
      <c r="D126" s="85"/>
      <c r="E126" s="85"/>
      <c r="F126" s="85"/>
      <c r="G126" s="85"/>
      <c r="H126" s="85"/>
      <c r="I126" s="85"/>
      <c r="J126" s="85"/>
      <c r="K126" s="85"/>
      <c r="L126" s="85"/>
    </row>
    <row r="127" spans="1:12" ht="12.75">
      <c r="A127" s="26"/>
      <c r="B127" s="84"/>
      <c r="C127" s="84"/>
      <c r="D127" s="84"/>
      <c r="E127" s="84"/>
      <c r="F127" s="84"/>
      <c r="G127" s="84"/>
      <c r="H127" s="84"/>
      <c r="I127" s="84"/>
      <c r="J127" s="84"/>
      <c r="K127" s="84"/>
      <c r="L127" s="84"/>
    </row>
    <row r="128" spans="1:2" ht="12.75">
      <c r="A128" s="26" t="s">
        <v>71</v>
      </c>
      <c r="B128" s="9" t="s">
        <v>6</v>
      </c>
    </row>
    <row r="129" spans="1:12" ht="12.75">
      <c r="A129" s="10"/>
      <c r="H129" s="10"/>
      <c r="J129" s="10" t="s">
        <v>125</v>
      </c>
      <c r="L129" s="63" t="s">
        <v>125</v>
      </c>
    </row>
    <row r="130" spans="1:12" ht="12.75">
      <c r="A130" s="10"/>
      <c r="H130" s="10"/>
      <c r="J130" s="10" t="s">
        <v>126</v>
      </c>
      <c r="L130" s="63" t="s">
        <v>127</v>
      </c>
    </row>
    <row r="131" spans="1:12" ht="12.75">
      <c r="A131" s="10"/>
      <c r="J131" s="63" t="s">
        <v>226</v>
      </c>
      <c r="K131" s="32"/>
      <c r="L131" s="63" t="s">
        <v>226</v>
      </c>
    </row>
    <row r="132" spans="1:12" ht="12.75">
      <c r="A132" s="10"/>
      <c r="J132" s="63" t="s">
        <v>95</v>
      </c>
      <c r="K132" s="32"/>
      <c r="L132" s="63" t="s">
        <v>95</v>
      </c>
    </row>
    <row r="133" spans="1:12" ht="12.75">
      <c r="A133" s="10"/>
      <c r="B133" t="s">
        <v>139</v>
      </c>
      <c r="J133" s="68">
        <v>40</v>
      </c>
      <c r="L133" s="68">
        <f>22+1+J133</f>
        <v>63</v>
      </c>
    </row>
    <row r="134" spans="1:12" ht="12.75">
      <c r="A134" s="10"/>
      <c r="B134" t="s">
        <v>140</v>
      </c>
      <c r="J134" s="68">
        <v>-3</v>
      </c>
      <c r="L134" s="68">
        <f>136+39+J134</f>
        <v>172</v>
      </c>
    </row>
    <row r="135" spans="1:12" ht="12.75">
      <c r="A135" s="10"/>
      <c r="J135" s="68"/>
      <c r="L135" s="68"/>
    </row>
    <row r="136" spans="1:12" ht="13.5" thickBot="1">
      <c r="A136" s="10"/>
      <c r="J136" s="67">
        <f>SUM(J133:J135)</f>
        <v>37</v>
      </c>
      <c r="L136" s="67">
        <f>SUM(L133:L135)</f>
        <v>235</v>
      </c>
    </row>
    <row r="137" ht="13.5" thickTop="1">
      <c r="A137" s="10"/>
    </row>
    <row r="138" spans="1:12" ht="12.75" customHeight="1">
      <c r="A138" s="10"/>
      <c r="B138" s="109" t="s">
        <v>211</v>
      </c>
      <c r="C138" s="109"/>
      <c r="D138" s="109"/>
      <c r="E138" s="109"/>
      <c r="F138" s="109"/>
      <c r="G138" s="109"/>
      <c r="H138" s="109"/>
      <c r="I138" s="109"/>
      <c r="J138" s="109"/>
      <c r="K138" s="109"/>
      <c r="L138" s="109"/>
    </row>
    <row r="139" spans="1:12" ht="12.75">
      <c r="A139" s="10"/>
      <c r="B139" s="109"/>
      <c r="C139" s="109"/>
      <c r="D139" s="109"/>
      <c r="E139" s="109"/>
      <c r="F139" s="109"/>
      <c r="G139" s="109"/>
      <c r="H139" s="109"/>
      <c r="I139" s="109"/>
      <c r="J139" s="109"/>
      <c r="K139" s="109"/>
      <c r="L139" s="109"/>
    </row>
    <row r="140" ht="12.75">
      <c r="A140" s="10"/>
    </row>
    <row r="141" spans="1:12" ht="12.75">
      <c r="A141" s="26" t="s">
        <v>72</v>
      </c>
      <c r="B141" s="9" t="s">
        <v>123</v>
      </c>
      <c r="C141" s="28"/>
      <c r="D141" s="28"/>
      <c r="E141" s="28"/>
      <c r="F141" s="28"/>
      <c r="G141" s="28"/>
      <c r="H141" s="28"/>
      <c r="I141" s="28"/>
      <c r="J141" s="28"/>
      <c r="K141" s="28"/>
      <c r="L141" s="28"/>
    </row>
    <row r="142" spans="1:12" ht="12.75">
      <c r="A142" s="10"/>
      <c r="B142" s="32" t="s">
        <v>124</v>
      </c>
      <c r="C142" s="32"/>
      <c r="D142" s="32"/>
      <c r="E142" s="32"/>
      <c r="F142" s="32"/>
      <c r="G142" s="32"/>
      <c r="H142" s="32"/>
      <c r="I142" s="32"/>
      <c r="J142" s="32"/>
      <c r="K142" s="32"/>
      <c r="L142" s="32"/>
    </row>
    <row r="143" spans="1:12" ht="12.75">
      <c r="A143" s="10"/>
      <c r="B143" s="32"/>
      <c r="C143" s="32"/>
      <c r="D143" s="32"/>
      <c r="E143" s="32"/>
      <c r="F143" s="32"/>
      <c r="G143" s="32"/>
      <c r="H143" s="32"/>
      <c r="I143" s="32"/>
      <c r="J143" s="63" t="s">
        <v>125</v>
      </c>
      <c r="K143" s="32"/>
      <c r="L143" s="63" t="s">
        <v>125</v>
      </c>
    </row>
    <row r="144" spans="1:12" ht="12.75">
      <c r="A144" s="10"/>
      <c r="B144" s="32"/>
      <c r="C144" s="32"/>
      <c r="D144" s="32"/>
      <c r="E144" s="32"/>
      <c r="F144" s="32"/>
      <c r="G144" s="32"/>
      <c r="H144" s="32"/>
      <c r="I144" s="32"/>
      <c r="J144" s="63" t="s">
        <v>126</v>
      </c>
      <c r="K144" s="32"/>
      <c r="L144" s="63" t="s">
        <v>127</v>
      </c>
    </row>
    <row r="145" spans="1:12" ht="12.75">
      <c r="A145" s="10"/>
      <c r="B145" s="32"/>
      <c r="C145" s="32"/>
      <c r="D145" s="32"/>
      <c r="E145" s="32"/>
      <c r="F145" s="32"/>
      <c r="G145" s="32"/>
      <c r="H145" s="32"/>
      <c r="I145" s="32"/>
      <c r="J145" s="63" t="s">
        <v>226</v>
      </c>
      <c r="K145" s="32"/>
      <c r="L145" s="63" t="s">
        <v>226</v>
      </c>
    </row>
    <row r="146" spans="1:12" ht="12.75">
      <c r="A146" s="10"/>
      <c r="B146" s="32"/>
      <c r="C146" s="32"/>
      <c r="D146" s="32"/>
      <c r="E146" s="32"/>
      <c r="F146" s="32"/>
      <c r="G146" s="32"/>
      <c r="H146" s="32"/>
      <c r="I146" s="32"/>
      <c r="J146" s="63" t="s">
        <v>95</v>
      </c>
      <c r="K146" s="32"/>
      <c r="L146" s="63" t="s">
        <v>95</v>
      </c>
    </row>
    <row r="147" spans="1:12" ht="12.75">
      <c r="A147" s="10"/>
      <c r="B147" s="32"/>
      <c r="C147" s="32"/>
      <c r="D147" s="32"/>
      <c r="E147" s="32"/>
      <c r="F147" s="32"/>
      <c r="G147" s="32"/>
      <c r="H147" s="32"/>
      <c r="I147" s="32"/>
      <c r="J147" s="63"/>
      <c r="K147" s="32"/>
      <c r="L147" s="63"/>
    </row>
    <row r="148" spans="1:12" ht="12.75">
      <c r="A148" s="10"/>
      <c r="B148" s="32" t="s">
        <v>175</v>
      </c>
      <c r="C148" s="32"/>
      <c r="D148" s="32"/>
      <c r="E148" s="32"/>
      <c r="F148" s="32"/>
      <c r="G148" s="32"/>
      <c r="H148" s="32"/>
      <c r="I148" s="32"/>
      <c r="J148" s="70">
        <v>199</v>
      </c>
      <c r="K148" s="71"/>
      <c r="L148" s="70">
        <f>1+J148</f>
        <v>200</v>
      </c>
    </row>
    <row r="149" spans="1:12" ht="12.75">
      <c r="A149" s="10"/>
      <c r="B149" s="32"/>
      <c r="C149" s="32"/>
      <c r="D149" s="32"/>
      <c r="E149" s="32"/>
      <c r="F149" s="32"/>
      <c r="G149" s="32"/>
      <c r="H149" s="32"/>
      <c r="I149" s="32"/>
      <c r="J149" s="63"/>
      <c r="K149" s="32"/>
      <c r="L149" s="63"/>
    </row>
    <row r="150" spans="1:12" ht="12.75">
      <c r="A150" s="10"/>
      <c r="B150" s="32"/>
      <c r="C150" s="32"/>
      <c r="D150" s="32"/>
      <c r="E150" s="32"/>
      <c r="F150" s="32"/>
      <c r="G150" s="32"/>
      <c r="H150" s="32"/>
      <c r="I150" s="32"/>
      <c r="J150" s="63"/>
      <c r="K150" s="32"/>
      <c r="L150" s="63"/>
    </row>
    <row r="151" spans="1:2" ht="12.75">
      <c r="A151" s="26" t="s">
        <v>73</v>
      </c>
      <c r="B151" s="9" t="s">
        <v>74</v>
      </c>
    </row>
    <row r="152" spans="1:12" ht="12.75">
      <c r="A152" s="10"/>
      <c r="B152" s="11" t="s">
        <v>159</v>
      </c>
      <c r="C152" s="11"/>
      <c r="D152" s="11"/>
      <c r="E152" s="11"/>
      <c r="F152" s="11"/>
      <c r="G152" s="11"/>
      <c r="H152" s="11"/>
      <c r="I152" s="11"/>
      <c r="J152" s="11"/>
      <c r="K152" s="11"/>
      <c r="L152" s="11"/>
    </row>
    <row r="153" spans="1:12" ht="12.75">
      <c r="A153" s="10"/>
      <c r="B153" s="11"/>
      <c r="C153" s="11"/>
      <c r="D153" s="11"/>
      <c r="E153" s="11"/>
      <c r="F153" s="11"/>
      <c r="G153" s="11"/>
      <c r="H153" s="11"/>
      <c r="I153" s="11"/>
      <c r="J153" s="11"/>
      <c r="K153" s="11"/>
      <c r="L153" s="11"/>
    </row>
    <row r="154" spans="1:12" ht="12.75">
      <c r="A154" s="26" t="s">
        <v>75</v>
      </c>
      <c r="B154" s="9" t="s">
        <v>76</v>
      </c>
      <c r="C154" s="28"/>
      <c r="D154" s="28"/>
      <c r="E154" s="28"/>
      <c r="F154" s="28"/>
      <c r="G154" s="28"/>
      <c r="H154" s="28"/>
      <c r="I154" s="28"/>
      <c r="J154" s="28"/>
      <c r="K154" s="28"/>
      <c r="L154" s="28"/>
    </row>
    <row r="155" spans="1:12" ht="12.75">
      <c r="A155" s="26"/>
      <c r="B155" s="28" t="s">
        <v>229</v>
      </c>
      <c r="D155" s="28"/>
      <c r="E155" s="28"/>
      <c r="F155" s="28"/>
      <c r="G155" s="28"/>
      <c r="H155" s="28"/>
      <c r="I155" s="28"/>
      <c r="J155" s="28"/>
      <c r="K155" s="28"/>
      <c r="L155" s="28"/>
    </row>
    <row r="156" spans="1:12" ht="12.75">
      <c r="A156" s="26"/>
      <c r="B156" s="28"/>
      <c r="D156" s="28"/>
      <c r="E156" s="28"/>
      <c r="F156" s="28"/>
      <c r="G156" s="28"/>
      <c r="H156" s="28"/>
      <c r="I156" s="28"/>
      <c r="J156" s="28"/>
      <c r="K156" s="28"/>
      <c r="L156" s="28"/>
    </row>
    <row r="157" spans="1:12" ht="12.75">
      <c r="A157" s="26"/>
      <c r="B157" s="28" t="s">
        <v>230</v>
      </c>
      <c r="D157" s="28"/>
      <c r="E157" s="28"/>
      <c r="F157" s="28"/>
      <c r="G157" s="28"/>
      <c r="H157" s="28"/>
      <c r="I157" s="28"/>
      <c r="J157" s="28"/>
      <c r="K157" s="28"/>
      <c r="L157" s="28"/>
    </row>
    <row r="158" spans="1:12" ht="12.75">
      <c r="A158" s="26"/>
      <c r="B158" s="28"/>
      <c r="D158" s="28"/>
      <c r="E158" s="28"/>
      <c r="F158" s="28"/>
      <c r="G158" s="28"/>
      <c r="H158" s="28"/>
      <c r="I158" s="28"/>
      <c r="J158" s="28"/>
      <c r="K158" s="28"/>
      <c r="L158" s="28"/>
    </row>
    <row r="159" spans="1:12" ht="12.75">
      <c r="A159" s="26"/>
      <c r="B159" s="29" t="s">
        <v>231</v>
      </c>
      <c r="C159" s="109" t="s">
        <v>232</v>
      </c>
      <c r="D159" s="109"/>
      <c r="E159" s="109"/>
      <c r="F159" s="109"/>
      <c r="G159" s="109"/>
      <c r="H159" s="109"/>
      <c r="I159" s="109"/>
      <c r="J159" s="109"/>
      <c r="K159" s="109"/>
      <c r="L159" s="109"/>
    </row>
    <row r="160" spans="1:12" ht="12.75">
      <c r="A160" s="26"/>
      <c r="B160" s="29"/>
      <c r="C160" s="109"/>
      <c r="D160" s="109"/>
      <c r="E160" s="109"/>
      <c r="F160" s="109"/>
      <c r="G160" s="109"/>
      <c r="H160" s="109"/>
      <c r="I160" s="109"/>
      <c r="J160" s="109"/>
      <c r="K160" s="109"/>
      <c r="L160" s="109"/>
    </row>
    <row r="161" spans="1:12" ht="12.75">
      <c r="A161" s="26"/>
      <c r="B161" s="29"/>
      <c r="D161" s="28"/>
      <c r="E161" s="28"/>
      <c r="F161" s="28"/>
      <c r="G161" s="28"/>
      <c r="H161" s="28"/>
      <c r="I161" s="28"/>
      <c r="J161" s="28"/>
      <c r="K161" s="28"/>
      <c r="L161" s="28"/>
    </row>
    <row r="162" spans="1:12" ht="12.75">
      <c r="A162" s="26"/>
      <c r="B162" s="29" t="s">
        <v>233</v>
      </c>
      <c r="C162" s="109" t="s">
        <v>234</v>
      </c>
      <c r="D162" s="109"/>
      <c r="E162" s="109"/>
      <c r="F162" s="109"/>
      <c r="G162" s="109"/>
      <c r="H162" s="109"/>
      <c r="I162" s="109"/>
      <c r="J162" s="109"/>
      <c r="K162" s="109"/>
      <c r="L162" s="109"/>
    </row>
    <row r="163" spans="1:12" ht="12.75">
      <c r="A163" s="26"/>
      <c r="B163" s="29"/>
      <c r="C163" s="109"/>
      <c r="D163" s="109"/>
      <c r="E163" s="109"/>
      <c r="F163" s="109"/>
      <c r="G163" s="109"/>
      <c r="H163" s="109"/>
      <c r="I163" s="109"/>
      <c r="J163" s="109"/>
      <c r="K163" s="109"/>
      <c r="L163" s="109"/>
    </row>
    <row r="164" spans="1:12" ht="12.75">
      <c r="A164" s="29"/>
      <c r="B164" s="28"/>
      <c r="C164" s="28"/>
      <c r="D164" s="28"/>
      <c r="E164" s="28"/>
      <c r="F164" s="28"/>
      <c r="G164" s="28"/>
      <c r="H164" s="28"/>
      <c r="I164" s="28"/>
      <c r="J164" s="28"/>
      <c r="K164" s="28"/>
      <c r="L164" s="28"/>
    </row>
    <row r="165" spans="1:10" ht="12.75">
      <c r="A165" s="26" t="s">
        <v>77</v>
      </c>
      <c r="B165" s="9" t="s">
        <v>118</v>
      </c>
      <c r="C165" s="28"/>
      <c r="D165" s="28"/>
      <c r="E165" s="28"/>
      <c r="F165" s="28"/>
      <c r="G165" s="28"/>
      <c r="H165" s="28"/>
      <c r="I165" s="28"/>
      <c r="J165" s="28"/>
    </row>
    <row r="166" spans="1:9" ht="12.75">
      <c r="A166" s="29"/>
      <c r="B166" s="28"/>
      <c r="C166" s="28"/>
      <c r="D166" s="28"/>
      <c r="E166" s="28"/>
      <c r="F166" s="28"/>
      <c r="G166" s="28"/>
      <c r="H166" s="29" t="s">
        <v>95</v>
      </c>
      <c r="I166" s="28"/>
    </row>
    <row r="167" spans="1:9" ht="12.75">
      <c r="A167" s="29"/>
      <c r="B167" s="28" t="s">
        <v>4</v>
      </c>
      <c r="C167" s="9" t="s">
        <v>119</v>
      </c>
      <c r="D167" s="28"/>
      <c r="E167" s="28"/>
      <c r="F167" s="28"/>
      <c r="G167" s="28"/>
      <c r="H167" s="28"/>
      <c r="I167" s="28"/>
    </row>
    <row r="168" spans="1:9" ht="13.5" thickBot="1">
      <c r="A168" s="29"/>
      <c r="B168" s="28"/>
      <c r="C168" s="28" t="s">
        <v>120</v>
      </c>
      <c r="D168" s="28"/>
      <c r="E168" s="28"/>
      <c r="F168" s="28"/>
      <c r="G168" s="28"/>
      <c r="H168" s="50">
        <f>-'Balance Sheet'!D24</f>
        <v>2170</v>
      </c>
      <c r="I168" s="28"/>
    </row>
    <row r="169" spans="1:9" ht="13.5" thickTop="1">
      <c r="A169" s="29"/>
      <c r="B169" s="28"/>
      <c r="C169" s="28"/>
      <c r="D169" s="28"/>
      <c r="E169" s="28"/>
      <c r="F169" s="28"/>
      <c r="G169" s="28"/>
      <c r="H169" s="51"/>
      <c r="I169" s="28"/>
    </row>
    <row r="170" spans="1:9" ht="12.75">
      <c r="A170" s="29"/>
      <c r="B170" s="28" t="s">
        <v>5</v>
      </c>
      <c r="C170" s="9" t="s">
        <v>121</v>
      </c>
      <c r="D170" s="28"/>
      <c r="E170" s="28"/>
      <c r="F170" s="28"/>
      <c r="G170" s="28"/>
      <c r="H170" s="30"/>
      <c r="I170" s="28"/>
    </row>
    <row r="171" spans="1:9" ht="13.5" thickBot="1">
      <c r="A171" s="29"/>
      <c r="B171" s="28"/>
      <c r="C171" s="28" t="s">
        <v>120</v>
      </c>
      <c r="D171" s="28"/>
      <c r="E171" s="28"/>
      <c r="F171" s="28"/>
      <c r="G171" s="28"/>
      <c r="H171" s="50">
        <f>-'Balance Sheet'!D33</f>
        <v>5728</v>
      </c>
      <c r="I171" s="28"/>
    </row>
    <row r="172" ht="13.5" thickTop="1">
      <c r="A172" s="10"/>
    </row>
    <row r="173" spans="1:2" ht="12.75">
      <c r="A173" s="26" t="s">
        <v>78</v>
      </c>
      <c r="B173" s="9" t="s">
        <v>79</v>
      </c>
    </row>
    <row r="174" spans="1:2" ht="12.75">
      <c r="A174" s="10"/>
      <c r="B174" t="s">
        <v>13</v>
      </c>
    </row>
    <row r="175" ht="12.75">
      <c r="A175" s="10"/>
    </row>
    <row r="176" spans="1:2" ht="12.75">
      <c r="A176" s="26" t="s">
        <v>80</v>
      </c>
      <c r="B176" s="9" t="s">
        <v>81</v>
      </c>
    </row>
    <row r="177" spans="1:2" ht="12.75">
      <c r="A177" s="10"/>
      <c r="B177" t="s">
        <v>87</v>
      </c>
    </row>
    <row r="178" ht="12.75">
      <c r="A178" s="10"/>
    </row>
    <row r="179" spans="1:2" ht="12.75">
      <c r="A179" s="26" t="s">
        <v>82</v>
      </c>
      <c r="B179" s="9" t="s">
        <v>174</v>
      </c>
    </row>
    <row r="180" spans="1:12" ht="12.75">
      <c r="A180" s="26"/>
      <c r="B180" s="84" t="s">
        <v>227</v>
      </c>
      <c r="C180" s="52"/>
      <c r="D180" s="52"/>
      <c r="E180" s="52"/>
      <c r="F180" s="52"/>
      <c r="G180" s="52"/>
      <c r="H180" s="52"/>
      <c r="I180" s="52"/>
      <c r="J180" s="52"/>
      <c r="K180" s="52"/>
      <c r="L180" s="52"/>
    </row>
    <row r="181" ht="12.75">
      <c r="A181" s="10"/>
    </row>
    <row r="182" spans="1:2" ht="12.75">
      <c r="A182" s="26" t="s">
        <v>173</v>
      </c>
      <c r="B182" s="9" t="s">
        <v>137</v>
      </c>
    </row>
    <row r="183" spans="1:12" ht="12.75" customHeight="1">
      <c r="A183" s="10"/>
      <c r="B183" s="102" t="s">
        <v>152</v>
      </c>
      <c r="C183" s="102"/>
      <c r="D183" s="102"/>
      <c r="E183" s="102"/>
      <c r="F183" s="102"/>
      <c r="G183" s="102"/>
      <c r="H183" s="102"/>
      <c r="I183" s="102"/>
      <c r="J183" s="102"/>
      <c r="K183" s="102"/>
      <c r="L183" s="102"/>
    </row>
    <row r="184" spans="1:12" ht="12.75">
      <c r="A184" s="10"/>
      <c r="B184" s="88"/>
      <c r="C184" s="88"/>
      <c r="D184" s="88"/>
      <c r="E184" s="88"/>
      <c r="F184" s="88"/>
      <c r="G184" s="88"/>
      <c r="H184" s="88"/>
      <c r="I184" s="88"/>
      <c r="J184" s="88"/>
      <c r="K184" s="88"/>
      <c r="L184" s="88"/>
    </row>
    <row r="185" spans="1:12" ht="12.75">
      <c r="A185" s="10"/>
      <c r="B185" s="56"/>
      <c r="C185" s="52"/>
      <c r="D185" s="52"/>
      <c r="E185" s="52"/>
      <c r="F185" s="10" t="s">
        <v>133</v>
      </c>
      <c r="G185" s="52"/>
      <c r="H185" s="10" t="s">
        <v>135</v>
      </c>
      <c r="I185" s="52"/>
      <c r="J185" s="10" t="s">
        <v>133</v>
      </c>
      <c r="K185" s="52"/>
      <c r="L185" s="10" t="s">
        <v>135</v>
      </c>
    </row>
    <row r="186" spans="1:12" ht="12.75">
      <c r="A186" s="10"/>
      <c r="B186" s="56"/>
      <c r="C186" s="52"/>
      <c r="D186" s="52"/>
      <c r="E186" s="52"/>
      <c r="F186" s="10" t="s">
        <v>126</v>
      </c>
      <c r="G186" s="52"/>
      <c r="H186" s="10" t="s">
        <v>126</v>
      </c>
      <c r="I186" s="52"/>
      <c r="J186" s="10" t="s">
        <v>136</v>
      </c>
      <c r="K186" s="52"/>
      <c r="L186" s="10" t="s">
        <v>136</v>
      </c>
    </row>
    <row r="187" spans="1:12" ht="12.75">
      <c r="A187" s="10"/>
      <c r="B187" s="56"/>
      <c r="C187" s="52"/>
      <c r="D187" s="52"/>
      <c r="E187" s="52"/>
      <c r="F187" s="10" t="s">
        <v>134</v>
      </c>
      <c r="G187" s="52"/>
      <c r="H187" s="10" t="s">
        <v>134</v>
      </c>
      <c r="I187" s="52"/>
      <c r="J187" s="10" t="s">
        <v>134</v>
      </c>
      <c r="K187" s="52"/>
      <c r="L187" s="10" t="s">
        <v>134</v>
      </c>
    </row>
    <row r="188" spans="1:12" ht="12.75">
      <c r="A188" s="10"/>
      <c r="B188" s="56"/>
      <c r="C188" s="52"/>
      <c r="D188" s="52"/>
      <c r="E188" s="52"/>
      <c r="F188" s="63" t="s">
        <v>226</v>
      </c>
      <c r="G188" s="52"/>
      <c r="H188" s="63" t="s">
        <v>228</v>
      </c>
      <c r="I188" s="52"/>
      <c r="J188" s="63" t="s">
        <v>226</v>
      </c>
      <c r="K188" s="52"/>
      <c r="L188" s="63" t="s">
        <v>228</v>
      </c>
    </row>
    <row r="189" spans="1:12" ht="12.75">
      <c r="A189" s="10"/>
      <c r="B189" s="72"/>
      <c r="C189" s="52"/>
      <c r="D189" s="52"/>
      <c r="E189" s="52"/>
      <c r="F189" s="29"/>
      <c r="G189" s="52"/>
      <c r="H189" s="29"/>
      <c r="I189" s="52"/>
      <c r="J189" s="29"/>
      <c r="K189" s="52"/>
      <c r="L189" s="29"/>
    </row>
    <row r="190" spans="1:12" ht="12.75">
      <c r="A190" s="10"/>
      <c r="B190" s="72" t="s">
        <v>170</v>
      </c>
      <c r="C190" s="52"/>
      <c r="D190" s="52"/>
      <c r="E190" s="52"/>
      <c r="F190" s="73">
        <f>'Income Statements'!E36</f>
        <v>350</v>
      </c>
      <c r="G190" s="73"/>
      <c r="H190" s="74">
        <f>'Income Statements'!G36</f>
        <v>1674</v>
      </c>
      <c r="I190" s="73"/>
      <c r="J190" s="73">
        <f>'Income Statements'!I36</f>
        <v>1008</v>
      </c>
      <c r="K190" s="73"/>
      <c r="L190" s="74">
        <f>'Income Statements'!K36</f>
        <v>5992</v>
      </c>
    </row>
    <row r="191" spans="1:12" ht="12.75">
      <c r="A191" s="10"/>
      <c r="B191" s="72"/>
      <c r="C191" s="52"/>
      <c r="D191" s="52"/>
      <c r="E191" s="52"/>
      <c r="F191" s="73"/>
      <c r="G191" s="73"/>
      <c r="H191" s="74"/>
      <c r="I191" s="73"/>
      <c r="J191" s="73"/>
      <c r="K191" s="73"/>
      <c r="L191" s="74"/>
    </row>
    <row r="192" spans="1:12" ht="12.75">
      <c r="A192" s="10"/>
      <c r="B192" s="72" t="s">
        <v>201</v>
      </c>
      <c r="C192" s="52"/>
      <c r="D192" s="52"/>
      <c r="E192" s="52"/>
      <c r="F192" s="73">
        <v>126000</v>
      </c>
      <c r="G192" s="73"/>
      <c r="H192" s="74">
        <v>126000</v>
      </c>
      <c r="I192" s="73"/>
      <c r="J192" s="73">
        <v>126000</v>
      </c>
      <c r="K192" s="73"/>
      <c r="L192" s="74">
        <v>126000</v>
      </c>
    </row>
    <row r="193" spans="1:12" ht="12.75">
      <c r="A193" s="10"/>
      <c r="B193" s="72"/>
      <c r="C193" s="52"/>
      <c r="D193" s="52"/>
      <c r="E193" s="52"/>
      <c r="F193" s="73"/>
      <c r="G193" s="73"/>
      <c r="H193" s="74"/>
      <c r="I193" s="73"/>
      <c r="J193" s="73"/>
      <c r="K193" s="73"/>
      <c r="L193" s="74"/>
    </row>
    <row r="194" spans="1:12" ht="12.75">
      <c r="A194" s="10"/>
      <c r="B194" s="72" t="s">
        <v>155</v>
      </c>
      <c r="C194" s="52"/>
      <c r="D194" s="52"/>
      <c r="E194" s="52"/>
      <c r="F194" s="75">
        <f>F190/F192*100</f>
        <v>0.2777777777777778</v>
      </c>
      <c r="G194" s="75"/>
      <c r="H194" s="75">
        <f>H190/H192*100</f>
        <v>1.3285714285714285</v>
      </c>
      <c r="I194" s="75"/>
      <c r="J194" s="75">
        <f>J190/J192*100</f>
        <v>0.8</v>
      </c>
      <c r="K194" s="75"/>
      <c r="L194" s="75">
        <f>L190/L192*100</f>
        <v>4.7555555555555555</v>
      </c>
    </row>
    <row r="195" spans="1:12" ht="12.75">
      <c r="A195" s="10"/>
      <c r="B195" s="72"/>
      <c r="C195" s="52"/>
      <c r="D195" s="52"/>
      <c r="E195" s="52"/>
      <c r="F195" s="52"/>
      <c r="G195" s="52"/>
      <c r="H195" s="52"/>
      <c r="I195" s="52"/>
      <c r="J195" s="52"/>
      <c r="K195" s="52"/>
      <c r="L195" s="52"/>
    </row>
    <row r="196" spans="1:12" ht="12.75">
      <c r="A196" s="10"/>
      <c r="C196" s="52"/>
      <c r="D196" s="52"/>
      <c r="E196" s="52"/>
      <c r="F196" s="52"/>
      <c r="G196" s="52"/>
      <c r="H196" s="52"/>
      <c r="I196" s="52"/>
      <c r="J196" s="52"/>
      <c r="K196" s="52"/>
      <c r="L196" s="52"/>
    </row>
    <row r="197" ht="12.75">
      <c r="B197" s="76"/>
    </row>
    <row r="200" ht="12.75">
      <c r="A200" s="10"/>
    </row>
    <row r="201" ht="12.75">
      <c r="A201" s="10"/>
    </row>
    <row r="202" ht="12.75">
      <c r="A202" s="10"/>
    </row>
    <row r="203" ht="12.75">
      <c r="A203" s="10"/>
    </row>
    <row r="204" ht="12.75">
      <c r="A204" s="10"/>
    </row>
    <row r="205" ht="12.75">
      <c r="A205" s="10"/>
    </row>
    <row r="206" ht="12.75">
      <c r="A206" s="10"/>
    </row>
    <row r="207" ht="12.75">
      <c r="A207" s="10"/>
    </row>
    <row r="208" ht="12.75">
      <c r="A208" s="10"/>
    </row>
    <row r="209" ht="12.75">
      <c r="A209" s="10"/>
    </row>
    <row r="210" ht="12.75">
      <c r="A210" s="10"/>
    </row>
    <row r="211" ht="12.75">
      <c r="A211" s="10"/>
    </row>
    <row r="212" ht="12.75">
      <c r="A212" s="10"/>
    </row>
    <row r="213" ht="12.75">
      <c r="A213" s="10"/>
    </row>
    <row r="214" ht="12.75">
      <c r="A214" s="10"/>
    </row>
    <row r="215" ht="12.75">
      <c r="A215" s="10"/>
    </row>
    <row r="216" ht="12.75">
      <c r="A216" s="10"/>
    </row>
    <row r="217" ht="12.75">
      <c r="A217" s="10"/>
    </row>
    <row r="218" ht="12.75">
      <c r="A218" s="10"/>
    </row>
    <row r="219" ht="12.75">
      <c r="A219" s="10"/>
    </row>
    <row r="220" ht="12.75">
      <c r="A220" s="10"/>
    </row>
  </sheetData>
  <mergeCells count="27">
    <mergeCell ref="C159:L160"/>
    <mergeCell ref="C162:L163"/>
    <mergeCell ref="B59:L60"/>
    <mergeCell ref="B138:L139"/>
    <mergeCell ref="B122:L123"/>
    <mergeCell ref="B116:L119"/>
    <mergeCell ref="B112:L113"/>
    <mergeCell ref="A5:L5"/>
    <mergeCell ref="B28:L28"/>
    <mergeCell ref="B31:L31"/>
    <mergeCell ref="B14:L15"/>
    <mergeCell ref="B25:L25"/>
    <mergeCell ref="B21:L22"/>
    <mergeCell ref="A1:L1"/>
    <mergeCell ref="A2:L2"/>
    <mergeCell ref="A3:L3"/>
    <mergeCell ref="A4:L4"/>
    <mergeCell ref="B183:L183"/>
    <mergeCell ref="A7:L7"/>
    <mergeCell ref="B10:L12"/>
    <mergeCell ref="J39:L39"/>
    <mergeCell ref="B108:L109"/>
    <mergeCell ref="B97:L98"/>
    <mergeCell ref="B56:L56"/>
    <mergeCell ref="J38:L38"/>
    <mergeCell ref="B63:L63"/>
    <mergeCell ref="B34:L35"/>
  </mergeCells>
  <printOptions horizontalCentered="1"/>
  <pageMargins left="0.38" right="0.25" top="1" bottom="0.5" header="0.5" footer="0.5"/>
  <pageSetup horizontalDpi="300" verticalDpi="300" orientation="portrait" paperSize="9" scale="90" r:id="rId1"/>
  <rowBreaks count="3" manualBreakCount="3">
    <brk id="54" max="11" man="1"/>
    <brk id="107" max="11" man="1"/>
    <brk id="153"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Guess</cp:lastModifiedBy>
  <cp:lastPrinted>2005-11-21T02:29:29Z</cp:lastPrinted>
  <dcterms:created xsi:type="dcterms:W3CDTF">2001-10-16T10:02:43Z</dcterms:created>
  <dcterms:modified xsi:type="dcterms:W3CDTF">2005-11-28T05:14:45Z</dcterms:modified>
  <cp:category/>
  <cp:version/>
  <cp:contentType/>
  <cp:contentStatus/>
</cp:coreProperties>
</file>