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255" windowWidth="9720" windowHeight="7095" activeTab="3"/>
  </bookViews>
  <sheets>
    <sheet name="pnl" sheetId="1" r:id="rId1"/>
    <sheet name="bs" sheetId="2" r:id="rId2"/>
    <sheet name="eq" sheetId="3" r:id="rId3"/>
    <sheet name="cf" sheetId="4" r:id="rId4"/>
  </sheets>
  <externalReferences>
    <externalReference r:id="rId7"/>
  </externalReferences>
  <definedNames>
    <definedName name="_xlnm.Print_Area" localSheetId="1">'bs'!$A$1:$H$60</definedName>
    <definedName name="_xlnm.Print_Area" localSheetId="0">'pnl'!$A$1:$J$64</definedName>
  </definedNames>
  <calcPr fullCalcOnLoad="1"/>
</workbook>
</file>

<file path=xl/sharedStrings.xml><?xml version="1.0" encoding="utf-8"?>
<sst xmlns="http://schemas.openxmlformats.org/spreadsheetml/2006/main" count="137" uniqueCount="105">
  <si>
    <t>(Incorporated in Malaysia)</t>
  </si>
  <si>
    <t>RM'000</t>
  </si>
  <si>
    <t>Minority interests</t>
  </si>
  <si>
    <t>As at</t>
  </si>
  <si>
    <t>Current assets</t>
  </si>
  <si>
    <t>Cash and bank balances</t>
  </si>
  <si>
    <t>Current liabilities</t>
  </si>
  <si>
    <t>Share capital</t>
  </si>
  <si>
    <t>Deferred taxation</t>
  </si>
  <si>
    <t>end of</t>
  </si>
  <si>
    <t>Shareholders' Funds</t>
  </si>
  <si>
    <t>(The figures have not been audited)</t>
  </si>
  <si>
    <t>(Unaudited)</t>
  </si>
  <si>
    <t>CURRENT</t>
  </si>
  <si>
    <t>YEAR</t>
  </si>
  <si>
    <t>TODATE</t>
  </si>
  <si>
    <t>QUARTER</t>
  </si>
  <si>
    <t>Net current assets</t>
  </si>
  <si>
    <t>Revenue</t>
  </si>
  <si>
    <t>Property, plant and equipment</t>
  </si>
  <si>
    <t>Inventories</t>
  </si>
  <si>
    <t>Tax expense</t>
  </si>
  <si>
    <t>INDIVIDUAL QUARTER</t>
  </si>
  <si>
    <t>(Audited)</t>
  </si>
  <si>
    <t>CUMULATIVE QUARTERS</t>
  </si>
  <si>
    <t>Borrowings</t>
  </si>
  <si>
    <t xml:space="preserve"> CONDENSED CONSOLIDATED STATEMENT OF CHANGES IN EQUITY</t>
  </si>
  <si>
    <t xml:space="preserve">Share </t>
  </si>
  <si>
    <t>Capital</t>
  </si>
  <si>
    <t>Reserves</t>
  </si>
  <si>
    <t>Distributable</t>
  </si>
  <si>
    <t>Non-</t>
  </si>
  <si>
    <t xml:space="preserve"> Profits</t>
  </si>
  <si>
    <t>Retained</t>
  </si>
  <si>
    <t>Total</t>
  </si>
  <si>
    <t>Financing costs</t>
  </si>
  <si>
    <t>Dividends</t>
  </si>
  <si>
    <t>should be read in conjunction with, this interim financial report.</t>
  </si>
  <si>
    <t xml:space="preserve"> should be read in conjunction with, this interim financial report.</t>
  </si>
  <si>
    <t xml:space="preserve"> CONDENSED CONSOLIDATED CASH FLOW STATEMENT</t>
  </si>
  <si>
    <t>Trade and other receiables</t>
  </si>
  <si>
    <t>Trade and other payables</t>
  </si>
  <si>
    <t>CONDENSED CONSOLIDATED INCOME STATEMENTS</t>
  </si>
  <si>
    <t xml:space="preserve">Investments </t>
  </si>
  <si>
    <t>Net loss for the year</t>
  </si>
  <si>
    <t>At 1 January 2002</t>
  </si>
  <si>
    <t>Tax refundable</t>
  </si>
  <si>
    <t>Net cash used in operating activities</t>
  </si>
  <si>
    <t>Non-cash items</t>
  </si>
  <si>
    <t xml:space="preserve">Operating profit before changes in working capital </t>
  </si>
  <si>
    <t>Changes in working capital</t>
  </si>
  <si>
    <t>Net changes in current assets</t>
  </si>
  <si>
    <t>Net changes in current liabilities</t>
  </si>
  <si>
    <t>- Dividend paid</t>
  </si>
  <si>
    <t>Net cash inflow from financing activities</t>
  </si>
  <si>
    <t>Cash and cash equivalents</t>
  </si>
  <si>
    <t>Overdraft</t>
  </si>
  <si>
    <t xml:space="preserve">Note : </t>
  </si>
  <si>
    <t>Cash and cash equivalents included in the condensed consolidated cash flow statement comprise the following :</t>
  </si>
  <si>
    <t>Cash flows from investing activities</t>
  </si>
  <si>
    <t xml:space="preserve"> - Other investments</t>
  </si>
  <si>
    <t>Net cash outflow from investing activities</t>
  </si>
  <si>
    <t>Cash flows from financing activities</t>
  </si>
  <si>
    <t>- Borrowings</t>
  </si>
  <si>
    <t>Negative goodwill</t>
  </si>
  <si>
    <t>Adjustments for</t>
  </si>
  <si>
    <t>(Company No. 363120-V)</t>
  </si>
  <si>
    <t>Operating profit</t>
  </si>
  <si>
    <t>Share of profit of associates</t>
  </si>
  <si>
    <t>Profit before taxation</t>
  </si>
  <si>
    <t>Profit after taxation</t>
  </si>
  <si>
    <t>Net profit for the period</t>
  </si>
  <si>
    <t>Earnings per shares (sen)</t>
  </si>
  <si>
    <t>At 1 March 2003</t>
  </si>
  <si>
    <t>Profit for the period</t>
  </si>
  <si>
    <t>FOR THE PERIOD ENDED 31 AUGUST 2003</t>
  </si>
  <si>
    <t xml:space="preserve"> CONDENSED CONSOLIDATED BALANCE SHEET AT 31 AUGUST 2003</t>
  </si>
  <si>
    <t>At 31 August 2003</t>
  </si>
  <si>
    <t>Increase in share capital</t>
  </si>
  <si>
    <t>- bonus issue</t>
  </si>
  <si>
    <t>- acquisition of subsidiaries</t>
  </si>
  <si>
    <t>- rights issue</t>
  </si>
  <si>
    <t>Tax paid</t>
  </si>
  <si>
    <t>Cash and cash equivalents at 1 March</t>
  </si>
  <si>
    <t>- Rights issue</t>
  </si>
  <si>
    <t>Net increase in cash and cash equivalents</t>
  </si>
  <si>
    <t>A</t>
  </si>
  <si>
    <t>Acquisition of subsidiaries</t>
  </si>
  <si>
    <t>Receivables</t>
  </si>
  <si>
    <t>Payables</t>
  </si>
  <si>
    <t>Taxation</t>
  </si>
  <si>
    <t>Net assets acquired</t>
  </si>
  <si>
    <t>Purchase consideration</t>
  </si>
  <si>
    <t>Less: Cash acquired</t>
  </si>
  <si>
    <t>Cash flow on acquisition net of cash acquired</t>
  </si>
  <si>
    <t>Acquisition of subsidiaries net of cash acquired (Note A)</t>
  </si>
  <si>
    <t xml:space="preserve">There are no comparative figures as no Condensed Consolidated Cash Flow Statement was prepared for the period ended 31 August 2002. </t>
  </si>
  <si>
    <t>There are no comparative figures as no Condensed Consolidated Income Statement was prepared for the period ended 31 August 2002.</t>
  </si>
  <si>
    <t>DXN HOLDINGS BHD</t>
  </si>
  <si>
    <t>There are no comparative figures as no Condensed Consolidated Statement of Changes In Equity was prepared for the period ended 31 August 2002.</t>
  </si>
  <si>
    <t xml:space="preserve"> CONDENSED CONSOLIDATED CASH FLOW STATEMENT (Cont'd)</t>
  </si>
  <si>
    <t>B</t>
  </si>
  <si>
    <t>Cash and cash equivalents at 31 August (Note B)</t>
  </si>
  <si>
    <t>The notes set out on pages 6 to 12 form an integral part of, and,</t>
  </si>
  <si>
    <t xml:space="preserve">The notes set out on pages 6 to 12 form an integral part of, and,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</si>
</sst>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_);\(0\)"/>
    <numFmt numFmtId="195" formatCode="d/m/yyyy"/>
    <numFmt numFmtId="196" formatCode="_(* #,##0.0_);_(* \(#,##0.0\);_(* &quot;-&quot;?_);_(@_)"/>
    <numFmt numFmtId="197" formatCode="0.0000"/>
  </numFmts>
  <fonts count="10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91" fontId="0" fillId="0" borderId="0" xfId="15" applyNumberFormat="1" applyFont="1" applyBorder="1" applyAlignment="1">
      <alignment/>
    </xf>
    <xf numFmtId="191" fontId="0" fillId="0" borderId="1" xfId="15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191" fontId="0" fillId="0" borderId="2" xfId="15" applyNumberFormat="1" applyFont="1" applyBorder="1" applyAlignment="1">
      <alignment/>
    </xf>
    <xf numFmtId="43" fontId="0" fillId="0" borderId="3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91" fontId="0" fillId="0" borderId="0" xfId="15" applyNumberFormat="1" applyFont="1" applyBorder="1" applyAlignment="1">
      <alignment horizontal="center"/>
    </xf>
    <xf numFmtId="191" fontId="0" fillId="0" borderId="4" xfId="15" applyNumberFormat="1" applyFont="1" applyBorder="1" applyAlignment="1">
      <alignment/>
    </xf>
    <xf numFmtId="191" fontId="0" fillId="0" borderId="5" xfId="15" applyNumberFormat="1" applyFont="1" applyBorder="1" applyAlignment="1">
      <alignment/>
    </xf>
    <xf numFmtId="191" fontId="0" fillId="0" borderId="6" xfId="15" applyNumberFormat="1" applyFont="1" applyBorder="1" applyAlignment="1">
      <alignment/>
    </xf>
    <xf numFmtId="191" fontId="0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191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/>
    </xf>
    <xf numFmtId="191" fontId="0" fillId="0" borderId="0" xfId="15" applyNumberFormat="1" applyFont="1" applyAlignment="1">
      <alignment/>
    </xf>
    <xf numFmtId="191" fontId="0" fillId="0" borderId="0" xfId="15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91" fontId="4" fillId="0" borderId="0" xfId="15" applyNumberFormat="1" applyFont="1" applyAlignment="1">
      <alignment/>
    </xf>
    <xf numFmtId="0" fontId="0" fillId="0" borderId="0" xfId="0" applyFont="1" applyBorder="1" applyAlignment="1" quotePrefix="1">
      <alignment horizontal="center"/>
    </xf>
    <xf numFmtId="43" fontId="0" fillId="0" borderId="0" xfId="15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91" fontId="0" fillId="0" borderId="3" xfId="15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0" fillId="0" borderId="1" xfId="15" applyNumberFormat="1" applyFont="1" applyBorder="1" applyAlignment="1">
      <alignment horizontal="center"/>
    </xf>
    <xf numFmtId="191" fontId="1" fillId="0" borderId="0" xfId="15" applyNumberFormat="1" applyFont="1" applyBorder="1" applyAlignment="1">
      <alignment horizontal="center"/>
    </xf>
    <xf numFmtId="197" fontId="0" fillId="0" borderId="0" xfId="15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3</xdr:col>
      <xdr:colOff>476250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245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n%20Lai%20Seong\Desktop\CLS\New%20Folder\New%20Folder%20-1\CLS\DXN%20Annoucement%20Q1\31%20May%202003\qtr-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eq"/>
      <sheetName val="cf"/>
    </sheetNames>
    <sheetDataSet>
      <sheetData sheetId="0">
        <row r="24">
          <cell r="H24">
            <v>14677</v>
          </cell>
        </row>
        <row r="30">
          <cell r="H30">
            <v>0</v>
          </cell>
        </row>
        <row r="32">
          <cell r="H32">
            <v>3368</v>
          </cell>
        </row>
        <row r="34">
          <cell r="H34">
            <v>-418.73101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100" workbookViewId="0" topLeftCell="A19">
      <selection activeCell="A6" sqref="A6:J6"/>
    </sheetView>
  </sheetViews>
  <sheetFormatPr defaultColWidth="9.33203125" defaultRowHeight="13.5" customHeight="1"/>
  <cols>
    <col min="1" max="1" width="3.83203125" style="18" customWidth="1"/>
    <col min="2" max="2" width="3.83203125" style="1" customWidth="1"/>
    <col min="3" max="3" width="1.83203125" style="1" customWidth="1"/>
    <col min="4" max="4" width="43.16015625" style="1" customWidth="1"/>
    <col min="5" max="5" width="26.33203125" style="1" customWidth="1"/>
    <col min="6" max="7" width="1.83203125" style="2" customWidth="1"/>
    <col min="8" max="8" width="24.5" style="1" customWidth="1"/>
    <col min="9" max="9" width="1.83203125" style="2" customWidth="1"/>
    <col min="10" max="10" width="1.83203125" style="1" customWidth="1"/>
    <col min="11" max="11" width="15.16015625" style="30" bestFit="1" customWidth="1"/>
    <col min="12" max="16384" width="9.33203125" style="1" customWidth="1"/>
  </cols>
  <sheetData>
    <row r="1" spans="1:10" ht="13.5" customHeight="1">
      <c r="A1" s="7"/>
      <c r="B1" s="2"/>
      <c r="C1" s="2"/>
      <c r="D1" s="2"/>
      <c r="E1" s="2"/>
      <c r="H1" s="2"/>
      <c r="J1" s="2"/>
    </row>
    <row r="2" spans="1:10" ht="13.5" customHeight="1">
      <c r="A2" s="7"/>
      <c r="B2" s="2"/>
      <c r="C2" s="2"/>
      <c r="D2" s="2"/>
      <c r="E2" s="2"/>
      <c r="H2" s="2"/>
      <c r="J2" s="2"/>
    </row>
    <row r="3" spans="1:10" ht="13.5" customHeight="1">
      <c r="A3" s="7"/>
      <c r="B3" s="2"/>
      <c r="C3" s="2"/>
      <c r="D3" s="2"/>
      <c r="E3" s="2"/>
      <c r="H3" s="2"/>
      <c r="J3" s="2"/>
    </row>
    <row r="4" spans="1:11" s="27" customFormat="1" ht="13.5" customHeight="1">
      <c r="A4" s="49" t="s">
        <v>98</v>
      </c>
      <c r="B4" s="49"/>
      <c r="C4" s="49"/>
      <c r="D4" s="49"/>
      <c r="E4" s="49"/>
      <c r="F4" s="49"/>
      <c r="G4" s="49"/>
      <c r="H4" s="49"/>
      <c r="I4" s="49"/>
      <c r="J4" s="49"/>
      <c r="K4" s="33"/>
    </row>
    <row r="5" spans="1:10" ht="13.5" customHeight="1">
      <c r="A5" s="50" t="s">
        <v>66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3.5" customHeight="1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3.5" customHeigh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13.5" customHeight="1">
      <c r="A8" s="46"/>
      <c r="B8" s="3"/>
      <c r="C8" s="3"/>
      <c r="D8" s="3"/>
      <c r="E8" s="3"/>
      <c r="F8" s="3"/>
      <c r="G8" s="3"/>
      <c r="H8" s="3"/>
      <c r="I8" s="3"/>
      <c r="J8" s="3"/>
    </row>
    <row r="9" spans="1:10" ht="13.5" customHeight="1">
      <c r="A9" s="46"/>
      <c r="B9" s="3"/>
      <c r="C9" s="3"/>
      <c r="D9" s="3"/>
      <c r="E9" s="3"/>
      <c r="F9" s="3"/>
      <c r="G9" s="3"/>
      <c r="H9" s="3"/>
      <c r="I9" s="3"/>
      <c r="J9" s="3"/>
    </row>
    <row r="10" spans="1:10" ht="13.5" customHeight="1">
      <c r="A10" s="50" t="s">
        <v>42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0" ht="13.5" customHeight="1">
      <c r="A11" s="50" t="s">
        <v>75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3.5" customHeight="1">
      <c r="A12" s="53" t="s">
        <v>11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3.5" customHeight="1">
      <c r="A13" s="47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3.5" customHeight="1">
      <c r="A14" s="3"/>
      <c r="B14" s="6"/>
      <c r="C14" s="3"/>
      <c r="D14" s="3"/>
      <c r="E14" s="3"/>
      <c r="F14" s="3"/>
      <c r="G14" s="3"/>
      <c r="H14" s="3"/>
      <c r="I14" s="3"/>
      <c r="J14" s="3"/>
    </row>
    <row r="15" spans="1:10" ht="13.5" customHeight="1">
      <c r="A15" s="3"/>
      <c r="B15" s="6"/>
      <c r="C15" s="3"/>
      <c r="D15" s="3"/>
      <c r="E15" s="2"/>
      <c r="G15" s="3"/>
      <c r="H15" s="2"/>
      <c r="I15" s="29"/>
      <c r="J15" s="3"/>
    </row>
    <row r="16" spans="1:10" ht="13.5" customHeight="1">
      <c r="A16" s="7"/>
      <c r="B16" s="2"/>
      <c r="C16" s="2"/>
      <c r="D16" s="2"/>
      <c r="E16" s="50" t="s">
        <v>22</v>
      </c>
      <c r="F16" s="50"/>
      <c r="H16" s="50" t="s">
        <v>24</v>
      </c>
      <c r="I16" s="50"/>
      <c r="J16" s="2"/>
    </row>
    <row r="17" spans="1:10" ht="13.5" customHeight="1">
      <c r="A17" s="7"/>
      <c r="B17" s="2"/>
      <c r="C17" s="2"/>
      <c r="D17" s="2"/>
      <c r="E17" s="29" t="s">
        <v>13</v>
      </c>
      <c r="F17" s="7"/>
      <c r="G17" s="7"/>
      <c r="H17" s="29" t="s">
        <v>13</v>
      </c>
      <c r="I17" s="7"/>
      <c r="J17" s="2"/>
    </row>
    <row r="18" spans="1:11" s="9" customFormat="1" ht="13.5" customHeight="1">
      <c r="A18" s="3"/>
      <c r="B18" s="8"/>
      <c r="C18" s="8"/>
      <c r="D18" s="8"/>
      <c r="E18" s="3" t="s">
        <v>14</v>
      </c>
      <c r="F18" s="7"/>
      <c r="G18" s="7"/>
      <c r="H18" s="3" t="s">
        <v>14</v>
      </c>
      <c r="I18" s="3"/>
      <c r="J18" s="8"/>
      <c r="K18" s="31"/>
    </row>
    <row r="19" spans="1:11" s="9" customFormat="1" ht="13.5" customHeight="1">
      <c r="A19" s="3"/>
      <c r="B19" s="8"/>
      <c r="C19" s="8"/>
      <c r="D19" s="8"/>
      <c r="E19" s="3" t="s">
        <v>16</v>
      </c>
      <c r="F19" s="3"/>
      <c r="G19" s="3"/>
      <c r="H19" s="3" t="s">
        <v>15</v>
      </c>
      <c r="I19" s="3"/>
      <c r="J19" s="8"/>
      <c r="K19" s="31"/>
    </row>
    <row r="20" spans="1:10" ht="13.5" customHeight="1">
      <c r="A20" s="7"/>
      <c r="B20" s="2"/>
      <c r="C20" s="2"/>
      <c r="D20" s="2"/>
      <c r="E20" s="10">
        <v>37864</v>
      </c>
      <c r="F20" s="10"/>
      <c r="G20" s="7"/>
      <c r="H20" s="10">
        <f>+E20</f>
        <v>37864</v>
      </c>
      <c r="I20" s="10"/>
      <c r="J20" s="2"/>
    </row>
    <row r="21" spans="1:10" ht="13.5" customHeight="1">
      <c r="A21" s="7"/>
      <c r="B21" s="2"/>
      <c r="C21" s="2"/>
      <c r="D21" s="2"/>
      <c r="E21" s="3" t="s">
        <v>1</v>
      </c>
      <c r="F21" s="3"/>
      <c r="G21" s="7"/>
      <c r="H21" s="3" t="s">
        <v>1</v>
      </c>
      <c r="I21" s="3"/>
      <c r="J21" s="2"/>
    </row>
    <row r="22" spans="1:10" ht="13.5" customHeight="1">
      <c r="A22" s="7"/>
      <c r="B22" s="2"/>
      <c r="C22" s="2"/>
      <c r="D22" s="2"/>
      <c r="E22" s="3"/>
      <c r="F22" s="3"/>
      <c r="G22" s="7"/>
      <c r="H22" s="3"/>
      <c r="I22" s="3"/>
      <c r="J22" s="2"/>
    </row>
    <row r="23" spans="1:10" ht="13.5" customHeight="1">
      <c r="A23" s="7"/>
      <c r="B23" s="2"/>
      <c r="C23" s="2"/>
      <c r="D23" s="2"/>
      <c r="E23" s="3"/>
      <c r="F23" s="3"/>
      <c r="G23" s="7"/>
      <c r="H23" s="3"/>
      <c r="I23" s="3"/>
      <c r="J23" s="2"/>
    </row>
    <row r="24" spans="1:10" ht="13.5" customHeight="1" thickBot="1">
      <c r="A24" s="7"/>
      <c r="B24" s="2" t="s">
        <v>18</v>
      </c>
      <c r="C24" s="2"/>
      <c r="D24" s="2"/>
      <c r="E24" s="39">
        <v>20833</v>
      </c>
      <c r="F24" s="12"/>
      <c r="G24" s="12"/>
      <c r="H24" s="39">
        <f>E24+'[1]pnl'!$H$24</f>
        <v>35510</v>
      </c>
      <c r="I24" s="12"/>
      <c r="J24" s="2"/>
    </row>
    <row r="25" spans="1:10" ht="13.5" customHeight="1" thickTop="1">
      <c r="A25" s="7"/>
      <c r="B25" s="2"/>
      <c r="C25" s="2"/>
      <c r="D25" s="2"/>
      <c r="E25" s="12"/>
      <c r="F25" s="12"/>
      <c r="G25" s="12"/>
      <c r="H25" s="12"/>
      <c r="I25" s="12"/>
      <c r="J25" s="2"/>
    </row>
    <row r="26" spans="1:10" ht="13.5" customHeight="1">
      <c r="A26" s="7"/>
      <c r="B26" s="2" t="s">
        <v>67</v>
      </c>
      <c r="C26" s="2"/>
      <c r="D26" s="2"/>
      <c r="E26" s="12">
        <f>-E30+E32-E28</f>
        <v>4233</v>
      </c>
      <c r="F26" s="12"/>
      <c r="G26" s="12"/>
      <c r="H26" s="12">
        <f>-H30+H32-H28</f>
        <v>7846</v>
      </c>
      <c r="I26" s="12"/>
      <c r="J26" s="2"/>
    </row>
    <row r="27" spans="1:10" ht="13.5" customHeight="1">
      <c r="A27" s="7"/>
      <c r="B27" s="11"/>
      <c r="C27" s="2"/>
      <c r="D27" s="2"/>
      <c r="E27" s="12"/>
      <c r="F27" s="12"/>
      <c r="G27" s="12"/>
      <c r="H27" s="12"/>
      <c r="I27" s="12"/>
      <c r="J27" s="2"/>
    </row>
    <row r="28" spans="1:10" ht="13.5" customHeight="1">
      <c r="A28" s="7"/>
      <c r="B28" s="2" t="s">
        <v>35</v>
      </c>
      <c r="C28" s="2"/>
      <c r="D28" s="2"/>
      <c r="E28" s="12">
        <v>-272</v>
      </c>
      <c r="F28" s="12"/>
      <c r="G28" s="12"/>
      <c r="H28" s="12">
        <f>-245+E28</f>
        <v>-517</v>
      </c>
      <c r="I28" s="12"/>
      <c r="J28" s="2"/>
    </row>
    <row r="29" spans="1:10" ht="13.5" customHeight="1">
      <c r="A29" s="7"/>
      <c r="B29" s="2"/>
      <c r="C29" s="2"/>
      <c r="D29" s="2"/>
      <c r="E29" s="12"/>
      <c r="F29" s="12"/>
      <c r="G29" s="12"/>
      <c r="H29" s="12"/>
      <c r="I29" s="12"/>
      <c r="J29" s="2"/>
    </row>
    <row r="30" spans="1:10" ht="13.5" customHeight="1">
      <c r="A30" s="7"/>
      <c r="B30" s="2" t="s">
        <v>68</v>
      </c>
      <c r="C30" s="2"/>
      <c r="D30" s="5"/>
      <c r="E30" s="12">
        <v>12</v>
      </c>
      <c r="F30" s="12"/>
      <c r="G30" s="12"/>
      <c r="H30" s="12">
        <f>'[1]pnl'!$H$30+E30</f>
        <v>12</v>
      </c>
      <c r="I30" s="12"/>
      <c r="J30" s="2"/>
    </row>
    <row r="31" spans="1:10" ht="13.5" customHeight="1">
      <c r="A31" s="7"/>
      <c r="B31" s="11"/>
      <c r="C31" s="2"/>
      <c r="D31" s="2"/>
      <c r="E31" s="13"/>
      <c r="F31" s="12"/>
      <c r="G31" s="12"/>
      <c r="H31" s="13"/>
      <c r="I31" s="12"/>
      <c r="J31" s="2"/>
    </row>
    <row r="32" spans="1:10" ht="13.5" customHeight="1">
      <c r="A32" s="7"/>
      <c r="B32" s="2" t="s">
        <v>69</v>
      </c>
      <c r="C32" s="2"/>
      <c r="D32" s="2"/>
      <c r="E32" s="12">
        <v>3973</v>
      </c>
      <c r="F32" s="12"/>
      <c r="G32" s="12"/>
      <c r="H32" s="12">
        <f>E32+'[1]pnl'!$H$32</f>
        <v>7341</v>
      </c>
      <c r="I32" s="12"/>
      <c r="J32" s="2"/>
    </row>
    <row r="33" spans="1:10" ht="13.5" customHeight="1">
      <c r="A33" s="7"/>
      <c r="B33" s="2"/>
      <c r="C33" s="2"/>
      <c r="D33" s="2"/>
      <c r="E33" s="12"/>
      <c r="F33" s="12"/>
      <c r="G33" s="12"/>
      <c r="H33" s="12"/>
      <c r="I33" s="12"/>
      <c r="J33" s="2"/>
    </row>
    <row r="34" spans="1:10" ht="13.5" customHeight="1">
      <c r="A34" s="7"/>
      <c r="B34" s="2" t="s">
        <v>21</v>
      </c>
      <c r="C34" s="2"/>
      <c r="D34" s="2"/>
      <c r="E34" s="12">
        <v>-905</v>
      </c>
      <c r="F34" s="12"/>
      <c r="G34" s="12"/>
      <c r="H34" s="12">
        <f>E34+'[1]pnl'!$H$34</f>
        <v>-1323.73101</v>
      </c>
      <c r="I34" s="12"/>
      <c r="J34" s="2"/>
    </row>
    <row r="35" spans="1:10" ht="13.5" customHeight="1">
      <c r="A35" s="7"/>
      <c r="B35" s="2"/>
      <c r="C35" s="2"/>
      <c r="D35" s="2"/>
      <c r="E35" s="13"/>
      <c r="F35" s="12"/>
      <c r="G35" s="12"/>
      <c r="H35" s="13"/>
      <c r="I35" s="12"/>
      <c r="J35" s="2"/>
    </row>
    <row r="36" spans="1:10" ht="13.5" customHeight="1">
      <c r="A36" s="7"/>
      <c r="B36" s="2" t="s">
        <v>70</v>
      </c>
      <c r="C36" s="2"/>
      <c r="D36" s="2"/>
      <c r="E36" s="12">
        <f>SUM(E32:E34)</f>
        <v>3068</v>
      </c>
      <c r="F36" s="12"/>
      <c r="G36" s="12"/>
      <c r="H36" s="12">
        <f>SUM(H32:H34)</f>
        <v>6017.2689900000005</v>
      </c>
      <c r="I36" s="12"/>
      <c r="J36" s="2"/>
    </row>
    <row r="37" spans="1:10" ht="13.5" customHeight="1">
      <c r="A37" s="7"/>
      <c r="B37" s="11"/>
      <c r="C37" s="2"/>
      <c r="D37" s="14"/>
      <c r="E37" s="12"/>
      <c r="F37" s="12"/>
      <c r="G37" s="12"/>
      <c r="H37" s="12"/>
      <c r="I37" s="12"/>
      <c r="J37" s="2"/>
    </row>
    <row r="38" spans="1:10" ht="13.5" customHeight="1">
      <c r="A38" s="7"/>
      <c r="B38" s="2" t="s">
        <v>2</v>
      </c>
      <c r="C38" s="2"/>
      <c r="D38" s="2"/>
      <c r="E38" s="12">
        <v>0</v>
      </c>
      <c r="F38" s="12"/>
      <c r="G38" s="12"/>
      <c r="H38" s="12">
        <v>0</v>
      </c>
      <c r="I38" s="12"/>
      <c r="J38" s="2"/>
    </row>
    <row r="39" spans="1:10" ht="13.5" customHeight="1">
      <c r="A39" s="7"/>
      <c r="B39" s="2"/>
      <c r="C39" s="2"/>
      <c r="D39" s="2"/>
      <c r="E39" s="13"/>
      <c r="F39" s="12"/>
      <c r="G39" s="12"/>
      <c r="H39" s="13"/>
      <c r="I39" s="12"/>
      <c r="J39" s="2"/>
    </row>
    <row r="40" spans="1:10" ht="13.5" customHeight="1" thickBot="1">
      <c r="A40" s="7"/>
      <c r="B40" s="2" t="s">
        <v>71</v>
      </c>
      <c r="C40" s="2"/>
      <c r="D40" s="2"/>
      <c r="E40" s="15">
        <f>SUM(E36:E38)</f>
        <v>3068</v>
      </c>
      <c r="F40" s="12"/>
      <c r="G40" s="12"/>
      <c r="H40" s="15">
        <f>SUM(H36:H38)</f>
        <v>6017.2689900000005</v>
      </c>
      <c r="I40" s="12"/>
      <c r="J40" s="2"/>
    </row>
    <row r="41" spans="1:10" ht="13.5" customHeight="1" thickTop="1">
      <c r="A41" s="7"/>
      <c r="B41" s="2"/>
      <c r="C41" s="2"/>
      <c r="D41" s="2"/>
      <c r="E41" s="12"/>
      <c r="F41" s="12"/>
      <c r="G41" s="12"/>
      <c r="H41" s="12"/>
      <c r="I41" s="12"/>
      <c r="J41" s="2"/>
    </row>
    <row r="42" spans="1:10" ht="13.5" customHeight="1">
      <c r="A42" s="7"/>
      <c r="B42" s="11"/>
      <c r="C42" s="2"/>
      <c r="D42" s="2"/>
      <c r="E42" s="12"/>
      <c r="F42" s="12"/>
      <c r="G42" s="12"/>
      <c r="H42" s="12"/>
      <c r="I42" s="12"/>
      <c r="J42" s="2"/>
    </row>
    <row r="43" spans="1:10" ht="13.5" customHeight="1">
      <c r="A43" s="7"/>
      <c r="B43" s="2"/>
      <c r="C43" s="2"/>
      <c r="D43" s="2"/>
      <c r="E43" s="12"/>
      <c r="F43" s="12"/>
      <c r="G43" s="12"/>
      <c r="H43" s="12"/>
      <c r="I43" s="12"/>
      <c r="J43" s="2"/>
    </row>
    <row r="44" spans="1:10" ht="13.5" customHeight="1" thickBot="1">
      <c r="A44" s="7"/>
      <c r="B44" s="2" t="s">
        <v>72</v>
      </c>
      <c r="C44" s="2"/>
      <c r="D44" s="2"/>
      <c r="E44" s="16">
        <f>E40/143066*100</f>
        <v>2.144464792473404</v>
      </c>
      <c r="F44" s="17"/>
      <c r="G44" s="17"/>
      <c r="H44" s="16">
        <f>H40/132562*100</f>
        <v>4.539211078589641</v>
      </c>
      <c r="I44" s="17"/>
      <c r="J44" s="2"/>
    </row>
    <row r="45" spans="1:10" ht="13.5" customHeight="1" thickTop="1">
      <c r="A45" s="7"/>
      <c r="B45" s="2"/>
      <c r="C45" s="2"/>
      <c r="D45" s="2"/>
      <c r="E45" s="17"/>
      <c r="H45" s="17"/>
      <c r="J45" s="2"/>
    </row>
    <row r="46" spans="1:10" ht="13.5" customHeight="1">
      <c r="A46" s="7"/>
      <c r="B46" s="2"/>
      <c r="C46" s="2"/>
      <c r="D46" s="2"/>
      <c r="E46" s="2"/>
      <c r="H46" s="2"/>
      <c r="J46" s="2"/>
    </row>
    <row r="47" spans="1:10" ht="13.5" customHeight="1">
      <c r="A47" s="7"/>
      <c r="B47" s="2"/>
      <c r="C47" s="2"/>
      <c r="D47" s="2"/>
      <c r="E47" s="2"/>
      <c r="H47" s="2"/>
      <c r="J47" s="2"/>
    </row>
    <row r="48" spans="1:10" ht="13.5" customHeight="1">
      <c r="A48" s="7"/>
      <c r="B48" s="55" t="s">
        <v>97</v>
      </c>
      <c r="C48" s="55"/>
      <c r="D48" s="55"/>
      <c r="E48" s="55"/>
      <c r="F48" s="55"/>
      <c r="G48" s="55"/>
      <c r="H48" s="55"/>
      <c r="I48" s="55"/>
      <c r="J48" s="55"/>
    </row>
    <row r="49" spans="1:10" ht="13.5" customHeight="1">
      <c r="A49" s="7"/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13.5" customHeight="1">
      <c r="A50" s="7"/>
      <c r="B50" s="2"/>
      <c r="C50" s="2"/>
      <c r="D50" s="2"/>
      <c r="E50" s="2"/>
      <c r="H50" s="2"/>
      <c r="J50" s="2"/>
    </row>
    <row r="51" spans="1:10" ht="13.5" customHeight="1">
      <c r="A51" s="7"/>
      <c r="B51" s="2"/>
      <c r="C51" s="2"/>
      <c r="D51" s="2"/>
      <c r="E51" s="2"/>
      <c r="H51" s="2"/>
      <c r="J51" s="2"/>
    </row>
    <row r="52" spans="1:10" ht="13.5" customHeight="1">
      <c r="A52" s="7"/>
      <c r="B52" s="2"/>
      <c r="C52" s="2"/>
      <c r="D52" s="2"/>
      <c r="E52" s="2"/>
      <c r="H52" s="2"/>
      <c r="J52" s="2"/>
    </row>
    <row r="53" spans="1:10" ht="13.5" customHeight="1">
      <c r="A53" s="7"/>
      <c r="B53" s="2"/>
      <c r="C53" s="2"/>
      <c r="D53" s="2"/>
      <c r="E53" s="2"/>
      <c r="H53" s="2"/>
      <c r="J53" s="2"/>
    </row>
    <row r="54" spans="1:10" ht="13.5" customHeight="1">
      <c r="A54" s="7"/>
      <c r="B54" s="2"/>
      <c r="C54" s="2"/>
      <c r="D54" s="2"/>
      <c r="E54" s="2"/>
      <c r="H54" s="2"/>
      <c r="J54" s="2"/>
    </row>
    <row r="55" spans="1:10" ht="13.5" customHeight="1">
      <c r="A55" s="7"/>
      <c r="B55" s="2"/>
      <c r="C55" s="2"/>
      <c r="D55" s="2"/>
      <c r="E55" s="2"/>
      <c r="H55" s="2"/>
      <c r="J55" s="2"/>
    </row>
    <row r="56" spans="1:10" ht="13.5" customHeight="1">
      <c r="A56" s="7"/>
      <c r="B56" s="2"/>
      <c r="C56" s="2"/>
      <c r="D56" s="2"/>
      <c r="E56" s="2"/>
      <c r="H56" s="2"/>
      <c r="J56" s="2"/>
    </row>
    <row r="57" spans="1:10" ht="13.5" customHeight="1">
      <c r="A57" s="7"/>
      <c r="B57" s="2"/>
      <c r="C57" s="2"/>
      <c r="D57" s="2"/>
      <c r="E57" s="2"/>
      <c r="H57" s="2"/>
      <c r="J57" s="2"/>
    </row>
    <row r="58" spans="1:10" ht="13.5" customHeight="1">
      <c r="A58" s="7"/>
      <c r="B58" s="2"/>
      <c r="C58" s="2"/>
      <c r="D58" s="2"/>
      <c r="E58" s="2"/>
      <c r="H58" s="2"/>
      <c r="J58" s="2"/>
    </row>
    <row r="59" spans="1:10" ht="13.5" customHeight="1">
      <c r="A59" s="7"/>
      <c r="B59" s="2"/>
      <c r="C59" s="2"/>
      <c r="D59" s="2"/>
      <c r="E59" s="2"/>
      <c r="H59" s="2"/>
      <c r="J59" s="2"/>
    </row>
    <row r="60" spans="1:10" ht="13.5" customHeight="1">
      <c r="A60" s="7"/>
      <c r="B60" s="2"/>
      <c r="C60" s="2"/>
      <c r="D60" s="2"/>
      <c r="E60" s="2"/>
      <c r="H60" s="2"/>
      <c r="J60" s="2"/>
    </row>
    <row r="61" spans="1:10" ht="13.5" customHeight="1">
      <c r="A61" s="7"/>
      <c r="B61" s="2"/>
      <c r="C61" s="2"/>
      <c r="D61" s="2"/>
      <c r="E61" s="2"/>
      <c r="H61" s="2"/>
      <c r="J61" s="2"/>
    </row>
    <row r="62" spans="1:10" ht="13.5" customHeight="1">
      <c r="A62" s="7"/>
      <c r="B62" s="52" t="s">
        <v>103</v>
      </c>
      <c r="C62" s="52"/>
      <c r="D62" s="52"/>
      <c r="E62" s="52"/>
      <c r="F62" s="52"/>
      <c r="G62" s="52"/>
      <c r="H62" s="52"/>
      <c r="I62" s="52"/>
      <c r="J62" s="52"/>
    </row>
    <row r="63" spans="1:10" ht="13.5" customHeight="1">
      <c r="A63" s="7"/>
      <c r="B63" s="52" t="s">
        <v>38</v>
      </c>
      <c r="C63" s="52"/>
      <c r="D63" s="52"/>
      <c r="E63" s="52"/>
      <c r="F63" s="52"/>
      <c r="G63" s="52"/>
      <c r="H63" s="52"/>
      <c r="I63" s="52"/>
      <c r="J63" s="52"/>
    </row>
    <row r="64" spans="1:10" ht="13.5" customHeight="1">
      <c r="A64" s="7"/>
      <c r="B64" s="2"/>
      <c r="C64" s="2"/>
      <c r="D64" s="2"/>
      <c r="E64" s="2"/>
      <c r="H64" s="2"/>
      <c r="J64" s="2"/>
    </row>
  </sheetData>
  <mergeCells count="12">
    <mergeCell ref="B62:J62"/>
    <mergeCell ref="B63:J63"/>
    <mergeCell ref="E16:F16"/>
    <mergeCell ref="A12:J12"/>
    <mergeCell ref="H16:I16"/>
    <mergeCell ref="B48:J49"/>
    <mergeCell ref="A4:J4"/>
    <mergeCell ref="A5:J5"/>
    <mergeCell ref="A6:J6"/>
    <mergeCell ref="A11:J11"/>
    <mergeCell ref="A10:J10"/>
    <mergeCell ref="A7:J7"/>
  </mergeCells>
  <printOptions horizontalCentered="1"/>
  <pageMargins left="0.75" right="0.61" top="0.56" bottom="0.57" header="0.5" footer="0.5"/>
  <pageSetup horizontalDpi="300" verticalDpi="300" orientation="portrait" paperSize="9" scale="79" r:id="rId2"/>
  <headerFooter alignWithMargins="0">
    <oddFooter>&amp;C&amp;"Times New Roman,Bold"&amp;9&amp;P&amp;R&amp;T&amp;D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A30">
      <selection activeCell="A57" sqref="A57:H57"/>
    </sheetView>
  </sheetViews>
  <sheetFormatPr defaultColWidth="9.33203125" defaultRowHeight="13.5" customHeight="1"/>
  <cols>
    <col min="1" max="1" width="4.66015625" style="18" customWidth="1"/>
    <col min="2" max="2" width="3.83203125" style="1" customWidth="1"/>
    <col min="3" max="3" width="50.66015625" style="1" customWidth="1"/>
    <col min="4" max="4" width="9.66015625" style="1" customWidth="1"/>
    <col min="5" max="5" width="16.83203125" style="1" customWidth="1"/>
    <col min="6" max="6" width="1.83203125" style="2" customWidth="1"/>
    <col min="7" max="7" width="16.83203125" style="1" customWidth="1"/>
    <col min="8" max="8" width="1.83203125" style="1" customWidth="1"/>
    <col min="9" max="9" width="4.66015625" style="1" customWidth="1"/>
    <col min="10" max="10" width="20.16015625" style="2" hidden="1" customWidth="1"/>
    <col min="11" max="11" width="0" style="2" hidden="1" customWidth="1"/>
    <col min="12" max="13" width="9.33203125" style="2" customWidth="1"/>
    <col min="14" max="16384" width="9.33203125" style="1" customWidth="1"/>
  </cols>
  <sheetData>
    <row r="1" spans="1:8" ht="13.5" customHeight="1">
      <c r="A1" s="7"/>
      <c r="B1" s="2"/>
      <c r="C1" s="2"/>
      <c r="D1" s="2"/>
      <c r="E1" s="2"/>
      <c r="G1" s="2"/>
      <c r="H1" s="2"/>
    </row>
    <row r="2" spans="1:8" ht="13.5" customHeight="1">
      <c r="A2" s="7"/>
      <c r="B2" s="2"/>
      <c r="C2" s="2"/>
      <c r="D2" s="2"/>
      <c r="E2" s="2"/>
      <c r="G2" s="2"/>
      <c r="H2" s="2"/>
    </row>
    <row r="3" spans="1:8" ht="13.5" customHeight="1">
      <c r="A3" s="49" t="str">
        <f>pnl!A4</f>
        <v>DXN HOLDINGS BHD</v>
      </c>
      <c r="B3" s="49"/>
      <c r="C3" s="49"/>
      <c r="D3" s="49"/>
      <c r="E3" s="49"/>
      <c r="F3" s="49"/>
      <c r="G3" s="49"/>
      <c r="H3" s="49"/>
    </row>
    <row r="4" spans="1:8" ht="13.5" customHeight="1">
      <c r="A4" s="50" t="str">
        <f>pnl!A5</f>
        <v>(Company No. 363120-V)</v>
      </c>
      <c r="B4" s="50"/>
      <c r="C4" s="50"/>
      <c r="D4" s="50"/>
      <c r="E4" s="50"/>
      <c r="F4" s="50"/>
      <c r="G4" s="50"/>
      <c r="H4" s="50"/>
    </row>
    <row r="5" spans="1:12" ht="13.5" customHeight="1">
      <c r="A5" s="51" t="s">
        <v>0</v>
      </c>
      <c r="B5" s="51"/>
      <c r="C5" s="51"/>
      <c r="D5" s="51"/>
      <c r="E5" s="51"/>
      <c r="F5" s="51"/>
      <c r="G5" s="51"/>
      <c r="H5" s="51"/>
      <c r="I5" s="4"/>
      <c r="J5" s="4"/>
      <c r="K5" s="4"/>
      <c r="L5" s="4"/>
    </row>
    <row r="6" spans="1:12" ht="13.5" customHeight="1">
      <c r="A6" s="50"/>
      <c r="B6" s="51"/>
      <c r="C6" s="51"/>
      <c r="D6" s="51"/>
      <c r="E6" s="51"/>
      <c r="F6" s="51"/>
      <c r="G6" s="51"/>
      <c r="H6" s="51"/>
      <c r="I6" s="4"/>
      <c r="J6" s="4"/>
      <c r="K6" s="4"/>
      <c r="L6" s="4"/>
    </row>
    <row r="7" spans="1:12" ht="13.5" customHeight="1">
      <c r="A7" s="46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 customHeight="1">
      <c r="A8" s="46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8" ht="13.5" customHeight="1">
      <c r="A9" s="51" t="s">
        <v>76</v>
      </c>
      <c r="B9" s="50"/>
      <c r="C9" s="50"/>
      <c r="D9" s="50"/>
      <c r="E9" s="50"/>
      <c r="F9" s="50"/>
      <c r="G9" s="50"/>
      <c r="H9" s="50"/>
    </row>
    <row r="10" spans="1:8" ht="13.5" customHeight="1">
      <c r="A10" s="53"/>
      <c r="B10" s="54"/>
      <c r="C10" s="54"/>
      <c r="D10" s="54"/>
      <c r="E10" s="54"/>
      <c r="F10" s="54"/>
      <c r="G10" s="54"/>
      <c r="H10" s="54"/>
    </row>
    <row r="11" spans="1:8" ht="13.5" customHeight="1">
      <c r="A11" s="6"/>
      <c r="B11" s="2"/>
      <c r="C11" s="2"/>
      <c r="D11" s="2"/>
      <c r="E11" s="8"/>
      <c r="G11" s="3"/>
      <c r="H11" s="2"/>
    </row>
    <row r="12" spans="1:8" ht="13.5" customHeight="1">
      <c r="A12" s="6"/>
      <c r="B12" s="2"/>
      <c r="C12" s="2"/>
      <c r="D12" s="2"/>
      <c r="E12" s="4" t="s">
        <v>12</v>
      </c>
      <c r="F12" s="8"/>
      <c r="G12" s="4" t="s">
        <v>23</v>
      </c>
      <c r="H12" s="2"/>
    </row>
    <row r="13" spans="1:13" s="9" customFormat="1" ht="13.5" customHeight="1">
      <c r="A13" s="3"/>
      <c r="B13" s="8"/>
      <c r="C13" s="8"/>
      <c r="D13" s="8"/>
      <c r="E13" s="3" t="s">
        <v>3</v>
      </c>
      <c r="F13" s="8"/>
      <c r="G13" s="3" t="s">
        <v>3</v>
      </c>
      <c r="H13" s="8"/>
      <c r="J13" s="8"/>
      <c r="K13" s="8"/>
      <c r="L13" s="8"/>
      <c r="M13" s="8"/>
    </row>
    <row r="14" spans="1:13" s="9" customFormat="1" ht="13.5" customHeight="1">
      <c r="A14" s="3"/>
      <c r="B14" s="8"/>
      <c r="C14" s="8"/>
      <c r="D14" s="8"/>
      <c r="E14" s="3" t="s">
        <v>9</v>
      </c>
      <c r="F14" s="8"/>
      <c r="G14" s="3" t="s">
        <v>9</v>
      </c>
      <c r="H14" s="8"/>
      <c r="J14" s="8"/>
      <c r="K14" s="8"/>
      <c r="L14" s="8"/>
      <c r="M14" s="8"/>
    </row>
    <row r="15" spans="1:8" ht="13.5" customHeight="1">
      <c r="A15" s="7"/>
      <c r="B15" s="2"/>
      <c r="C15" s="2"/>
      <c r="D15" s="2"/>
      <c r="E15" s="10">
        <v>37864</v>
      </c>
      <c r="F15" s="10"/>
      <c r="G15" s="10">
        <v>37680</v>
      </c>
      <c r="H15" s="2"/>
    </row>
    <row r="16" spans="1:8" ht="13.5" customHeight="1">
      <c r="A16" s="7"/>
      <c r="B16" s="2"/>
      <c r="C16" s="2"/>
      <c r="D16" s="3"/>
      <c r="E16" s="3" t="s">
        <v>1</v>
      </c>
      <c r="F16" s="3"/>
      <c r="G16" s="3" t="s">
        <v>1</v>
      </c>
      <c r="H16" s="2"/>
    </row>
    <row r="17" spans="1:8" ht="13.5" customHeight="1">
      <c r="A17" s="7"/>
      <c r="B17" s="2"/>
      <c r="C17" s="2"/>
      <c r="D17" s="2"/>
      <c r="E17" s="19"/>
      <c r="F17" s="19"/>
      <c r="G17" s="19"/>
      <c r="H17" s="2"/>
    </row>
    <row r="18" spans="1:11" ht="13.5" customHeight="1">
      <c r="A18" s="48"/>
      <c r="B18" s="2" t="s">
        <v>19</v>
      </c>
      <c r="C18" s="2"/>
      <c r="D18" s="8"/>
      <c r="E18" s="12">
        <v>33872</v>
      </c>
      <c r="F18" s="12"/>
      <c r="G18" s="12">
        <v>24988</v>
      </c>
      <c r="H18" s="2"/>
      <c r="J18" s="40">
        <f>E18-G18</f>
        <v>8884</v>
      </c>
      <c r="K18" s="40">
        <f>G18-'cf'!G16-E18</f>
        <v>-11859</v>
      </c>
    </row>
    <row r="19" spans="1:10" ht="13.5" customHeight="1">
      <c r="A19" s="48"/>
      <c r="B19" s="2" t="s">
        <v>43</v>
      </c>
      <c r="C19" s="2"/>
      <c r="D19" s="2"/>
      <c r="E19" s="12">
        <v>1269</v>
      </c>
      <c r="F19" s="12"/>
      <c r="G19" s="12">
        <v>1269</v>
      </c>
      <c r="H19" s="2"/>
      <c r="J19" s="40">
        <f>E19-G19</f>
        <v>0</v>
      </c>
    </row>
    <row r="20" spans="1:10" ht="13.5" customHeight="1">
      <c r="A20" s="48"/>
      <c r="B20" s="34"/>
      <c r="C20" s="2"/>
      <c r="D20" s="2"/>
      <c r="E20" s="2"/>
      <c r="F20" s="12"/>
      <c r="G20" s="12"/>
      <c r="H20" s="2"/>
      <c r="J20" s="40"/>
    </row>
    <row r="21" spans="1:10" ht="13.5" customHeight="1">
      <c r="A21" s="2"/>
      <c r="B21" s="2" t="s">
        <v>4</v>
      </c>
      <c r="C21" s="2"/>
      <c r="D21" s="2"/>
      <c r="E21" s="13"/>
      <c r="F21" s="12"/>
      <c r="G21" s="13"/>
      <c r="H21" s="2"/>
      <c r="J21" s="40"/>
    </row>
    <row r="22" spans="1:10" ht="13.5" customHeight="1">
      <c r="A22" s="48"/>
      <c r="B22" s="2"/>
      <c r="C22" s="5" t="s">
        <v>20</v>
      </c>
      <c r="D22" s="2"/>
      <c r="E22" s="23">
        <v>15406</v>
      </c>
      <c r="F22" s="12"/>
      <c r="G22" s="23">
        <v>9870</v>
      </c>
      <c r="H22" s="2"/>
      <c r="J22" s="40">
        <f aca="true" t="shared" si="0" ref="J22:J47">E22-G22</f>
        <v>5536</v>
      </c>
    </row>
    <row r="23" spans="1:10" ht="13.5" customHeight="1">
      <c r="A23" s="7"/>
      <c r="B23" s="2"/>
      <c r="C23" s="5" t="s">
        <v>40</v>
      </c>
      <c r="D23" s="5"/>
      <c r="E23" s="20">
        <f>29224+267+6924+18</f>
        <v>36433</v>
      </c>
      <c r="F23" s="12"/>
      <c r="G23" s="20">
        <v>32299</v>
      </c>
      <c r="H23" s="2"/>
      <c r="J23" s="40">
        <f t="shared" si="0"/>
        <v>4134</v>
      </c>
    </row>
    <row r="24" spans="1:10" ht="13.5" customHeight="1">
      <c r="A24" s="7"/>
      <c r="B24" s="2"/>
      <c r="C24" s="5" t="s">
        <v>46</v>
      </c>
      <c r="D24" s="5"/>
      <c r="E24" s="20">
        <v>125</v>
      </c>
      <c r="F24" s="12"/>
      <c r="G24" s="20">
        <v>910</v>
      </c>
      <c r="H24" s="2"/>
      <c r="J24" s="40">
        <f t="shared" si="0"/>
        <v>-785</v>
      </c>
    </row>
    <row r="25" spans="1:10" ht="13.5" customHeight="1">
      <c r="A25" s="7"/>
      <c r="B25" s="2"/>
      <c r="C25" s="2" t="s">
        <v>55</v>
      </c>
      <c r="D25" s="2"/>
      <c r="E25" s="20">
        <v>34470</v>
      </c>
      <c r="F25" s="12"/>
      <c r="G25" s="20">
        <v>6721</v>
      </c>
      <c r="H25" s="2"/>
      <c r="J25" s="40">
        <f t="shared" si="0"/>
        <v>27749</v>
      </c>
    </row>
    <row r="26" spans="1:10" ht="13.5" customHeight="1">
      <c r="A26" s="7"/>
      <c r="B26" s="11"/>
      <c r="C26" s="2"/>
      <c r="D26" s="2"/>
      <c r="E26" s="21"/>
      <c r="F26" s="12"/>
      <c r="G26" s="21"/>
      <c r="H26" s="2"/>
      <c r="J26" s="40">
        <f t="shared" si="0"/>
        <v>0</v>
      </c>
    </row>
    <row r="27" spans="1:10" ht="13.5" customHeight="1">
      <c r="A27" s="7"/>
      <c r="B27" s="2"/>
      <c r="C27" s="2"/>
      <c r="D27" s="2"/>
      <c r="E27" s="22">
        <f>SUM(E22:E26)</f>
        <v>86434</v>
      </c>
      <c r="F27" s="12"/>
      <c r="G27" s="22">
        <f>SUM(G22:G26)</f>
        <v>49800</v>
      </c>
      <c r="H27" s="2"/>
      <c r="J27" s="40">
        <f t="shared" si="0"/>
        <v>36634</v>
      </c>
    </row>
    <row r="28" spans="1:10" ht="13.5" customHeight="1">
      <c r="A28" s="7"/>
      <c r="B28" s="2" t="s">
        <v>6</v>
      </c>
      <c r="C28" s="2"/>
      <c r="D28" s="2"/>
      <c r="E28" s="23"/>
      <c r="F28" s="12"/>
      <c r="G28" s="23"/>
      <c r="H28" s="2"/>
      <c r="J28" s="40">
        <f t="shared" si="0"/>
        <v>0</v>
      </c>
    </row>
    <row r="29" spans="1:10" ht="13.5" customHeight="1">
      <c r="A29" s="7"/>
      <c r="B29" s="11"/>
      <c r="C29" s="2" t="s">
        <v>41</v>
      </c>
      <c r="D29" s="2"/>
      <c r="E29" s="20">
        <f>21076-167</f>
        <v>20909</v>
      </c>
      <c r="F29" s="12"/>
      <c r="G29" s="20">
        <v>20823</v>
      </c>
      <c r="H29" s="2"/>
      <c r="J29" s="40">
        <f t="shared" si="0"/>
        <v>86</v>
      </c>
    </row>
    <row r="30" spans="1:10" ht="13.5" customHeight="1">
      <c r="A30" s="7"/>
      <c r="B30" s="11"/>
      <c r="C30" s="5" t="s">
        <v>25</v>
      </c>
      <c r="D30" s="5"/>
      <c r="E30" s="20">
        <v>6317</v>
      </c>
      <c r="F30" s="12"/>
      <c r="G30" s="20">
        <v>9028</v>
      </c>
      <c r="H30" s="2"/>
      <c r="J30" s="40">
        <f t="shared" si="0"/>
        <v>-2711</v>
      </c>
    </row>
    <row r="31" spans="1:10" ht="13.5" customHeight="1">
      <c r="A31" s="7"/>
      <c r="B31" s="2"/>
      <c r="C31" s="2"/>
      <c r="D31" s="2"/>
      <c r="E31" s="21"/>
      <c r="F31" s="12"/>
      <c r="G31" s="20"/>
      <c r="H31" s="2"/>
      <c r="J31" s="40">
        <f t="shared" si="0"/>
        <v>0</v>
      </c>
    </row>
    <row r="32" spans="1:10" ht="13.5" customHeight="1">
      <c r="A32" s="7"/>
      <c r="B32" s="2"/>
      <c r="C32" s="2"/>
      <c r="D32" s="2"/>
      <c r="E32" s="22">
        <f>SUM(E29:E31)</f>
        <v>27226</v>
      </c>
      <c r="F32" s="12"/>
      <c r="G32" s="22">
        <f>SUM(G29:G31)</f>
        <v>29851</v>
      </c>
      <c r="H32" s="2"/>
      <c r="J32" s="40">
        <f t="shared" si="0"/>
        <v>-2625</v>
      </c>
    </row>
    <row r="33" spans="1:10" ht="13.5" customHeight="1">
      <c r="A33" s="7"/>
      <c r="B33" s="2"/>
      <c r="C33" s="2"/>
      <c r="D33" s="2"/>
      <c r="E33" s="12"/>
      <c r="F33" s="12"/>
      <c r="G33" s="12"/>
      <c r="H33" s="2"/>
      <c r="J33" s="40"/>
    </row>
    <row r="34" spans="1:10" ht="13.5" customHeight="1">
      <c r="A34" s="7"/>
      <c r="B34" s="2" t="s">
        <v>17</v>
      </c>
      <c r="C34" s="2"/>
      <c r="D34" s="2"/>
      <c r="E34" s="12">
        <f>E27-E32</f>
        <v>59208</v>
      </c>
      <c r="F34" s="12"/>
      <c r="G34" s="12">
        <f>G27-G32</f>
        <v>19949</v>
      </c>
      <c r="H34" s="2"/>
      <c r="J34" s="40">
        <f t="shared" si="0"/>
        <v>39259</v>
      </c>
    </row>
    <row r="35" spans="1:10" ht="13.5" customHeight="1">
      <c r="A35" s="7"/>
      <c r="B35" s="2"/>
      <c r="C35" s="2"/>
      <c r="D35" s="2"/>
      <c r="E35" s="12"/>
      <c r="F35" s="12"/>
      <c r="G35" s="12"/>
      <c r="H35" s="2"/>
      <c r="J35" s="40"/>
    </row>
    <row r="36" spans="1:10" ht="13.5" customHeight="1" thickBot="1">
      <c r="A36" s="7"/>
      <c r="B36" s="11"/>
      <c r="C36" s="2"/>
      <c r="D36" s="2"/>
      <c r="E36" s="15">
        <f>E18+E19+E34</f>
        <v>94349</v>
      </c>
      <c r="F36" s="12"/>
      <c r="G36" s="15">
        <f>G18+G19+G34</f>
        <v>46206</v>
      </c>
      <c r="H36" s="2"/>
      <c r="J36" s="40">
        <f t="shared" si="0"/>
        <v>48143</v>
      </c>
    </row>
    <row r="37" spans="1:10" ht="13.5" customHeight="1" thickTop="1">
      <c r="A37" s="7"/>
      <c r="B37" s="26" t="s">
        <v>10</v>
      </c>
      <c r="C37" s="2"/>
      <c r="D37" s="2"/>
      <c r="E37" s="12"/>
      <c r="F37" s="12"/>
      <c r="G37" s="12"/>
      <c r="H37" s="2"/>
      <c r="J37" s="40"/>
    </row>
    <row r="38" spans="1:10" ht="13.5" customHeight="1">
      <c r="A38" s="7"/>
      <c r="B38" s="2" t="s">
        <v>7</v>
      </c>
      <c r="C38" s="2"/>
      <c r="D38" s="2"/>
      <c r="E38" s="12">
        <v>57500</v>
      </c>
      <c r="F38" s="12"/>
      <c r="G38" s="12">
        <v>375</v>
      </c>
      <c r="H38" s="2"/>
      <c r="J38" s="40">
        <f t="shared" si="0"/>
        <v>57125</v>
      </c>
    </row>
    <row r="39" spans="1:10" ht="13.5" customHeight="1">
      <c r="A39" s="7"/>
      <c r="B39" s="2" t="s">
        <v>29</v>
      </c>
      <c r="C39" s="2"/>
      <c r="D39" s="2"/>
      <c r="E39" s="12">
        <v>11099</v>
      </c>
      <c r="F39" s="12"/>
      <c r="G39" s="12">
        <v>35582</v>
      </c>
      <c r="H39" s="2"/>
      <c r="J39" s="40">
        <f t="shared" si="0"/>
        <v>-24483</v>
      </c>
    </row>
    <row r="40" spans="1:10" ht="13.5" customHeight="1">
      <c r="A40" s="7"/>
      <c r="B40" s="2"/>
      <c r="C40" s="2"/>
      <c r="D40" s="2"/>
      <c r="E40" s="24"/>
      <c r="G40" s="24"/>
      <c r="H40" s="2"/>
      <c r="J40" s="40"/>
    </row>
    <row r="41" spans="1:10" ht="13.5" customHeight="1">
      <c r="A41" s="7"/>
      <c r="B41" s="2"/>
      <c r="C41" s="2"/>
      <c r="D41" s="2"/>
      <c r="E41" s="12">
        <f>SUM(E38:E40)</f>
        <v>68599</v>
      </c>
      <c r="F41" s="12"/>
      <c r="G41" s="12">
        <f>SUM(G38:G40)</f>
        <v>35957</v>
      </c>
      <c r="H41" s="2"/>
      <c r="J41" s="40">
        <f t="shared" si="0"/>
        <v>32642</v>
      </c>
    </row>
    <row r="42" spans="1:10" ht="13.5" customHeight="1">
      <c r="A42" s="7"/>
      <c r="B42" s="2"/>
      <c r="C42" s="2"/>
      <c r="D42" s="2"/>
      <c r="E42" s="12"/>
      <c r="F42" s="12"/>
      <c r="G42" s="12"/>
      <c r="H42" s="2"/>
      <c r="J42" s="40"/>
    </row>
    <row r="43" spans="1:10" ht="13.5" customHeight="1">
      <c r="A43" s="7"/>
      <c r="B43" s="2" t="s">
        <v>64</v>
      </c>
      <c r="C43" s="2"/>
      <c r="D43" s="2"/>
      <c r="E43" s="12">
        <v>13206</v>
      </c>
      <c r="F43" s="12"/>
      <c r="G43" s="12">
        <v>3943</v>
      </c>
      <c r="H43" s="2"/>
      <c r="J43" s="40">
        <f t="shared" si="0"/>
        <v>9263</v>
      </c>
    </row>
    <row r="44" spans="1:10" ht="13.5" customHeight="1">
      <c r="A44" s="7"/>
      <c r="B44" s="2" t="s">
        <v>25</v>
      </c>
      <c r="C44" s="2"/>
      <c r="D44" s="2"/>
      <c r="E44" s="12">
        <v>11947</v>
      </c>
      <c r="F44" s="12"/>
      <c r="G44" s="12">
        <v>5667</v>
      </c>
      <c r="H44" s="2"/>
      <c r="J44" s="40">
        <f t="shared" si="0"/>
        <v>6280</v>
      </c>
    </row>
    <row r="45" spans="1:10" ht="13.5" customHeight="1">
      <c r="A45" s="7"/>
      <c r="B45" s="2" t="s">
        <v>8</v>
      </c>
      <c r="C45" s="2"/>
      <c r="D45" s="2"/>
      <c r="E45" s="12">
        <v>597</v>
      </c>
      <c r="F45" s="12"/>
      <c r="G45" s="12">
        <v>639</v>
      </c>
      <c r="H45" s="2"/>
      <c r="J45" s="40">
        <f t="shared" si="0"/>
        <v>-42</v>
      </c>
    </row>
    <row r="46" spans="1:10" ht="13.5" customHeight="1">
      <c r="A46" s="7"/>
      <c r="B46" s="2"/>
      <c r="C46" s="2"/>
      <c r="D46" s="2"/>
      <c r="E46" s="12"/>
      <c r="F46" s="12"/>
      <c r="G46" s="12"/>
      <c r="H46" s="2"/>
      <c r="I46" s="28"/>
      <c r="J46" s="40"/>
    </row>
    <row r="47" spans="1:10" ht="13.5" customHeight="1" thickBot="1">
      <c r="A47" s="7"/>
      <c r="B47" s="11"/>
      <c r="C47" s="2"/>
      <c r="D47" s="2"/>
      <c r="E47" s="15">
        <f>SUM(E41:E45)</f>
        <v>94349</v>
      </c>
      <c r="F47" s="12"/>
      <c r="G47" s="15">
        <f>SUM(G41:G45)</f>
        <v>46206</v>
      </c>
      <c r="H47" s="2"/>
      <c r="J47" s="40">
        <f t="shared" si="0"/>
        <v>48143</v>
      </c>
    </row>
    <row r="48" spans="1:8" ht="13.5" customHeight="1" thickTop="1">
      <c r="A48" s="7"/>
      <c r="B48" s="11"/>
      <c r="C48" s="2"/>
      <c r="D48" s="2"/>
      <c r="E48" s="25"/>
      <c r="G48" s="25"/>
      <c r="H48" s="2"/>
    </row>
    <row r="49" spans="1:8" ht="13.5" customHeight="1">
      <c r="A49" s="7"/>
      <c r="B49" s="2"/>
      <c r="C49" s="2"/>
      <c r="D49" s="2"/>
      <c r="E49" s="43"/>
      <c r="G49" s="43"/>
      <c r="H49" s="2"/>
    </row>
    <row r="50" spans="1:8" ht="13.5" customHeight="1">
      <c r="A50" s="7"/>
      <c r="B50" s="2"/>
      <c r="C50" s="2"/>
      <c r="D50" s="2"/>
      <c r="E50" s="35"/>
      <c r="G50" s="35"/>
      <c r="H50" s="2"/>
    </row>
    <row r="51" spans="1:8" ht="13.5" customHeight="1">
      <c r="A51" s="7"/>
      <c r="B51" s="2"/>
      <c r="C51" s="2"/>
      <c r="D51" s="2"/>
      <c r="E51" s="35"/>
      <c r="G51" s="35"/>
      <c r="H51" s="2"/>
    </row>
    <row r="52" spans="1:8" ht="13.5" customHeight="1">
      <c r="A52" s="7"/>
      <c r="B52" s="2"/>
      <c r="C52" s="2"/>
      <c r="D52" s="2"/>
      <c r="E52" s="35"/>
      <c r="G52" s="35"/>
      <c r="H52" s="2"/>
    </row>
    <row r="53" spans="1:8" ht="13.5" customHeight="1">
      <c r="A53" s="7"/>
      <c r="B53" s="2"/>
      <c r="C53" s="2"/>
      <c r="D53" s="2"/>
      <c r="E53" s="35"/>
      <c r="G53" s="35"/>
      <c r="H53" s="2"/>
    </row>
    <row r="54" spans="1:8" ht="13.5" customHeight="1">
      <c r="A54" s="7"/>
      <c r="B54" s="2"/>
      <c r="C54" s="2"/>
      <c r="D54" s="2"/>
      <c r="E54" s="35"/>
      <c r="G54" s="35"/>
      <c r="H54" s="2"/>
    </row>
    <row r="55" spans="1:8" ht="13.5" customHeight="1">
      <c r="A55" s="7"/>
      <c r="B55" s="2"/>
      <c r="C55" s="2"/>
      <c r="D55" s="2"/>
      <c r="E55" s="35"/>
      <c r="G55" s="35"/>
      <c r="H55" s="2"/>
    </row>
    <row r="56" spans="1:8" ht="13.5" customHeight="1">
      <c r="A56" s="7"/>
      <c r="B56" s="2"/>
      <c r="C56" s="2"/>
      <c r="D56" s="2"/>
      <c r="E56" s="35"/>
      <c r="G56" s="35"/>
      <c r="H56" s="2"/>
    </row>
    <row r="57" spans="1:8" ht="13.5" customHeight="1">
      <c r="A57" s="52" t="s">
        <v>104</v>
      </c>
      <c r="B57" s="52"/>
      <c r="C57" s="52"/>
      <c r="D57" s="52"/>
      <c r="E57" s="52"/>
      <c r="F57" s="52"/>
      <c r="G57" s="52"/>
      <c r="H57" s="52"/>
    </row>
    <row r="58" spans="1:8" ht="13.5" customHeight="1">
      <c r="A58" s="52" t="s">
        <v>37</v>
      </c>
      <c r="B58" s="52"/>
      <c r="C58" s="52"/>
      <c r="D58" s="52"/>
      <c r="E58" s="52"/>
      <c r="F58" s="52"/>
      <c r="G58" s="52"/>
      <c r="H58" s="52"/>
    </row>
    <row r="59" spans="1:8" ht="13.5" customHeight="1">
      <c r="A59" s="7"/>
      <c r="B59" s="2"/>
      <c r="C59" s="2"/>
      <c r="D59" s="2"/>
      <c r="E59" s="2"/>
      <c r="G59" s="2"/>
      <c r="H59" s="2"/>
    </row>
    <row r="61" ht="13.5" customHeight="1">
      <c r="E61" s="28"/>
    </row>
    <row r="62" spans="5:7" ht="13.5" customHeight="1">
      <c r="E62" s="28"/>
      <c r="F62" s="28"/>
      <c r="G62" s="28"/>
    </row>
    <row r="64" ht="13.5" customHeight="1">
      <c r="E64" s="28" t="e">
        <f>E37-#REF!</f>
        <v>#REF!</v>
      </c>
    </row>
  </sheetData>
  <mergeCells count="8">
    <mergeCell ref="A57:H57"/>
    <mergeCell ref="A58:H58"/>
    <mergeCell ref="A3:H3"/>
    <mergeCell ref="A4:H4"/>
    <mergeCell ref="A5:H5"/>
    <mergeCell ref="A10:H10"/>
    <mergeCell ref="A9:H9"/>
    <mergeCell ref="A6:H6"/>
  </mergeCells>
  <printOptions horizontalCentered="1" verticalCentered="1"/>
  <pageMargins left="0.75" right="0.75" top="0.47" bottom="0.59" header="0.5" footer="0.5"/>
  <pageSetup horizontalDpi="600" verticalDpi="600" orientation="portrait" paperSize="9" scale="85" r:id="rId1"/>
  <headerFooter alignWithMargins="0">
    <oddFooter>&amp;C&amp;"Times New Roman,Bold"&amp;9 2&amp;R&amp;T&amp;D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73"/>
  <sheetViews>
    <sheetView zoomScale="85" zoomScaleNormal="85" workbookViewId="0" topLeftCell="A66">
      <selection activeCell="A67" sqref="A67:K67"/>
    </sheetView>
  </sheetViews>
  <sheetFormatPr defaultColWidth="9.33203125" defaultRowHeight="13.5" customHeight="1"/>
  <cols>
    <col min="1" max="1" width="4.66015625" style="18" customWidth="1"/>
    <col min="2" max="2" width="35.83203125" style="1" customWidth="1"/>
    <col min="3" max="3" width="2.83203125" style="1" customWidth="1"/>
    <col min="4" max="4" width="13.83203125" style="1" customWidth="1"/>
    <col min="5" max="5" width="2.83203125" style="1" customWidth="1"/>
    <col min="6" max="6" width="14.83203125" style="1" customWidth="1"/>
    <col min="7" max="7" width="2.83203125" style="1" customWidth="1"/>
    <col min="8" max="8" width="14.83203125" style="1" customWidth="1"/>
    <col min="9" max="9" width="2.83203125" style="2" customWidth="1"/>
    <col min="10" max="10" width="14.83203125" style="1" customWidth="1"/>
    <col min="11" max="11" width="1.83203125" style="1" customWidth="1"/>
    <col min="12" max="12" width="9.33203125" style="1" customWidth="1"/>
    <col min="13" max="16" width="9.33203125" style="2" customWidth="1"/>
    <col min="17" max="16384" width="9.33203125" style="1" customWidth="1"/>
  </cols>
  <sheetData>
    <row r="2" spans="1:11" ht="13.5" customHeight="1">
      <c r="A2" s="7"/>
      <c r="B2" s="2"/>
      <c r="C2" s="2"/>
      <c r="D2" s="2"/>
      <c r="E2" s="2"/>
      <c r="F2" s="2"/>
      <c r="G2" s="2"/>
      <c r="H2" s="2"/>
      <c r="J2" s="2"/>
      <c r="K2" s="2"/>
    </row>
    <row r="3" spans="1:11" ht="13.5" customHeight="1">
      <c r="A3" s="7"/>
      <c r="B3" s="2"/>
      <c r="C3" s="2"/>
      <c r="D3" s="2"/>
      <c r="E3" s="2"/>
      <c r="F3" s="2"/>
      <c r="G3" s="2"/>
      <c r="H3" s="2"/>
      <c r="J3" s="2"/>
      <c r="K3" s="2"/>
    </row>
    <row r="4" spans="1:24" ht="13.5" customHeight="1">
      <c r="A4" s="49" t="str">
        <f>pnl!A4</f>
        <v>DXN HOLDINGS BHD</v>
      </c>
      <c r="B4" s="49"/>
      <c r="C4" s="49"/>
      <c r="D4" s="49"/>
      <c r="E4" s="49"/>
      <c r="F4" s="49"/>
      <c r="G4" s="49"/>
      <c r="H4" s="49"/>
      <c r="I4" s="49"/>
      <c r="J4" s="49"/>
      <c r="K4" s="49"/>
      <c r="M4" s="1"/>
      <c r="N4" s="1"/>
      <c r="O4" s="1"/>
      <c r="P4" s="1"/>
      <c r="U4" s="2"/>
      <c r="V4" s="2"/>
      <c r="W4" s="2"/>
      <c r="X4" s="2"/>
    </row>
    <row r="5" spans="1:24" ht="13.5" customHeight="1">
      <c r="A5" s="50" t="str">
        <f>pnl!A5</f>
        <v>(Company No. 363120-V)</v>
      </c>
      <c r="B5" s="50"/>
      <c r="C5" s="50"/>
      <c r="D5" s="50"/>
      <c r="E5" s="50"/>
      <c r="F5" s="50"/>
      <c r="G5" s="50"/>
      <c r="H5" s="50"/>
      <c r="I5" s="50"/>
      <c r="J5" s="50"/>
      <c r="K5" s="50"/>
      <c r="M5" s="1"/>
      <c r="N5" s="1"/>
      <c r="O5" s="1"/>
      <c r="P5" s="1"/>
      <c r="U5" s="2"/>
      <c r="V5" s="2"/>
      <c r="W5" s="2"/>
      <c r="X5" s="2"/>
    </row>
    <row r="6" spans="1:24" ht="13.5" customHeight="1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M6" s="1"/>
      <c r="N6" s="1"/>
      <c r="O6" s="1"/>
      <c r="P6" s="1"/>
      <c r="T6" s="4"/>
      <c r="U6" s="4"/>
      <c r="V6" s="4"/>
      <c r="W6" s="4"/>
      <c r="X6" s="2"/>
    </row>
    <row r="7" spans="1:24" ht="13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M7" s="1"/>
      <c r="N7" s="1"/>
      <c r="O7" s="1"/>
      <c r="P7" s="1"/>
      <c r="T7" s="4"/>
      <c r="U7" s="4"/>
      <c r="V7" s="4"/>
      <c r="W7" s="4"/>
      <c r="X7" s="2"/>
    </row>
    <row r="8" spans="1:15" ht="13.5" customHeight="1">
      <c r="A8" s="4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3.5" customHeight="1">
      <c r="A9" s="4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24" ht="13.5" customHeight="1">
      <c r="A10" s="51" t="s">
        <v>26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M10" s="1"/>
      <c r="N10" s="1"/>
      <c r="O10" s="1"/>
      <c r="P10" s="1"/>
      <c r="U10" s="2"/>
      <c r="V10" s="2"/>
      <c r="W10" s="2"/>
      <c r="X10" s="2"/>
    </row>
    <row r="11" spans="1:24" ht="13.5" customHeight="1">
      <c r="A11" s="50" t="s">
        <v>75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M11" s="1"/>
      <c r="N11" s="1"/>
      <c r="O11" s="1"/>
      <c r="P11" s="1"/>
      <c r="U11" s="2"/>
      <c r="V11" s="2"/>
      <c r="W11" s="2"/>
      <c r="X11" s="2"/>
    </row>
    <row r="12" spans="1:24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M12" s="1"/>
      <c r="N12" s="1"/>
      <c r="O12" s="1"/>
      <c r="P12" s="1"/>
      <c r="U12" s="2"/>
      <c r="V12" s="2"/>
      <c r="W12" s="2"/>
      <c r="X12" s="2"/>
    </row>
    <row r="13" spans="1:17" ht="13.5" customHeight="1">
      <c r="A13" s="47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Q13" s="2"/>
    </row>
    <row r="14" spans="1:17" ht="13.5" customHeight="1">
      <c r="A14" s="6"/>
      <c r="B14" s="2"/>
      <c r="C14" s="2"/>
      <c r="D14" s="2"/>
      <c r="E14" s="2"/>
      <c r="F14" s="3" t="s">
        <v>31</v>
      </c>
      <c r="G14" s="2"/>
      <c r="H14" s="3" t="s">
        <v>30</v>
      </c>
      <c r="I14" s="36"/>
      <c r="J14" s="2"/>
      <c r="K14" s="8"/>
      <c r="L14" s="2"/>
      <c r="Q14" s="2"/>
    </row>
    <row r="15" spans="1:17" ht="13.5" customHeight="1">
      <c r="A15" s="6"/>
      <c r="B15" s="2"/>
      <c r="C15" s="2"/>
      <c r="D15" s="3" t="s">
        <v>27</v>
      </c>
      <c r="E15" s="3"/>
      <c r="F15" s="3" t="s">
        <v>30</v>
      </c>
      <c r="G15" s="3"/>
      <c r="H15" s="3" t="s">
        <v>33</v>
      </c>
      <c r="I15" s="37"/>
      <c r="J15" s="3"/>
      <c r="K15" s="4"/>
      <c r="L15" s="2"/>
      <c r="Q15" s="2"/>
    </row>
    <row r="16" spans="1:17" s="9" customFormat="1" ht="13.5" customHeight="1">
      <c r="A16" s="3"/>
      <c r="B16" s="8"/>
      <c r="C16" s="8"/>
      <c r="D16" s="3" t="s">
        <v>28</v>
      </c>
      <c r="E16" s="3"/>
      <c r="F16" s="3" t="s">
        <v>29</v>
      </c>
      <c r="G16" s="3"/>
      <c r="H16" s="3" t="s">
        <v>32</v>
      </c>
      <c r="I16" s="38"/>
      <c r="J16" s="3" t="s">
        <v>34</v>
      </c>
      <c r="K16" s="3"/>
      <c r="L16" s="8"/>
      <c r="M16" s="8"/>
      <c r="N16" s="8"/>
      <c r="O16" s="8"/>
      <c r="P16" s="8"/>
      <c r="Q16" s="8"/>
    </row>
    <row r="17" spans="1:17" s="9" customFormat="1" ht="13.5" customHeight="1">
      <c r="A17" s="3"/>
      <c r="B17" s="8"/>
      <c r="C17" s="8"/>
      <c r="D17" s="3" t="s">
        <v>1</v>
      </c>
      <c r="E17" s="3"/>
      <c r="F17" s="3" t="s">
        <v>1</v>
      </c>
      <c r="G17" s="3"/>
      <c r="H17" s="3" t="s">
        <v>1</v>
      </c>
      <c r="I17" s="38"/>
      <c r="J17" s="3" t="s">
        <v>1</v>
      </c>
      <c r="K17" s="3"/>
      <c r="L17" s="8"/>
      <c r="M17" s="8"/>
      <c r="N17" s="8"/>
      <c r="O17" s="8"/>
      <c r="P17" s="8"/>
      <c r="Q17" s="8"/>
    </row>
    <row r="18" spans="1:11" s="2" customFormat="1" ht="13.5" customHeight="1">
      <c r="A18" s="7"/>
      <c r="D18" s="12"/>
      <c r="E18" s="12"/>
      <c r="F18" s="12"/>
      <c r="G18" s="12"/>
      <c r="H18" s="12"/>
      <c r="I18" s="12"/>
      <c r="J18" s="12"/>
      <c r="K18" s="10"/>
    </row>
    <row r="19" spans="1:17" ht="13.5" customHeight="1" hidden="1">
      <c r="A19" s="7"/>
      <c r="B19" s="2" t="s">
        <v>45</v>
      </c>
      <c r="C19" s="2"/>
      <c r="D19" s="12">
        <f>+'bs'!G39</f>
        <v>35582</v>
      </c>
      <c r="E19" s="12"/>
      <c r="F19" s="12">
        <v>1808.754</v>
      </c>
      <c r="G19" s="12"/>
      <c r="H19" s="12">
        <v>23919</v>
      </c>
      <c r="I19" s="12"/>
      <c r="J19" s="12">
        <f>SUM(D19:H19)</f>
        <v>61309.754</v>
      </c>
      <c r="K19" s="10"/>
      <c r="L19" s="2"/>
      <c r="Q19" s="2"/>
    </row>
    <row r="20" spans="1:17" ht="13.5" customHeight="1" hidden="1">
      <c r="A20" s="7"/>
      <c r="B20" s="2"/>
      <c r="C20" s="2"/>
      <c r="D20" s="12"/>
      <c r="E20" s="12"/>
      <c r="F20" s="12"/>
      <c r="G20" s="12"/>
      <c r="H20" s="12"/>
      <c r="I20" s="12"/>
      <c r="J20" s="12"/>
      <c r="K20" s="10"/>
      <c r="L20" s="2"/>
      <c r="Q20" s="2"/>
    </row>
    <row r="21" spans="1:17" ht="13.5" customHeight="1" hidden="1">
      <c r="A21" s="7"/>
      <c r="B21" s="2"/>
      <c r="C21" s="2"/>
      <c r="D21" s="12"/>
      <c r="E21" s="12"/>
      <c r="F21" s="12"/>
      <c r="G21" s="12"/>
      <c r="H21" s="12"/>
      <c r="I21" s="12"/>
      <c r="J21" s="12"/>
      <c r="K21" s="10"/>
      <c r="L21" s="2"/>
      <c r="Q21" s="2"/>
    </row>
    <row r="22" spans="1:17" ht="13.5" customHeight="1" hidden="1">
      <c r="A22" s="7"/>
      <c r="B22" s="2" t="s">
        <v>44</v>
      </c>
      <c r="C22" s="2"/>
      <c r="D22" s="12">
        <v>0</v>
      </c>
      <c r="E22" s="12"/>
      <c r="F22" s="12">
        <v>0</v>
      </c>
      <c r="G22" s="12"/>
      <c r="H22" s="12">
        <v>-3182</v>
      </c>
      <c r="I22" s="12"/>
      <c r="J22" s="12">
        <f>SUM(D22:H22)</f>
        <v>-3182</v>
      </c>
      <c r="K22" s="10"/>
      <c r="L22" s="2"/>
      <c r="Q22" s="2"/>
    </row>
    <row r="23" spans="1:17" ht="13.5" customHeight="1" hidden="1">
      <c r="A23" s="7"/>
      <c r="B23" s="2"/>
      <c r="C23" s="2"/>
      <c r="D23" s="12"/>
      <c r="E23" s="12"/>
      <c r="F23" s="12"/>
      <c r="G23" s="12"/>
      <c r="H23" s="12"/>
      <c r="I23" s="12"/>
      <c r="J23" s="12"/>
      <c r="K23" s="10"/>
      <c r="L23" s="2"/>
      <c r="Q23" s="2"/>
    </row>
    <row r="24" spans="1:17" ht="13.5" customHeight="1" hidden="1">
      <c r="A24" s="7"/>
      <c r="B24" s="2"/>
      <c r="C24" s="2"/>
      <c r="D24" s="12"/>
      <c r="E24" s="12"/>
      <c r="F24" s="12"/>
      <c r="G24" s="12"/>
      <c r="H24" s="12"/>
      <c r="I24" s="12"/>
      <c r="J24" s="12"/>
      <c r="K24" s="10"/>
      <c r="L24" s="2"/>
      <c r="Q24" s="2"/>
    </row>
    <row r="25" spans="1:17" ht="13.5" customHeight="1" hidden="1">
      <c r="A25" s="7"/>
      <c r="B25" s="2" t="s">
        <v>36</v>
      </c>
      <c r="C25" s="2"/>
      <c r="D25" s="12">
        <v>0</v>
      </c>
      <c r="E25" s="12"/>
      <c r="F25" s="12">
        <v>0</v>
      </c>
      <c r="G25" s="12"/>
      <c r="H25" s="12">
        <v>-389</v>
      </c>
      <c r="I25" s="12"/>
      <c r="J25" s="12">
        <f>SUM(D25:H25)</f>
        <v>-389</v>
      </c>
      <c r="K25" s="10"/>
      <c r="L25" s="2"/>
      <c r="Q25" s="2"/>
    </row>
    <row r="26" spans="1:17" ht="13.5" customHeight="1" hidden="1">
      <c r="A26" s="7"/>
      <c r="B26" s="2"/>
      <c r="C26" s="2"/>
      <c r="D26" s="12"/>
      <c r="E26" s="12"/>
      <c r="F26" s="12"/>
      <c r="G26" s="12"/>
      <c r="H26" s="12"/>
      <c r="I26" s="12"/>
      <c r="J26" s="12"/>
      <c r="K26" s="10"/>
      <c r="L26" s="2"/>
      <c r="Q26" s="2"/>
    </row>
    <row r="27" spans="1:17" ht="13.5" customHeight="1" hidden="1">
      <c r="A27" s="7"/>
      <c r="B27" s="2"/>
      <c r="C27" s="2"/>
      <c r="D27" s="13"/>
      <c r="E27" s="13"/>
      <c r="F27" s="13"/>
      <c r="G27" s="13"/>
      <c r="H27" s="13"/>
      <c r="I27" s="13"/>
      <c r="J27" s="13"/>
      <c r="K27" s="10"/>
      <c r="L27" s="2"/>
      <c r="Q27" s="2"/>
    </row>
    <row r="28" spans="1:17" ht="13.5" customHeight="1">
      <c r="A28" s="48"/>
      <c r="B28" s="2" t="s">
        <v>73</v>
      </c>
      <c r="C28" s="2"/>
      <c r="D28" s="12">
        <v>375</v>
      </c>
      <c r="E28" s="12"/>
      <c r="F28" s="12">
        <v>0</v>
      </c>
      <c r="G28" s="12"/>
      <c r="H28" s="12">
        <v>35582</v>
      </c>
      <c r="I28" s="12"/>
      <c r="J28" s="12">
        <f>SUM(D28:H28)</f>
        <v>35957</v>
      </c>
      <c r="K28" s="12"/>
      <c r="L28" s="2"/>
      <c r="Q28" s="2"/>
    </row>
    <row r="29" spans="1:17" ht="13.5" customHeight="1">
      <c r="A29" s="48"/>
      <c r="B29" s="2"/>
      <c r="C29" s="2"/>
      <c r="D29" s="12"/>
      <c r="E29" s="12"/>
      <c r="F29" s="12"/>
      <c r="G29" s="12"/>
      <c r="H29" s="12"/>
      <c r="I29" s="12"/>
      <c r="J29" s="12"/>
      <c r="K29" s="12"/>
      <c r="L29" s="2"/>
      <c r="Q29" s="2"/>
    </row>
    <row r="30" spans="1:17" ht="13.5" customHeight="1">
      <c r="A30" s="48"/>
      <c r="B30" s="2"/>
      <c r="C30" s="2"/>
      <c r="D30" s="12"/>
      <c r="E30" s="12"/>
      <c r="F30" s="12"/>
      <c r="G30" s="12"/>
      <c r="H30" s="12"/>
      <c r="I30" s="12"/>
      <c r="J30" s="12"/>
      <c r="K30" s="12"/>
      <c r="L30" s="2"/>
      <c r="Q30" s="2"/>
    </row>
    <row r="31" spans="1:17" ht="13.5" customHeight="1">
      <c r="A31" s="48"/>
      <c r="B31" s="2" t="s">
        <v>74</v>
      </c>
      <c r="C31" s="2"/>
      <c r="D31" s="12">
        <v>0</v>
      </c>
      <c r="E31" s="12"/>
      <c r="F31" s="12">
        <v>0</v>
      </c>
      <c r="G31" s="12"/>
      <c r="H31" s="12">
        <f>pnl!H40</f>
        <v>6017.2689900000005</v>
      </c>
      <c r="I31" s="12"/>
      <c r="J31" s="12">
        <f>SUM(D31:H31)</f>
        <v>6017.2689900000005</v>
      </c>
      <c r="K31" s="12"/>
      <c r="L31" s="2"/>
      <c r="Q31" s="2"/>
    </row>
    <row r="32" spans="1:17" ht="13.5" customHeight="1">
      <c r="A32" s="48"/>
      <c r="B32" s="2"/>
      <c r="C32" s="2"/>
      <c r="D32" s="12"/>
      <c r="E32" s="12"/>
      <c r="F32" s="12"/>
      <c r="G32" s="12"/>
      <c r="H32" s="12"/>
      <c r="I32" s="12"/>
      <c r="J32" s="12"/>
      <c r="K32" s="12"/>
      <c r="L32" s="2"/>
      <c r="Q32" s="2"/>
    </row>
    <row r="33" spans="1:17" ht="13.5" customHeight="1">
      <c r="A33" s="48"/>
      <c r="B33" s="2" t="s">
        <v>78</v>
      </c>
      <c r="C33" s="2"/>
      <c r="D33" s="12"/>
      <c r="E33" s="12"/>
      <c r="F33" s="12"/>
      <c r="G33" s="12"/>
      <c r="H33" s="12"/>
      <c r="I33" s="12"/>
      <c r="J33" s="12"/>
      <c r="K33" s="12"/>
      <c r="L33" s="2"/>
      <c r="Q33" s="2"/>
    </row>
    <row r="34" spans="1:17" ht="13.5" customHeight="1">
      <c r="A34" s="48"/>
      <c r="B34" s="11" t="s">
        <v>79</v>
      </c>
      <c r="C34" s="2"/>
      <c r="D34" s="12">
        <v>30500</v>
      </c>
      <c r="E34" s="12"/>
      <c r="F34" s="12">
        <v>0</v>
      </c>
      <c r="G34" s="12"/>
      <c r="H34" s="12">
        <f>-D34</f>
        <v>-30500</v>
      </c>
      <c r="I34" s="12"/>
      <c r="J34" s="12">
        <f>SUM(D34:H34)</f>
        <v>0</v>
      </c>
      <c r="K34" s="12"/>
      <c r="L34" s="2"/>
      <c r="Q34" s="2"/>
    </row>
    <row r="35" spans="1:17" ht="13.5" customHeight="1">
      <c r="A35" s="48"/>
      <c r="B35" s="44" t="s">
        <v>80</v>
      </c>
      <c r="C35" s="2"/>
      <c r="D35" s="12">
        <v>4292</v>
      </c>
      <c r="E35" s="12"/>
      <c r="F35" s="12">
        <v>0</v>
      </c>
      <c r="G35" s="12"/>
      <c r="H35" s="12">
        <v>0</v>
      </c>
      <c r="I35" s="12"/>
      <c r="J35" s="12">
        <f>SUM(D35:H35)</f>
        <v>4292</v>
      </c>
      <c r="K35" s="12"/>
      <c r="L35" s="2"/>
      <c r="Q35" s="2"/>
    </row>
    <row r="36" spans="1:17" ht="13.5" customHeight="1">
      <c r="A36" s="48"/>
      <c r="B36" s="44" t="s">
        <v>81</v>
      </c>
      <c r="C36" s="2"/>
      <c r="D36" s="12">
        <v>22333</v>
      </c>
      <c r="E36" s="12"/>
      <c r="F36" s="12">
        <v>0</v>
      </c>
      <c r="G36" s="12"/>
      <c r="H36" s="12">
        <v>0</v>
      </c>
      <c r="I36" s="12"/>
      <c r="J36" s="12">
        <f>SUM(D36:H36)</f>
        <v>22333</v>
      </c>
      <c r="K36" s="12"/>
      <c r="L36" s="2"/>
      <c r="Q36" s="2"/>
    </row>
    <row r="37" spans="1:17" ht="13.5" customHeight="1">
      <c r="A37" s="48"/>
      <c r="B37" s="2"/>
      <c r="C37" s="2"/>
      <c r="D37" s="12"/>
      <c r="E37" s="12"/>
      <c r="F37" s="12"/>
      <c r="G37" s="12"/>
      <c r="H37" s="12"/>
      <c r="I37" s="12"/>
      <c r="J37" s="12"/>
      <c r="K37" s="12"/>
      <c r="L37" s="2"/>
      <c r="Q37" s="2"/>
    </row>
    <row r="38" spans="1:17" ht="13.5" customHeight="1" thickBot="1">
      <c r="A38" s="48"/>
      <c r="B38" s="2" t="s">
        <v>77</v>
      </c>
      <c r="C38" s="2"/>
      <c r="D38" s="15">
        <f>SUM(D28:D36)</f>
        <v>57500</v>
      </c>
      <c r="E38" s="15"/>
      <c r="F38" s="15">
        <f>SUM(F28:F32)</f>
        <v>0</v>
      </c>
      <c r="G38" s="15"/>
      <c r="H38" s="15">
        <f>SUM(H28:H36)</f>
        <v>11099.268989999997</v>
      </c>
      <c r="I38" s="15"/>
      <c r="J38" s="15">
        <f>SUM(J28:J36)</f>
        <v>68599.26899</v>
      </c>
      <c r="K38" s="12"/>
      <c r="L38" s="2"/>
      <c r="Q38" s="2"/>
    </row>
    <row r="39" spans="1:17" ht="13.5" customHeight="1" thickTop="1">
      <c r="A39" s="48"/>
      <c r="B39" s="2"/>
      <c r="C39" s="2"/>
      <c r="D39" s="12"/>
      <c r="E39" s="12"/>
      <c r="F39" s="12"/>
      <c r="G39" s="12"/>
      <c r="H39" s="12"/>
      <c r="I39" s="12"/>
      <c r="J39" s="12"/>
      <c r="K39" s="12"/>
      <c r="L39" s="2"/>
      <c r="Q39" s="2"/>
    </row>
    <row r="40" spans="1:17" ht="13.5" customHeight="1">
      <c r="A40" s="2"/>
      <c r="B40" s="2"/>
      <c r="C40" s="2"/>
      <c r="D40" s="12"/>
      <c r="E40" s="12"/>
      <c r="F40" s="12"/>
      <c r="G40" s="12"/>
      <c r="H40" s="12"/>
      <c r="I40" s="12"/>
      <c r="J40" s="12"/>
      <c r="K40" s="12"/>
      <c r="L40" s="2"/>
      <c r="Q40" s="2"/>
    </row>
    <row r="41" spans="1:17" ht="13.5" customHeight="1">
      <c r="A41" s="2"/>
      <c r="B41" s="2"/>
      <c r="C41" s="2"/>
      <c r="D41" s="12"/>
      <c r="E41" s="12"/>
      <c r="F41" s="12"/>
      <c r="G41" s="12"/>
      <c r="H41" s="12"/>
      <c r="I41" s="12"/>
      <c r="J41" s="12"/>
      <c r="K41" s="12"/>
      <c r="L41" s="2"/>
      <c r="Q41" s="2"/>
    </row>
    <row r="42" spans="1:17" ht="13.5" customHeight="1">
      <c r="A42" s="2"/>
      <c r="B42" s="2"/>
      <c r="C42" s="2"/>
      <c r="D42" s="12"/>
      <c r="E42" s="12"/>
      <c r="F42" s="12"/>
      <c r="G42" s="12"/>
      <c r="H42" s="12"/>
      <c r="I42" s="12"/>
      <c r="J42" s="12"/>
      <c r="K42" s="12"/>
      <c r="L42" s="2"/>
      <c r="Q42" s="2"/>
    </row>
    <row r="43" spans="1:17" ht="13.5" customHeight="1">
      <c r="A43" s="2"/>
      <c r="B43" s="2"/>
      <c r="C43" s="2"/>
      <c r="D43" s="12"/>
      <c r="E43" s="12"/>
      <c r="F43" s="12"/>
      <c r="G43" s="12"/>
      <c r="H43" s="12"/>
      <c r="I43" s="12"/>
      <c r="J43" s="12"/>
      <c r="K43" s="12"/>
      <c r="L43" s="2"/>
      <c r="Q43" s="2"/>
    </row>
    <row r="44" spans="1:17" ht="13.5" customHeight="1">
      <c r="A44" s="2"/>
      <c r="B44" s="2"/>
      <c r="C44" s="2"/>
      <c r="D44" s="12"/>
      <c r="E44" s="12"/>
      <c r="F44" s="12"/>
      <c r="G44" s="12"/>
      <c r="H44" s="12"/>
      <c r="I44" s="12"/>
      <c r="J44" s="12"/>
      <c r="K44" s="12"/>
      <c r="L44" s="2"/>
      <c r="Q44" s="2"/>
    </row>
    <row r="45" spans="1:17" ht="13.5" customHeight="1">
      <c r="A45" s="2"/>
      <c r="B45" s="2"/>
      <c r="C45" s="2"/>
      <c r="D45" s="12"/>
      <c r="E45" s="12"/>
      <c r="F45" s="12"/>
      <c r="G45" s="12"/>
      <c r="H45" s="12"/>
      <c r="I45" s="12"/>
      <c r="J45" s="12"/>
      <c r="K45" s="12"/>
      <c r="L45" s="2"/>
      <c r="Q45" s="2"/>
    </row>
    <row r="46" spans="1:17" ht="13.5" customHeight="1">
      <c r="A46" s="2"/>
      <c r="B46" s="55" t="s">
        <v>99</v>
      </c>
      <c r="C46" s="55"/>
      <c r="D46" s="55"/>
      <c r="E46" s="55"/>
      <c r="F46" s="55"/>
      <c r="G46" s="55"/>
      <c r="H46" s="55"/>
      <c r="I46" s="55"/>
      <c r="J46" s="55"/>
      <c r="K46" s="12"/>
      <c r="L46" s="2"/>
      <c r="Q46" s="2"/>
    </row>
    <row r="47" spans="1:17" ht="13.5" customHeight="1">
      <c r="A47" s="2"/>
      <c r="B47" s="55"/>
      <c r="C47" s="55"/>
      <c r="D47" s="55"/>
      <c r="E47" s="55"/>
      <c r="F47" s="55"/>
      <c r="G47" s="55"/>
      <c r="H47" s="55"/>
      <c r="I47" s="55"/>
      <c r="J47" s="55"/>
      <c r="K47" s="12"/>
      <c r="L47" s="2"/>
      <c r="Q47" s="2"/>
    </row>
    <row r="48" spans="1:17" ht="13.5" customHeight="1">
      <c r="A48" s="2"/>
      <c r="B48" s="2"/>
      <c r="C48" s="2"/>
      <c r="D48" s="12"/>
      <c r="E48" s="12"/>
      <c r="F48" s="12"/>
      <c r="G48" s="12"/>
      <c r="H48" s="12"/>
      <c r="I48" s="12"/>
      <c r="J48" s="12"/>
      <c r="K48" s="12"/>
      <c r="L48" s="2"/>
      <c r="Q48" s="2"/>
    </row>
    <row r="49" spans="1:17" ht="13.5" customHeight="1">
      <c r="A49" s="2"/>
      <c r="B49" s="2"/>
      <c r="C49" s="2"/>
      <c r="D49" s="12"/>
      <c r="E49" s="12"/>
      <c r="F49" s="12"/>
      <c r="G49" s="12"/>
      <c r="H49" s="12"/>
      <c r="I49" s="12"/>
      <c r="J49" s="12"/>
      <c r="K49" s="12"/>
      <c r="L49" s="2"/>
      <c r="Q49" s="2"/>
    </row>
    <row r="50" spans="1:17" ht="13.5" customHeight="1">
      <c r="A50" s="2"/>
      <c r="B50" s="2"/>
      <c r="C50" s="2"/>
      <c r="D50" s="12"/>
      <c r="E50" s="12"/>
      <c r="F50" s="12"/>
      <c r="G50" s="12"/>
      <c r="H50" s="12"/>
      <c r="I50" s="12"/>
      <c r="J50" s="12"/>
      <c r="K50" s="12"/>
      <c r="L50" s="2"/>
      <c r="Q50" s="2"/>
    </row>
    <row r="51" spans="1:17" ht="13.5" customHeight="1">
      <c r="A51" s="2"/>
      <c r="B51" s="2"/>
      <c r="C51" s="2"/>
      <c r="D51" s="12"/>
      <c r="E51" s="12"/>
      <c r="F51" s="12"/>
      <c r="G51" s="12"/>
      <c r="H51" s="12"/>
      <c r="I51" s="12"/>
      <c r="J51" s="12"/>
      <c r="K51" s="12"/>
      <c r="L51" s="2"/>
      <c r="Q51" s="2"/>
    </row>
    <row r="52" spans="1:17" ht="13.5" customHeight="1">
      <c r="A52" s="2"/>
      <c r="B52" s="2"/>
      <c r="C52" s="2"/>
      <c r="D52" s="12"/>
      <c r="E52" s="12"/>
      <c r="F52" s="12"/>
      <c r="G52" s="12"/>
      <c r="H52" s="12"/>
      <c r="I52" s="12"/>
      <c r="J52" s="12"/>
      <c r="K52" s="12"/>
      <c r="L52" s="2"/>
      <c r="Q52" s="2"/>
    </row>
    <row r="53" spans="1:17" ht="13.5" customHeight="1">
      <c r="A53" s="2"/>
      <c r="B53" s="2"/>
      <c r="C53" s="2"/>
      <c r="D53" s="12"/>
      <c r="E53" s="12"/>
      <c r="F53" s="12"/>
      <c r="G53" s="12"/>
      <c r="H53" s="12"/>
      <c r="I53" s="12"/>
      <c r="J53" s="12"/>
      <c r="K53" s="12"/>
      <c r="L53" s="2"/>
      <c r="Q53" s="2"/>
    </row>
    <row r="54" spans="1:17" ht="13.5" customHeight="1">
      <c r="A54" s="2"/>
      <c r="B54" s="2"/>
      <c r="C54" s="2"/>
      <c r="D54" s="12"/>
      <c r="E54" s="12"/>
      <c r="F54" s="12"/>
      <c r="G54" s="12"/>
      <c r="H54" s="12"/>
      <c r="I54" s="12"/>
      <c r="J54" s="12"/>
      <c r="K54" s="12"/>
      <c r="L54" s="2"/>
      <c r="Q54" s="2"/>
    </row>
    <row r="55" spans="1:17" ht="13.5" customHeight="1">
      <c r="A55" s="2"/>
      <c r="B55" s="2"/>
      <c r="C55" s="2"/>
      <c r="D55" s="12"/>
      <c r="E55" s="12"/>
      <c r="F55" s="12"/>
      <c r="G55" s="12"/>
      <c r="H55" s="12"/>
      <c r="I55" s="12"/>
      <c r="J55" s="12"/>
      <c r="K55" s="12"/>
      <c r="L55" s="2"/>
      <c r="Q55" s="2"/>
    </row>
    <row r="56" spans="1:17" ht="13.5" customHeight="1">
      <c r="A56" s="2"/>
      <c r="B56" s="2"/>
      <c r="C56" s="2"/>
      <c r="D56" s="12"/>
      <c r="E56" s="12"/>
      <c r="F56" s="12"/>
      <c r="G56" s="12"/>
      <c r="H56" s="12"/>
      <c r="I56" s="12"/>
      <c r="J56" s="12"/>
      <c r="K56" s="12"/>
      <c r="L56" s="2"/>
      <c r="Q56" s="2"/>
    </row>
    <row r="57" spans="1:11" ht="13.5" customHeight="1">
      <c r="A57" s="48"/>
      <c r="B57" s="2"/>
      <c r="C57" s="2"/>
      <c r="D57" s="2"/>
      <c r="E57" s="2"/>
      <c r="F57" s="2"/>
      <c r="G57" s="2"/>
      <c r="H57" s="12"/>
      <c r="I57" s="12"/>
      <c r="J57" s="12"/>
      <c r="K57" s="2"/>
    </row>
    <row r="58" spans="1:11" ht="13.5" customHeight="1">
      <c r="A58" s="7"/>
      <c r="B58" s="56"/>
      <c r="C58" s="57"/>
      <c r="D58" s="57"/>
      <c r="E58" s="57"/>
      <c r="F58" s="57"/>
      <c r="G58" s="57"/>
      <c r="H58" s="57"/>
      <c r="I58" s="57"/>
      <c r="J58" s="57"/>
      <c r="K58" s="2"/>
    </row>
    <row r="59" spans="1:11" ht="13.5" customHeight="1">
      <c r="A59" s="7"/>
      <c r="B59" s="57"/>
      <c r="C59" s="57"/>
      <c r="D59" s="57"/>
      <c r="E59" s="57"/>
      <c r="F59" s="57"/>
      <c r="G59" s="57"/>
      <c r="H59" s="57"/>
      <c r="I59" s="57"/>
      <c r="J59" s="57"/>
      <c r="K59" s="2"/>
    </row>
    <row r="60" spans="1:11" ht="13.5" customHeight="1">
      <c r="A60" s="7"/>
      <c r="B60" s="2"/>
      <c r="C60" s="2"/>
      <c r="D60" s="2"/>
      <c r="E60" s="2"/>
      <c r="F60" s="2"/>
      <c r="G60" s="2"/>
      <c r="H60" s="12"/>
      <c r="I60" s="12"/>
      <c r="J60" s="12"/>
      <c r="K60" s="2"/>
    </row>
    <row r="61" spans="1:11" ht="13.5" customHeight="1">
      <c r="A61" s="7"/>
      <c r="B61" s="2"/>
      <c r="C61" s="2"/>
      <c r="D61" s="2"/>
      <c r="E61" s="2"/>
      <c r="F61" s="2"/>
      <c r="G61" s="2"/>
      <c r="H61" s="12"/>
      <c r="I61" s="12"/>
      <c r="J61" s="12"/>
      <c r="K61" s="2"/>
    </row>
    <row r="62" spans="1:11" ht="13.5" customHeight="1">
      <c r="A62" s="7"/>
      <c r="B62" s="2"/>
      <c r="C62" s="2"/>
      <c r="D62" s="2"/>
      <c r="E62" s="2"/>
      <c r="F62" s="2"/>
      <c r="G62" s="2"/>
      <c r="H62" s="12"/>
      <c r="I62" s="12"/>
      <c r="J62" s="12"/>
      <c r="K62" s="2"/>
    </row>
    <row r="63" spans="1:11" ht="13.5" customHeight="1">
      <c r="A63" s="7"/>
      <c r="B63" s="2"/>
      <c r="C63" s="2"/>
      <c r="D63" s="2"/>
      <c r="E63" s="2"/>
      <c r="F63" s="2"/>
      <c r="G63" s="2"/>
      <c r="H63" s="12"/>
      <c r="I63" s="12"/>
      <c r="J63" s="12"/>
      <c r="K63" s="2"/>
    </row>
    <row r="64" spans="1:11" ht="13.5" customHeight="1">
      <c r="A64" s="7"/>
      <c r="B64" s="2"/>
      <c r="C64" s="2"/>
      <c r="D64" s="2"/>
      <c r="E64" s="2"/>
      <c r="F64" s="2"/>
      <c r="G64" s="2"/>
      <c r="H64" s="12"/>
      <c r="I64" s="12"/>
      <c r="J64" s="12"/>
      <c r="K64" s="2"/>
    </row>
    <row r="65" spans="1:11" ht="13.5" customHeight="1">
      <c r="A65" s="7"/>
      <c r="B65" s="2"/>
      <c r="C65" s="2"/>
      <c r="D65" s="2"/>
      <c r="E65" s="2"/>
      <c r="F65" s="2"/>
      <c r="G65" s="2"/>
      <c r="H65" s="12"/>
      <c r="I65" s="12"/>
      <c r="J65" s="12"/>
      <c r="K65" s="2"/>
    </row>
    <row r="66" spans="1:11" ht="13.5" customHeight="1">
      <c r="A66" s="52" t="s">
        <v>104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3.5" customHeight="1">
      <c r="A67" s="52" t="s">
        <v>37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3.5" customHeight="1">
      <c r="A68" s="7"/>
      <c r="B68" s="2"/>
      <c r="C68" s="2"/>
      <c r="D68" s="2"/>
      <c r="E68" s="2"/>
      <c r="F68" s="2"/>
      <c r="G68" s="2"/>
      <c r="H68" s="12"/>
      <c r="I68" s="12"/>
      <c r="J68" s="12"/>
      <c r="K68" s="2"/>
    </row>
    <row r="69" spans="1:12" ht="13.5" customHeight="1">
      <c r="A69" s="7"/>
      <c r="B69" s="2"/>
      <c r="C69" s="2"/>
      <c r="D69" s="2"/>
      <c r="E69" s="2"/>
      <c r="F69" s="2"/>
      <c r="G69" s="2"/>
      <c r="H69" s="12"/>
      <c r="I69" s="12"/>
      <c r="J69" s="12"/>
      <c r="K69" s="2"/>
      <c r="L69" s="2"/>
    </row>
    <row r="70" spans="1:12" ht="13.5" customHeight="1">
      <c r="A70" s="7"/>
      <c r="B70" s="2"/>
      <c r="C70" s="2"/>
      <c r="D70" s="2"/>
      <c r="E70" s="2"/>
      <c r="F70" s="2"/>
      <c r="G70" s="2"/>
      <c r="H70" s="12"/>
      <c r="J70" s="12"/>
      <c r="K70" s="2"/>
      <c r="L70" s="2"/>
    </row>
    <row r="72" ht="13.5" customHeight="1">
      <c r="H72" s="28"/>
    </row>
    <row r="73" spans="8:10" ht="13.5" customHeight="1">
      <c r="H73" s="28"/>
      <c r="I73" s="28"/>
      <c r="J73" s="28"/>
    </row>
  </sheetData>
  <mergeCells count="10">
    <mergeCell ref="A66:K66"/>
    <mergeCell ref="A67:K67"/>
    <mergeCell ref="A10:K10"/>
    <mergeCell ref="A11:K11"/>
    <mergeCell ref="B58:J59"/>
    <mergeCell ref="B46:J47"/>
    <mergeCell ref="A4:K4"/>
    <mergeCell ref="A5:K5"/>
    <mergeCell ref="A6:K6"/>
    <mergeCell ref="A7:K7"/>
  </mergeCells>
  <printOptions/>
  <pageMargins left="0.75" right="0.75" top="0.69" bottom="0.75" header="0.5" footer="0.5"/>
  <pageSetup horizontalDpi="600" verticalDpi="600" orientation="portrait" paperSize="9" scale="85" r:id="rId1"/>
  <headerFooter alignWithMargins="0">
    <oddFooter>&amp;C&amp;"Times New Roman,Bold"3&amp;R&amp;T&amp;D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88" sqref="A88:H88"/>
    </sheetView>
  </sheetViews>
  <sheetFormatPr defaultColWidth="9.33203125" defaultRowHeight="13.5" customHeight="1"/>
  <cols>
    <col min="1" max="1" width="4.66015625" style="18" customWidth="1"/>
    <col min="2" max="2" width="3.83203125" style="1" customWidth="1"/>
    <col min="3" max="3" width="61.83203125" style="1" customWidth="1"/>
    <col min="4" max="4" width="2.83203125" style="1" customWidth="1"/>
    <col min="5" max="5" width="16.83203125" style="1" customWidth="1"/>
    <col min="6" max="6" width="1.83203125" style="2" customWidth="1"/>
    <col min="7" max="7" width="14.66015625" style="1" customWidth="1"/>
    <col min="8" max="8" width="1.83203125" style="1" customWidth="1"/>
    <col min="9" max="9" width="9.33203125" style="1" customWidth="1"/>
    <col min="10" max="13" width="9.33203125" style="2" customWidth="1"/>
    <col min="14" max="16384" width="9.33203125" style="1" customWidth="1"/>
  </cols>
  <sheetData>
    <row r="1" spans="1:8" ht="13.5" customHeight="1">
      <c r="A1" s="7"/>
      <c r="B1" s="2"/>
      <c r="C1" s="2"/>
      <c r="D1" s="2"/>
      <c r="E1" s="2"/>
      <c r="G1" s="2"/>
      <c r="H1" s="2"/>
    </row>
    <row r="2" spans="1:8" ht="13.5" customHeight="1">
      <c r="A2" s="7"/>
      <c r="B2" s="2"/>
      <c r="C2" s="2"/>
      <c r="D2" s="2"/>
      <c r="E2" s="2"/>
      <c r="G2" s="2"/>
      <c r="H2" s="2"/>
    </row>
    <row r="3" spans="1:8" ht="13.5" customHeight="1">
      <c r="A3" s="49" t="str">
        <f>'eq'!A4</f>
        <v>DXN HOLDINGS BHD</v>
      </c>
      <c r="B3" s="49"/>
      <c r="C3" s="49"/>
      <c r="D3" s="49"/>
      <c r="E3" s="49"/>
      <c r="F3" s="49"/>
      <c r="G3" s="49"/>
      <c r="H3" s="49"/>
    </row>
    <row r="4" spans="1:8" ht="13.5" customHeight="1">
      <c r="A4" s="50" t="str">
        <f>'eq'!A5</f>
        <v>(Company No. 363120-V)</v>
      </c>
      <c r="B4" s="50"/>
      <c r="C4" s="50"/>
      <c r="D4" s="50"/>
      <c r="E4" s="50"/>
      <c r="F4" s="50"/>
      <c r="G4" s="50"/>
      <c r="H4" s="50"/>
    </row>
    <row r="5" spans="1:12" ht="13.5" customHeight="1">
      <c r="A5" s="51" t="s">
        <v>0</v>
      </c>
      <c r="B5" s="51"/>
      <c r="C5" s="51"/>
      <c r="D5" s="51"/>
      <c r="E5" s="51"/>
      <c r="F5" s="51"/>
      <c r="G5" s="51"/>
      <c r="H5" s="51"/>
      <c r="I5" s="4"/>
      <c r="J5" s="4"/>
      <c r="K5" s="4"/>
      <c r="L5" s="4"/>
    </row>
    <row r="6" spans="1:12" ht="13.5" customHeight="1">
      <c r="A6" s="50"/>
      <c r="B6" s="51"/>
      <c r="C6" s="51"/>
      <c r="D6" s="51"/>
      <c r="E6" s="51"/>
      <c r="F6" s="51"/>
      <c r="G6" s="51"/>
      <c r="H6" s="51"/>
      <c r="I6" s="4"/>
      <c r="J6" s="4"/>
      <c r="K6" s="4"/>
      <c r="L6" s="4"/>
    </row>
    <row r="7" spans="1:12" ht="13.5" customHeight="1">
      <c r="A7" s="46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8" ht="13.5" customHeight="1">
      <c r="A8" s="51" t="s">
        <v>39</v>
      </c>
      <c r="B8" s="50"/>
      <c r="C8" s="50"/>
      <c r="D8" s="50"/>
      <c r="E8" s="50"/>
      <c r="F8" s="50"/>
      <c r="G8" s="50"/>
      <c r="H8" s="50"/>
    </row>
    <row r="9" spans="1:8" ht="13.5" customHeight="1">
      <c r="A9" s="50" t="str">
        <f>'eq'!A11</f>
        <v>FOR THE PERIOD ENDED 31 AUGUST 2003</v>
      </c>
      <c r="B9" s="50"/>
      <c r="C9" s="50"/>
      <c r="D9" s="50"/>
      <c r="E9" s="50"/>
      <c r="F9" s="50"/>
      <c r="G9" s="50"/>
      <c r="H9" s="50"/>
    </row>
    <row r="10" spans="1:8" ht="13.5" customHeight="1">
      <c r="A10" s="6"/>
      <c r="B10" s="2"/>
      <c r="C10" s="2"/>
      <c r="D10" s="2"/>
      <c r="E10" s="4"/>
      <c r="F10" s="8"/>
      <c r="G10" s="4"/>
      <c r="H10" s="2"/>
    </row>
    <row r="11" spans="1:8" ht="13.5" customHeight="1">
      <c r="A11" s="7"/>
      <c r="B11" s="2"/>
      <c r="C11" s="2"/>
      <c r="D11" s="2"/>
      <c r="E11" s="2"/>
      <c r="F11" s="3"/>
      <c r="G11" s="3" t="s">
        <v>1</v>
      </c>
      <c r="H11" s="2"/>
    </row>
    <row r="12" spans="1:8" ht="13.5" customHeight="1">
      <c r="A12" s="2"/>
      <c r="B12" s="2"/>
      <c r="C12" s="2"/>
      <c r="D12" s="2"/>
      <c r="E12" s="19"/>
      <c r="F12" s="19"/>
      <c r="G12" s="19"/>
      <c r="H12" s="2"/>
    </row>
    <row r="13" spans="1:8" ht="13.5" customHeight="1">
      <c r="A13" s="2"/>
      <c r="B13" s="2" t="s">
        <v>69</v>
      </c>
      <c r="C13" s="2"/>
      <c r="D13" s="2"/>
      <c r="E13" s="19"/>
      <c r="F13" s="19"/>
      <c r="G13" s="19">
        <f>pnl!H32</f>
        <v>7341</v>
      </c>
      <c r="H13" s="2"/>
    </row>
    <row r="14" spans="1:8" ht="7.5" customHeight="1">
      <c r="A14" s="2"/>
      <c r="B14" s="2"/>
      <c r="C14" s="2"/>
      <c r="D14" s="2"/>
      <c r="E14" s="19"/>
      <c r="F14" s="19"/>
      <c r="G14" s="19"/>
      <c r="H14" s="2"/>
    </row>
    <row r="15" spans="1:8" ht="13.5" customHeight="1">
      <c r="A15" s="2"/>
      <c r="B15" s="2" t="s">
        <v>65</v>
      </c>
      <c r="C15" s="2"/>
      <c r="D15" s="2"/>
      <c r="E15" s="19"/>
      <c r="F15" s="19"/>
      <c r="G15" s="19"/>
      <c r="H15" s="2"/>
    </row>
    <row r="16" spans="1:8" ht="13.5" customHeight="1">
      <c r="A16" s="2"/>
      <c r="B16" s="2"/>
      <c r="C16" s="2" t="s">
        <v>48</v>
      </c>
      <c r="D16" s="2"/>
      <c r="E16" s="19"/>
      <c r="F16" s="19"/>
      <c r="G16" s="19">
        <f>1115+1860</f>
        <v>2975</v>
      </c>
      <c r="H16" s="2"/>
    </row>
    <row r="17" spans="1:8" ht="6.75" customHeight="1">
      <c r="A17" s="2"/>
      <c r="B17" s="2"/>
      <c r="C17" s="2"/>
      <c r="D17" s="2"/>
      <c r="E17" s="19"/>
      <c r="F17" s="19"/>
      <c r="G17" s="41"/>
      <c r="H17" s="2"/>
    </row>
    <row r="18" spans="1:8" ht="13.5" customHeight="1">
      <c r="A18" s="2"/>
      <c r="B18" s="2" t="s">
        <v>49</v>
      </c>
      <c r="C18" s="2"/>
      <c r="D18" s="2"/>
      <c r="E18" s="19"/>
      <c r="F18" s="19"/>
      <c r="G18" s="19">
        <f>SUM(G13:G16)</f>
        <v>10316</v>
      </c>
      <c r="H18" s="2"/>
    </row>
    <row r="19" spans="1:8" ht="8.25" customHeight="1">
      <c r="A19" s="2"/>
      <c r="B19" s="2"/>
      <c r="C19" s="2"/>
      <c r="D19" s="2"/>
      <c r="E19" s="19"/>
      <c r="F19" s="19"/>
      <c r="G19" s="19"/>
      <c r="H19" s="2"/>
    </row>
    <row r="20" spans="1:8" ht="13.5" customHeight="1">
      <c r="A20" s="2"/>
      <c r="B20" s="2"/>
      <c r="C20" s="2" t="s">
        <v>50</v>
      </c>
      <c r="D20" s="2"/>
      <c r="E20" s="19"/>
      <c r="F20" s="19"/>
      <c r="G20" s="2"/>
      <c r="H20" s="2"/>
    </row>
    <row r="21" spans="1:8" ht="13.5" customHeight="1">
      <c r="A21" s="2"/>
      <c r="B21" s="2"/>
      <c r="C21" s="2" t="s">
        <v>51</v>
      </c>
      <c r="D21" s="2"/>
      <c r="E21" s="19"/>
      <c r="F21" s="19"/>
      <c r="G21" s="19">
        <v>24644</v>
      </c>
      <c r="H21" s="2"/>
    </row>
    <row r="22" spans="1:8" ht="13.5" customHeight="1">
      <c r="A22" s="2"/>
      <c r="B22" s="2"/>
      <c r="C22" s="2" t="s">
        <v>52</v>
      </c>
      <c r="D22" s="2"/>
      <c r="E22" s="19"/>
      <c r="F22" s="19"/>
      <c r="G22" s="19">
        <f>-21100+9683-167</f>
        <v>-11584</v>
      </c>
      <c r="H22" s="2"/>
    </row>
    <row r="23" spans="1:8" ht="14.25" customHeight="1">
      <c r="A23" s="2"/>
      <c r="B23" s="2" t="s">
        <v>82</v>
      </c>
      <c r="C23" s="2"/>
      <c r="D23" s="2"/>
      <c r="E23" s="19"/>
      <c r="F23" s="19"/>
      <c r="G23" s="19">
        <f>-581-602</f>
        <v>-1183</v>
      </c>
      <c r="H23" s="2"/>
    </row>
    <row r="24" spans="1:8" ht="13.5" customHeight="1">
      <c r="A24" s="7"/>
      <c r="B24" s="2"/>
      <c r="C24" s="2"/>
      <c r="D24" s="2"/>
      <c r="E24" s="19"/>
      <c r="F24" s="19"/>
      <c r="G24" s="41"/>
      <c r="H24" s="2"/>
    </row>
    <row r="25" spans="1:8" ht="13.5" customHeight="1">
      <c r="A25" s="2"/>
      <c r="B25" s="2" t="s">
        <v>47</v>
      </c>
      <c r="C25" s="2"/>
      <c r="D25" s="2"/>
      <c r="E25" s="12"/>
      <c r="F25" s="12"/>
      <c r="G25" s="12">
        <f>SUM(G18:G23)</f>
        <v>22193</v>
      </c>
      <c r="H25" s="2"/>
    </row>
    <row r="26" spans="1:8" ht="13.5" customHeight="1">
      <c r="A26" s="2"/>
      <c r="B26" s="2"/>
      <c r="C26" s="2"/>
      <c r="D26" s="2"/>
      <c r="E26" s="12"/>
      <c r="F26" s="12"/>
      <c r="G26" s="12"/>
      <c r="H26" s="2"/>
    </row>
    <row r="27" spans="1:8" ht="9.75" customHeight="1">
      <c r="A27" s="2"/>
      <c r="B27" s="7" t="s">
        <v>59</v>
      </c>
      <c r="C27" s="2"/>
      <c r="D27" s="2"/>
      <c r="E27" s="12"/>
      <c r="F27" s="12"/>
      <c r="G27" s="12"/>
      <c r="H27" s="2"/>
    </row>
    <row r="28" spans="1:8" ht="6" customHeight="1">
      <c r="A28" s="2"/>
      <c r="B28" s="2"/>
      <c r="C28" s="2"/>
      <c r="D28" s="2"/>
      <c r="E28" s="12"/>
      <c r="F28" s="12"/>
      <c r="G28" s="12"/>
      <c r="H28" s="2"/>
    </row>
    <row r="29" spans="1:8" ht="14.25" customHeight="1">
      <c r="A29" s="2"/>
      <c r="B29" s="2"/>
      <c r="C29" s="11" t="s">
        <v>60</v>
      </c>
      <c r="D29" s="2"/>
      <c r="E29" s="12"/>
      <c r="F29" s="12"/>
      <c r="G29" s="23">
        <f>-2304</f>
        <v>-2304</v>
      </c>
      <c r="H29" s="2"/>
    </row>
    <row r="30" spans="1:8" ht="14.25" customHeight="1">
      <c r="A30" s="2"/>
      <c r="B30" s="2"/>
      <c r="C30" s="2" t="s">
        <v>95</v>
      </c>
      <c r="D30" s="2"/>
      <c r="E30" s="12"/>
      <c r="F30" s="12"/>
      <c r="G30" s="20">
        <f>G67</f>
        <v>-2696</v>
      </c>
      <c r="H30" s="2"/>
    </row>
    <row r="31" spans="1:8" ht="13.5" customHeight="1">
      <c r="A31" s="2"/>
      <c r="B31" s="2"/>
      <c r="C31" s="11"/>
      <c r="D31" s="2"/>
      <c r="E31" s="12"/>
      <c r="F31" s="12"/>
      <c r="G31" s="21"/>
      <c r="H31" s="2"/>
    </row>
    <row r="32" spans="1:8" ht="13.5" customHeight="1">
      <c r="A32" s="2"/>
      <c r="B32" s="2" t="s">
        <v>61</v>
      </c>
      <c r="C32" s="11"/>
      <c r="D32" s="2"/>
      <c r="E32" s="12"/>
      <c r="F32" s="12"/>
      <c r="G32" s="12">
        <f>SUM(G29:G31)</f>
        <v>-5000</v>
      </c>
      <c r="H32" s="2"/>
    </row>
    <row r="33" spans="1:8" ht="13.5" customHeight="1">
      <c r="A33" s="2"/>
      <c r="B33" s="2"/>
      <c r="C33" s="2"/>
      <c r="D33" s="2"/>
      <c r="E33" s="12"/>
      <c r="F33" s="12"/>
      <c r="G33" s="12"/>
      <c r="H33" s="2"/>
    </row>
    <row r="34" spans="1:8" ht="16.5" customHeight="1">
      <c r="A34" s="2"/>
      <c r="B34" s="7" t="s">
        <v>62</v>
      </c>
      <c r="C34" s="2"/>
      <c r="D34" s="2"/>
      <c r="E34" s="12"/>
      <c r="F34" s="12"/>
      <c r="G34" s="12"/>
      <c r="H34" s="2"/>
    </row>
    <row r="35" spans="1:8" ht="13.5" customHeight="1">
      <c r="A35" s="2"/>
      <c r="B35" s="2"/>
      <c r="C35" s="2"/>
      <c r="D35" s="2"/>
      <c r="E35" s="12"/>
      <c r="F35" s="12"/>
      <c r="G35" s="12"/>
      <c r="H35" s="2"/>
    </row>
    <row r="36" spans="1:8" ht="13.5" customHeight="1">
      <c r="A36" s="2"/>
      <c r="B36" s="2"/>
      <c r="C36" s="11" t="s">
        <v>63</v>
      </c>
      <c r="D36" s="2"/>
      <c r="E36" s="12"/>
      <c r="F36" s="12"/>
      <c r="G36" s="23">
        <v>-713</v>
      </c>
      <c r="H36" s="2"/>
    </row>
    <row r="37" spans="1:8" ht="13.5" customHeight="1">
      <c r="A37" s="2"/>
      <c r="B37" s="2"/>
      <c r="C37" s="11" t="s">
        <v>84</v>
      </c>
      <c r="D37" s="2"/>
      <c r="E37" s="12"/>
      <c r="F37" s="12"/>
      <c r="G37" s="20">
        <f>'eq'!D36</f>
        <v>22333</v>
      </c>
      <c r="H37" s="2"/>
    </row>
    <row r="38" spans="1:8" ht="13.5" customHeight="1">
      <c r="A38" s="2"/>
      <c r="B38" s="2"/>
      <c r="C38" s="11" t="s">
        <v>53</v>
      </c>
      <c r="D38" s="2"/>
      <c r="E38" s="12"/>
      <c r="F38" s="12"/>
      <c r="G38" s="20">
        <v>-8000</v>
      </c>
      <c r="H38" s="2"/>
    </row>
    <row r="39" spans="1:8" ht="13.5" customHeight="1">
      <c r="A39" s="2"/>
      <c r="B39" s="2"/>
      <c r="C39" s="2"/>
      <c r="D39" s="2"/>
      <c r="E39" s="12"/>
      <c r="F39" s="12"/>
      <c r="G39" s="21"/>
      <c r="H39" s="2"/>
    </row>
    <row r="40" spans="1:8" ht="13.5" customHeight="1">
      <c r="A40" s="2"/>
      <c r="B40" s="2" t="s">
        <v>54</v>
      </c>
      <c r="C40" s="2"/>
      <c r="D40" s="2"/>
      <c r="E40" s="12"/>
      <c r="F40" s="12"/>
      <c r="G40" s="12">
        <f>SUM(G36:G39)</f>
        <v>13620</v>
      </c>
      <c r="H40" s="2"/>
    </row>
    <row r="41" spans="1:8" ht="13.5" customHeight="1">
      <c r="A41" s="48"/>
      <c r="B41" s="2"/>
      <c r="C41" s="2"/>
      <c r="D41" s="2"/>
      <c r="E41" s="12"/>
      <c r="F41" s="12"/>
      <c r="G41" s="13"/>
      <c r="H41" s="2"/>
    </row>
    <row r="42" spans="1:8" ht="13.5" customHeight="1">
      <c r="A42" s="7"/>
      <c r="B42" s="2" t="s">
        <v>85</v>
      </c>
      <c r="C42" s="2"/>
      <c r="D42" s="2"/>
      <c r="E42" s="12"/>
      <c r="F42" s="12"/>
      <c r="G42" s="12">
        <f>G40+G25+G32</f>
        <v>30813</v>
      </c>
      <c r="H42" s="2"/>
    </row>
    <row r="43" spans="1:8" ht="13.5" customHeight="1">
      <c r="A43" s="7"/>
      <c r="B43" s="2"/>
      <c r="C43" s="5"/>
      <c r="D43" s="5"/>
      <c r="E43" s="12"/>
      <c r="F43" s="12"/>
      <c r="G43" s="12"/>
      <c r="H43" s="2"/>
    </row>
    <row r="44" spans="1:8" ht="13.5" customHeight="1">
      <c r="A44" s="7"/>
      <c r="B44" s="2" t="s">
        <v>83</v>
      </c>
      <c r="C44" s="2"/>
      <c r="D44" s="2"/>
      <c r="E44" s="12"/>
      <c r="F44" s="12"/>
      <c r="G44" s="12">
        <f>6721-6490</f>
        <v>231</v>
      </c>
      <c r="H44" s="2"/>
    </row>
    <row r="45" spans="1:8" ht="13.5" customHeight="1">
      <c r="A45" s="7"/>
      <c r="B45" s="11"/>
      <c r="C45" s="2"/>
      <c r="D45" s="2"/>
      <c r="E45" s="12"/>
      <c r="F45" s="12"/>
      <c r="G45" s="12"/>
      <c r="H45" s="2"/>
    </row>
    <row r="46" spans="1:8" ht="13.5" customHeight="1" thickBot="1">
      <c r="A46" s="2"/>
      <c r="B46" s="2" t="s">
        <v>102</v>
      </c>
      <c r="C46" s="2"/>
      <c r="D46" s="2"/>
      <c r="E46" s="12"/>
      <c r="F46" s="12"/>
      <c r="G46" s="15">
        <f>SUM(G42:G44)</f>
        <v>31044</v>
      </c>
      <c r="H46" s="2"/>
    </row>
    <row r="47" spans="1:8" ht="25.5" customHeight="1" thickTop="1">
      <c r="A47" s="2"/>
      <c r="B47" s="2"/>
      <c r="C47" s="2"/>
      <c r="D47" s="2"/>
      <c r="E47" s="12"/>
      <c r="F47" s="12"/>
      <c r="G47" s="12"/>
      <c r="H47" s="2"/>
    </row>
    <row r="48" spans="1:9" ht="13.5" customHeight="1">
      <c r="A48" s="7"/>
      <c r="B48" s="51" t="s">
        <v>100</v>
      </c>
      <c r="C48" s="50"/>
      <c r="D48" s="50"/>
      <c r="E48" s="50"/>
      <c r="F48" s="50"/>
      <c r="G48" s="50"/>
      <c r="H48" s="50"/>
      <c r="I48" s="50"/>
    </row>
    <row r="49" spans="1:9" ht="13.5" customHeight="1">
      <c r="A49" s="7"/>
      <c r="B49" s="3"/>
      <c r="C49" s="3"/>
      <c r="D49" s="3"/>
      <c r="E49" s="3"/>
      <c r="F49" s="3"/>
      <c r="G49" s="3" t="s">
        <v>1</v>
      </c>
      <c r="H49" s="3"/>
      <c r="I49" s="3"/>
    </row>
    <row r="50" spans="1:9" ht="13.5" customHeight="1">
      <c r="A50" s="7"/>
      <c r="B50" s="3"/>
      <c r="C50" s="3"/>
      <c r="D50" s="3"/>
      <c r="E50" s="3"/>
      <c r="F50" s="3"/>
      <c r="G50" s="3"/>
      <c r="H50" s="3"/>
      <c r="I50" s="3"/>
    </row>
    <row r="51" spans="1:8" ht="13.5" customHeight="1">
      <c r="A51" s="7"/>
      <c r="B51" s="2" t="s">
        <v>57</v>
      </c>
      <c r="C51" s="2"/>
      <c r="D51" s="2"/>
      <c r="E51" s="12"/>
      <c r="F51" s="12"/>
      <c r="G51" s="12">
        <f>G46-G80</f>
        <v>0</v>
      </c>
      <c r="H51" s="2"/>
    </row>
    <row r="52" spans="1:8" ht="13.5" customHeight="1">
      <c r="A52" s="7"/>
      <c r="B52" s="2"/>
      <c r="C52" s="2"/>
      <c r="D52" s="2"/>
      <c r="E52" s="12"/>
      <c r="F52" s="12"/>
      <c r="G52" s="12"/>
      <c r="H52" s="2"/>
    </row>
    <row r="53" spans="1:8" ht="13.5" customHeight="1">
      <c r="A53" s="7"/>
      <c r="B53" s="2" t="s">
        <v>86</v>
      </c>
      <c r="C53" s="26" t="s">
        <v>87</v>
      </c>
      <c r="D53" s="2"/>
      <c r="E53" s="12"/>
      <c r="F53" s="12"/>
      <c r="G53" s="12"/>
      <c r="H53" s="2"/>
    </row>
    <row r="54" spans="1:8" ht="13.5" customHeight="1">
      <c r="A54" s="7"/>
      <c r="B54" s="2"/>
      <c r="C54" s="2"/>
      <c r="D54" s="2"/>
      <c r="E54" s="12"/>
      <c r="F54" s="12"/>
      <c r="G54" s="12"/>
      <c r="H54" s="2"/>
    </row>
    <row r="55" spans="1:8" ht="13.5" customHeight="1">
      <c r="A55" s="7"/>
      <c r="B55" s="2"/>
      <c r="C55" s="2" t="s">
        <v>19</v>
      </c>
      <c r="D55" s="2"/>
      <c r="E55" s="12"/>
      <c r="F55" s="12"/>
      <c r="G55" s="12">
        <v>9555</v>
      </c>
      <c r="H55" s="2"/>
    </row>
    <row r="56" spans="1:8" ht="13.5" customHeight="1">
      <c r="A56" s="7"/>
      <c r="B56" s="2"/>
      <c r="C56" s="2" t="s">
        <v>20</v>
      </c>
      <c r="D56" s="2"/>
      <c r="E56" s="12"/>
      <c r="F56" s="12"/>
      <c r="G56" s="12">
        <v>8487</v>
      </c>
      <c r="H56" s="2"/>
    </row>
    <row r="57" spans="1:8" ht="13.5" customHeight="1">
      <c r="A57" s="7"/>
      <c r="B57" s="2"/>
      <c r="C57" s="45" t="s">
        <v>88</v>
      </c>
      <c r="D57" s="2"/>
      <c r="E57" s="12"/>
      <c r="F57" s="12"/>
      <c r="G57" s="12">
        <v>25827</v>
      </c>
      <c r="H57" s="2"/>
    </row>
    <row r="58" spans="1:8" ht="13.5" customHeight="1">
      <c r="A58" s="7"/>
      <c r="B58" s="2"/>
      <c r="C58" s="45" t="s">
        <v>5</v>
      </c>
      <c r="D58" s="2"/>
      <c r="E58" s="12"/>
      <c r="F58" s="12"/>
      <c r="G58" s="12">
        <v>6881</v>
      </c>
      <c r="H58" s="2"/>
    </row>
    <row r="59" spans="1:8" ht="13.5" customHeight="1">
      <c r="A59" s="7"/>
      <c r="B59" s="2"/>
      <c r="C59" s="45" t="s">
        <v>89</v>
      </c>
      <c r="D59" s="2"/>
      <c r="E59" s="12"/>
      <c r="F59" s="12"/>
      <c r="G59" s="12">
        <v>-29353</v>
      </c>
      <c r="H59" s="2"/>
    </row>
    <row r="60" spans="1:8" ht="13.5" customHeight="1">
      <c r="A60" s="7"/>
      <c r="B60" s="2"/>
      <c r="C60" s="45" t="s">
        <v>90</v>
      </c>
      <c r="D60" s="2"/>
      <c r="E60" s="12"/>
      <c r="F60" s="12"/>
      <c r="G60" s="12">
        <v>-602</v>
      </c>
      <c r="H60" s="2"/>
    </row>
    <row r="61" spans="1:8" ht="13.5" customHeight="1">
      <c r="A61" s="7"/>
      <c r="B61" s="2"/>
      <c r="C61" s="45" t="s">
        <v>25</v>
      </c>
      <c r="D61" s="2"/>
      <c r="E61" s="12"/>
      <c r="F61" s="12"/>
      <c r="G61" s="12">
        <v>-7347</v>
      </c>
      <c r="H61" s="2"/>
    </row>
    <row r="62" spans="1:8" ht="13.5" customHeight="1">
      <c r="A62" s="7"/>
      <c r="B62" s="2"/>
      <c r="C62" s="45"/>
      <c r="D62" s="2"/>
      <c r="E62" s="12"/>
      <c r="F62" s="12"/>
      <c r="G62" s="13"/>
      <c r="H62" s="2"/>
    </row>
    <row r="63" spans="1:8" ht="13.5" customHeight="1">
      <c r="A63" s="7"/>
      <c r="B63" s="2"/>
      <c r="C63" s="45" t="s">
        <v>91</v>
      </c>
      <c r="D63" s="2"/>
      <c r="E63" s="12"/>
      <c r="F63" s="12"/>
      <c r="G63" s="12">
        <f>SUM(G55:G61)</f>
        <v>13448</v>
      </c>
      <c r="H63" s="2"/>
    </row>
    <row r="64" spans="1:8" ht="13.5" customHeight="1">
      <c r="A64" s="7"/>
      <c r="B64" s="2"/>
      <c r="C64" s="45" t="s">
        <v>64</v>
      </c>
      <c r="D64" s="2"/>
      <c r="E64" s="12"/>
      <c r="F64" s="12"/>
      <c r="G64" s="13">
        <v>-9263</v>
      </c>
      <c r="H64" s="2"/>
    </row>
    <row r="65" spans="1:8" ht="13.5" customHeight="1">
      <c r="A65" s="7"/>
      <c r="B65" s="2"/>
      <c r="C65" s="45" t="s">
        <v>92</v>
      </c>
      <c r="D65" s="2"/>
      <c r="E65" s="12"/>
      <c r="F65" s="12"/>
      <c r="G65" s="12">
        <f>SUM(G63:G64)</f>
        <v>4185</v>
      </c>
      <c r="H65" s="2"/>
    </row>
    <row r="66" spans="1:8" ht="13.5" customHeight="1">
      <c r="A66" s="7"/>
      <c r="B66" s="2"/>
      <c r="C66" s="45" t="s">
        <v>93</v>
      </c>
      <c r="D66" s="2"/>
      <c r="E66" s="12"/>
      <c r="F66" s="12"/>
      <c r="G66" s="12">
        <f>-G58</f>
        <v>-6881</v>
      </c>
      <c r="H66" s="2"/>
    </row>
    <row r="67" spans="1:8" ht="13.5" customHeight="1" thickBot="1">
      <c r="A67" s="7"/>
      <c r="B67" s="2"/>
      <c r="C67" s="45" t="s">
        <v>94</v>
      </c>
      <c r="D67" s="2"/>
      <c r="E67" s="12"/>
      <c r="F67" s="12"/>
      <c r="G67" s="15">
        <f>SUM(G65:G66)</f>
        <v>-2696</v>
      </c>
      <c r="H67" s="2"/>
    </row>
    <row r="68" spans="1:8" ht="13.5" customHeight="1" thickTop="1">
      <c r="A68" s="7"/>
      <c r="B68" s="2"/>
      <c r="C68" s="2"/>
      <c r="D68" s="2"/>
      <c r="E68" s="12"/>
      <c r="F68" s="12"/>
      <c r="G68" s="12"/>
      <c r="H68" s="2"/>
    </row>
    <row r="69" spans="1:8" ht="13.5" customHeight="1">
      <c r="A69" s="7"/>
      <c r="B69" s="2"/>
      <c r="C69" s="2"/>
      <c r="D69" s="2"/>
      <c r="E69" s="12"/>
      <c r="F69" s="12"/>
      <c r="G69" s="12"/>
      <c r="H69" s="2"/>
    </row>
    <row r="70" spans="1:8" ht="13.5" customHeight="1">
      <c r="A70" s="7"/>
      <c r="B70" s="2"/>
      <c r="C70" s="2"/>
      <c r="D70" s="2"/>
      <c r="E70" s="12"/>
      <c r="F70" s="12"/>
      <c r="G70" s="12"/>
      <c r="H70" s="2"/>
    </row>
    <row r="71" spans="1:8" ht="13.5" customHeight="1">
      <c r="A71" s="7"/>
      <c r="B71" s="1" t="s">
        <v>101</v>
      </c>
      <c r="C71" s="26" t="s">
        <v>55</v>
      </c>
      <c r="D71" s="2"/>
      <c r="E71" s="12"/>
      <c r="F71" s="12"/>
      <c r="G71" s="12"/>
      <c r="H71" s="2"/>
    </row>
    <row r="72" spans="1:8" ht="13.5" customHeight="1">
      <c r="A72" s="7"/>
      <c r="B72" s="5"/>
      <c r="C72" s="2"/>
      <c r="D72" s="2"/>
      <c r="E72" s="12"/>
      <c r="F72" s="12"/>
      <c r="G72" s="12"/>
      <c r="H72" s="2"/>
    </row>
    <row r="73" spans="1:8" ht="13.5" customHeight="1">
      <c r="A73" s="7"/>
      <c r="B73" s="55" t="s">
        <v>58</v>
      </c>
      <c r="C73" s="55"/>
      <c r="D73" s="55"/>
      <c r="E73" s="55"/>
      <c r="F73" s="55"/>
      <c r="G73" s="55"/>
      <c r="H73" s="2"/>
    </row>
    <row r="74" spans="1:8" ht="13.5" customHeight="1">
      <c r="A74" s="7"/>
      <c r="B74" s="55"/>
      <c r="C74" s="55"/>
      <c r="D74" s="55"/>
      <c r="E74" s="55"/>
      <c r="F74" s="55"/>
      <c r="G74" s="55"/>
      <c r="H74" s="2"/>
    </row>
    <row r="75" spans="1:8" ht="13.5" customHeight="1">
      <c r="A75" s="7"/>
      <c r="B75" s="26"/>
      <c r="C75" s="2"/>
      <c r="D75" s="2"/>
      <c r="E75" s="12"/>
      <c r="F75" s="12"/>
      <c r="G75" s="42" t="s">
        <v>1</v>
      </c>
      <c r="H75" s="2"/>
    </row>
    <row r="76" spans="1:9" ht="13.5" customHeight="1">
      <c r="A76" s="7"/>
      <c r="B76" s="26"/>
      <c r="C76" s="2"/>
      <c r="D76" s="2"/>
      <c r="E76" s="12"/>
      <c r="F76" s="12"/>
      <c r="G76" s="12"/>
      <c r="H76" s="40"/>
      <c r="I76" s="28"/>
    </row>
    <row r="77" spans="1:8" ht="13.5" customHeight="1">
      <c r="A77" s="7"/>
      <c r="B77" s="2"/>
      <c r="C77" s="2" t="s">
        <v>5</v>
      </c>
      <c r="D77" s="2"/>
      <c r="E77" s="12"/>
      <c r="F77" s="12"/>
      <c r="G77" s="12">
        <f>'bs'!E25</f>
        <v>34470</v>
      </c>
      <c r="H77" s="2"/>
    </row>
    <row r="78" spans="1:8" ht="13.5" customHeight="1">
      <c r="A78" s="7"/>
      <c r="B78" s="2"/>
      <c r="C78" s="2" t="s">
        <v>56</v>
      </c>
      <c r="D78" s="2"/>
      <c r="E78" s="12"/>
      <c r="F78" s="12"/>
      <c r="G78" s="12">
        <v>-3426</v>
      </c>
      <c r="H78" s="2"/>
    </row>
    <row r="79" spans="1:8" ht="13.5" customHeight="1">
      <c r="A79" s="7"/>
      <c r="B79" s="2"/>
      <c r="C79" s="2"/>
      <c r="D79" s="2"/>
      <c r="E79" s="12"/>
      <c r="F79" s="12"/>
      <c r="G79" s="12"/>
      <c r="H79" s="2"/>
    </row>
    <row r="80" spans="1:8" ht="13.5" customHeight="1" thickBot="1">
      <c r="A80" s="7"/>
      <c r="B80" s="2"/>
      <c r="C80" s="2"/>
      <c r="D80" s="2"/>
      <c r="E80" s="12"/>
      <c r="F80" s="12"/>
      <c r="G80" s="15">
        <f>SUM(G77:G79)</f>
        <v>31044</v>
      </c>
      <c r="H80" s="2"/>
    </row>
    <row r="81" spans="1:8" ht="13.5" customHeight="1" thickTop="1">
      <c r="A81" s="7"/>
      <c r="B81" s="2"/>
      <c r="C81" s="2"/>
      <c r="D81" s="2"/>
      <c r="E81" s="12"/>
      <c r="F81" s="12"/>
      <c r="G81" s="12"/>
      <c r="H81" s="2"/>
    </row>
    <row r="82" spans="1:8" ht="13.5" customHeight="1">
      <c r="A82" s="7"/>
      <c r="B82" s="2"/>
      <c r="C82" s="2"/>
      <c r="D82" s="2"/>
      <c r="E82" s="12"/>
      <c r="F82" s="12"/>
      <c r="G82" s="12"/>
      <c r="H82" s="2"/>
    </row>
    <row r="83" spans="1:9" ht="13.5" customHeight="1">
      <c r="A83" s="7"/>
      <c r="B83" s="55" t="s">
        <v>96</v>
      </c>
      <c r="C83" s="55"/>
      <c r="D83" s="55"/>
      <c r="E83" s="55"/>
      <c r="F83" s="55"/>
      <c r="G83" s="55"/>
      <c r="H83" s="2"/>
      <c r="I83" s="28"/>
    </row>
    <row r="84" spans="1:8" ht="13.5" customHeight="1">
      <c r="A84" s="7"/>
      <c r="B84" s="55"/>
      <c r="C84" s="55"/>
      <c r="D84" s="55"/>
      <c r="E84" s="55"/>
      <c r="F84" s="55"/>
      <c r="G84" s="55"/>
      <c r="H84" s="2"/>
    </row>
    <row r="85" spans="1:8" ht="13.5" customHeight="1">
      <c r="A85" s="7"/>
      <c r="B85" s="2"/>
      <c r="C85" s="2"/>
      <c r="D85" s="2"/>
      <c r="E85" s="12"/>
      <c r="F85" s="12"/>
      <c r="G85" s="12"/>
      <c r="H85" s="2"/>
    </row>
    <row r="86" spans="1:8" ht="13.5" customHeight="1">
      <c r="A86" s="7"/>
      <c r="B86" s="2"/>
      <c r="C86" s="2"/>
      <c r="D86" s="2"/>
      <c r="E86" s="35"/>
      <c r="G86" s="35"/>
      <c r="H86" s="2"/>
    </row>
    <row r="87" spans="1:8" ht="13.5" customHeight="1">
      <c r="A87" s="52" t="s">
        <v>104</v>
      </c>
      <c r="B87" s="52"/>
      <c r="C87" s="52"/>
      <c r="D87" s="52"/>
      <c r="E87" s="52"/>
      <c r="F87" s="52"/>
      <c r="G87" s="52"/>
      <c r="H87" s="52"/>
    </row>
    <row r="88" spans="1:8" ht="13.5" customHeight="1">
      <c r="A88" s="52" t="s">
        <v>37</v>
      </c>
      <c r="B88" s="52"/>
      <c r="C88" s="52"/>
      <c r="D88" s="52"/>
      <c r="E88" s="52"/>
      <c r="F88" s="52"/>
      <c r="G88" s="52"/>
      <c r="H88" s="52"/>
    </row>
    <row r="89" spans="1:8" ht="13.5" customHeight="1">
      <c r="A89" s="7"/>
      <c r="B89" s="2"/>
      <c r="C89" s="2"/>
      <c r="D89" s="2"/>
      <c r="E89" s="2"/>
      <c r="G89" s="2"/>
      <c r="H89" s="2"/>
    </row>
    <row r="91" ht="13.5" customHeight="1">
      <c r="E91" s="28"/>
    </row>
    <row r="92" spans="5:7" ht="13.5" customHeight="1">
      <c r="E92" s="28"/>
      <c r="F92" s="28"/>
      <c r="G92" s="28"/>
    </row>
  </sheetData>
  <mergeCells count="11">
    <mergeCell ref="A9:H9"/>
    <mergeCell ref="A87:H87"/>
    <mergeCell ref="A88:H88"/>
    <mergeCell ref="A8:H8"/>
    <mergeCell ref="B73:G74"/>
    <mergeCell ref="B83:G84"/>
    <mergeCell ref="B48:I48"/>
    <mergeCell ref="A3:H3"/>
    <mergeCell ref="A4:H4"/>
    <mergeCell ref="A5:H5"/>
    <mergeCell ref="A6:H6"/>
  </mergeCells>
  <printOptions horizontalCentered="1"/>
  <pageMargins left="0.75" right="0.75" top="0.97" bottom="0.66" header="0.5" footer="0.5"/>
  <pageSetup horizontalDpi="300" verticalDpi="300" orientation="portrait" paperSize="9" scale="80" r:id="rId1"/>
  <headerFooter alignWithMargins="0">
    <oddFooter>&amp;C&amp;"Times New Roman,Bold"5&amp;R&amp;T&amp;D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gdd</dc:creator>
  <cp:keywords/>
  <dc:description/>
  <cp:lastModifiedBy>MNC1</cp:lastModifiedBy>
  <cp:lastPrinted>2003-09-25T10:52:14Z</cp:lastPrinted>
  <dcterms:created xsi:type="dcterms:W3CDTF">1999-05-12T04:05:47Z</dcterms:created>
  <dcterms:modified xsi:type="dcterms:W3CDTF">2003-09-25T10:52:26Z</dcterms:modified>
  <cp:category/>
  <cp:version/>
  <cp:contentType/>
  <cp:contentStatus/>
</cp:coreProperties>
</file>