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595" activeTab="4"/>
  </bookViews>
  <sheets>
    <sheet name="Note" sheetId="1" r:id="rId1"/>
    <sheet name="IS" sheetId="2" r:id="rId2"/>
    <sheet name="BS" sheetId="3" r:id="rId3"/>
    <sheet name="CIF" sheetId="4" r:id="rId4"/>
    <sheet name="CF" sheetId="5" r:id="rId5"/>
  </sheets>
  <externalReferences>
    <externalReference r:id="rId8"/>
  </externalReferences>
  <definedNames/>
  <calcPr fullCalcOnLoad="1"/>
</workbook>
</file>

<file path=xl/sharedStrings.xml><?xml version="1.0" encoding="utf-8"?>
<sst xmlns="http://schemas.openxmlformats.org/spreadsheetml/2006/main" count="259" uniqueCount="207">
  <si>
    <t>ORNAPAPER BERHAD (573695-W)</t>
  </si>
  <si>
    <t xml:space="preserve">UNAUDITED FINANCIAL RESULTS </t>
  </si>
  <si>
    <t>FOR THE QUARTER ENDED 30 SEPTEMBER 2005</t>
  </si>
  <si>
    <t xml:space="preserve">EXPLANATORY NOTES </t>
  </si>
  <si>
    <t>Basis of Preparation</t>
  </si>
  <si>
    <t>Auditors' Report on Preceding Annual Financial Statements</t>
  </si>
  <si>
    <t>The auditors' report on the financial statements for the year ended 31 December 2004 was not qualified.</t>
  </si>
  <si>
    <t>Seasonal or Cyclical Factors of Operations</t>
  </si>
  <si>
    <t>The business operation for the period were not affected by seasonal or cyclical factors.</t>
  </si>
  <si>
    <t>Unusual Items Affecting Assets, Liabilities, Equity, Net Income or Cash Flows.</t>
  </si>
  <si>
    <t xml:space="preserve">There are no items affecting assets, liabilities, equity, net income or cash flows that are unusual because of their </t>
  </si>
  <si>
    <t>nature, size or incidence.</t>
  </si>
  <si>
    <t>Changes in Estimates</t>
  </si>
  <si>
    <t>There is no change in the estimates of amounts reported in the current quarter and the current financial period to date.</t>
  </si>
  <si>
    <t xml:space="preserve"> </t>
  </si>
  <si>
    <t>Issuance, cancellation, repurchase, resale and repayment of debts and equity securities</t>
  </si>
  <si>
    <t>There were no issuances, cancellation, repurchases, resale and repayment of debts and equity securities for the current quarter and the current financial period to date.</t>
  </si>
  <si>
    <t>Dividends paid</t>
  </si>
  <si>
    <t>No dividends was paid or declared during the current quarter of the financial period.</t>
  </si>
  <si>
    <t>Segmental reporting</t>
  </si>
  <si>
    <t>By Geographical Location -</t>
  </si>
  <si>
    <t>Revenue</t>
  </si>
  <si>
    <t>Profit / (Loss) Before Tax</t>
  </si>
  <si>
    <t>3 Months Ended</t>
  </si>
  <si>
    <t>9 Months Ended</t>
  </si>
  <si>
    <t>RM'000</t>
  </si>
  <si>
    <t>Malaysia</t>
  </si>
  <si>
    <t>Vietnam</t>
  </si>
  <si>
    <t>Republic of China</t>
  </si>
  <si>
    <t>Valuation of property, plant and equipment</t>
  </si>
  <si>
    <t>There were no revaluation for property, plant and equipment of the Group.</t>
  </si>
  <si>
    <t>Material events subsequent to the end of the interim period</t>
  </si>
  <si>
    <t>There were no material events subsequent to the end of the interim period reported that have not been reflected in the financial statements</t>
  </si>
  <si>
    <t>Changes in the composition of the Group</t>
  </si>
  <si>
    <t>There were no changes in the composition of the Group for the current quarter and the current financial period to date.</t>
  </si>
  <si>
    <t>Changes in the contingent liabilities or contingent assets</t>
  </si>
  <si>
    <t>There was no material changes in contingent liabilities or contingent assets for the current financial period except for the corporate guarantee up to a limit of RM75 million given by the Company to financial institutions for credit facilities granted to subsidiaries.</t>
  </si>
  <si>
    <t>Capital Commitments</t>
  </si>
  <si>
    <t>The following amount of capital expenditure not provided for in these interim financial statements are as follows:</t>
  </si>
  <si>
    <t>Contracted but not provided for:</t>
  </si>
  <si>
    <t>Acquisition of property, plant and equipment</t>
  </si>
  <si>
    <t>Related Company Transactions</t>
  </si>
  <si>
    <t>The related party transactions of the group during the financial quarter reported is as follow:</t>
  </si>
  <si>
    <t>Current Quarter</t>
  </si>
  <si>
    <t>9 Months Period</t>
  </si>
  <si>
    <t>i</t>
  </si>
  <si>
    <t>Purchase of Furniture</t>
  </si>
  <si>
    <t>Poh Huat Furniture Industries (M) Sdn. Bhd.</t>
  </si>
  <si>
    <t>The above company is one in which Tay Kim Huat, a Director and substantial shareholder of a foreign subsidiary has interest</t>
  </si>
  <si>
    <t>Total:</t>
  </si>
  <si>
    <t>ii</t>
  </si>
  <si>
    <t>Sales of Carton Boxes</t>
  </si>
  <si>
    <t>Perfect Food Manufacturing (M) Sdn. Bhd.</t>
  </si>
  <si>
    <t>The above company is one in which Sai Chin Hock a former director (resigned on 1 September 2004), has interest</t>
  </si>
  <si>
    <t>Poh Huat Woodwork (M) Sdn. Bhd.</t>
  </si>
  <si>
    <t>Poh Huat Furniture Industries Vietnam Ltd.</t>
  </si>
  <si>
    <t>The above companies is one in which Tay Kim Huat, a Director and substantial shareholder of a foreign subsidiary has interest</t>
  </si>
  <si>
    <t>The directors are of the opinion that the transactions above has been entered into in the normal course of business based on negotiated and mutually agreed terms.</t>
  </si>
  <si>
    <t>Review of Performance</t>
  </si>
  <si>
    <t>The Group registered a turnover of RM47 million which is approximately 42% higher than RM33 million registered in the preceding year corresponding period primarily due to the revenue generated by the new subsidiaries acquired in September 2004 and revenue generated by a foreign subsidiary.</t>
  </si>
  <si>
    <t>Despite the  increase in turnover, the Group registered a loss before tax and minority interest of RM2.7 million as compared to profit before tax of RM64,000 of the preceding year corresponding period.</t>
  </si>
  <si>
    <t>The loss was mainly attributable to losses incurred by a foreign subsidiary during the reporting quarter.</t>
  </si>
  <si>
    <t xml:space="preserve">Comparison with immediate preceding quarter. </t>
  </si>
  <si>
    <t>For the current quarter under review, the Group incurred a slightly lower loss before tax and minority interest of RM2.7 million as compared to loss before tax and minority interest of RM3 million registered in the previous quarter.</t>
  </si>
  <si>
    <t>This was mainly attributable to higher turnover generated during the reporting quarter.</t>
  </si>
  <si>
    <t>Current Year Prospects</t>
  </si>
  <si>
    <t>The Board expects the Group to continue to operate under an excess capacity business environment with intense price competition for the year 2005.</t>
  </si>
  <si>
    <t>Variance from Forecast Profit and Profit Guarantee</t>
  </si>
  <si>
    <t>Not Applicable</t>
  </si>
  <si>
    <t xml:space="preserve">Taxation </t>
  </si>
  <si>
    <t>Income Tax</t>
  </si>
  <si>
    <t>- Current Quarter</t>
  </si>
  <si>
    <t>- Under/(Over) provision in prior year</t>
  </si>
  <si>
    <t>Deferred Taxation</t>
  </si>
  <si>
    <t>Effective Tax Rate</t>
  </si>
  <si>
    <t>Corporate Rate</t>
  </si>
  <si>
    <t>Variance</t>
  </si>
  <si>
    <t>Effective Tax Rate as per Income Statement</t>
  </si>
  <si>
    <t>Profit on sale of unquoted investments and properties</t>
  </si>
  <si>
    <t>There were no disposal of investments/properties during the financial period.</t>
  </si>
  <si>
    <t>Purchase or disposal of Quoted Securities</t>
  </si>
  <si>
    <t>There were no purchases and disposals of quoted securities during the financial period.</t>
  </si>
  <si>
    <t>Status of Corporate Proposals</t>
  </si>
  <si>
    <t>There are no other corporate proposals announced but not completed at the latest practicable date which shall not be earlier than 7 days from the date of this quarterly report.</t>
  </si>
  <si>
    <t>Company borrowings and Debt Securities</t>
  </si>
  <si>
    <t>The Company does not have or issue any debt securities or long-term borrowings during the quarter period.</t>
  </si>
  <si>
    <t>The borrowings of the Company for the current financial quarter are as follows:-</t>
  </si>
  <si>
    <t>Type of Borrowing</t>
  </si>
  <si>
    <t>Total</t>
  </si>
  <si>
    <t>Short Term</t>
  </si>
  <si>
    <t>Long Term</t>
  </si>
  <si>
    <t>Bank Overdrafts - secured</t>
  </si>
  <si>
    <t>Trade Bills - secured</t>
  </si>
  <si>
    <t>Hire Purchase Payables - secured</t>
  </si>
  <si>
    <t>Term Loan - Secured</t>
  </si>
  <si>
    <t>The borrowings are denominated in the following currencies:</t>
  </si>
  <si>
    <t>Equivalent</t>
  </si>
  <si>
    <t>(RM'000)</t>
  </si>
  <si>
    <t>Ringgit Malaysia</t>
  </si>
  <si>
    <t>United States Dollars</t>
  </si>
  <si>
    <t>Total Borrowings</t>
  </si>
  <si>
    <t>Off Balance Sheet Financial Instruments</t>
  </si>
  <si>
    <t>There were no financial instruments with off balance sheet risk as at the date of this report.</t>
  </si>
  <si>
    <t>Changes in Material Litigation</t>
  </si>
  <si>
    <t>There was no material litigation as at the date of this report.</t>
  </si>
  <si>
    <t>Dividend Payable</t>
  </si>
  <si>
    <t>The Directors do not recommend any dividend  to be paid in respect of the current financial period.</t>
  </si>
  <si>
    <t>Earnings Per Share</t>
  </si>
  <si>
    <t>The computation of earnings per share is as follows :-</t>
  </si>
  <si>
    <t>Current</t>
  </si>
  <si>
    <t>Financial</t>
  </si>
  <si>
    <t>Quarter</t>
  </si>
  <si>
    <t>year to date</t>
  </si>
  <si>
    <t>Issued ordinary sharers at beginning of period</t>
  </si>
  <si>
    <t>Issued ordinary shares at end of period</t>
  </si>
  <si>
    <t>Weighted average number of ordinary shares</t>
  </si>
  <si>
    <t>Net (Loss) / Profit</t>
  </si>
  <si>
    <t>Basic (loss) / earnings per share ( sen )</t>
  </si>
  <si>
    <t>Diluted (loss) / earnings per share ( sen )</t>
  </si>
  <si>
    <t>N/A</t>
  </si>
  <si>
    <t>Authorised For Issue</t>
  </si>
  <si>
    <t>The interim financial statements were authorised for issue by the Board of Directors in accordance with a resolution of the Directors on 29th November 2005 .</t>
  </si>
  <si>
    <t>By Order of the Board</t>
  </si>
  <si>
    <t>Ornapaper Berhad</t>
  </si>
  <si>
    <t>Sean Ne Teo</t>
  </si>
  <si>
    <t>Melaka</t>
  </si>
  <si>
    <t>ORNAPAPER BERHAD</t>
  </si>
  <si>
    <t>(Company No.: 573695 W)</t>
  </si>
  <si>
    <t>(Incorporated in Malaysia)</t>
  </si>
  <si>
    <t>CONDENSED CONSOLIDATED INCOME STATEMENT FOR THE 9 MONTHS PERIOD ENDED</t>
  </si>
  <si>
    <t>30 SEPTEMBER 2005</t>
  </si>
  <si>
    <t>( RM'000 )</t>
  </si>
  <si>
    <t>Cost of Sales</t>
  </si>
  <si>
    <t>Gross Profit</t>
  </si>
  <si>
    <t>Other Operating Income</t>
  </si>
  <si>
    <t>Operating Expenses</t>
  </si>
  <si>
    <t>(Loss) / Profit from Operations</t>
  </si>
  <si>
    <t>Interest Income</t>
  </si>
  <si>
    <t>Finance Cost</t>
  </si>
  <si>
    <t>(Loss) / Profit before Taxation and Minority Interest</t>
  </si>
  <si>
    <t>Taxation</t>
  </si>
  <si>
    <t>(Loss) / Profit after Taxation</t>
  </si>
  <si>
    <t>Minority Interest</t>
  </si>
  <si>
    <t>Net (Loss) / Profit for the period</t>
  </si>
  <si>
    <t>(Loss) / Earnings per Share (Note 27)</t>
  </si>
  <si>
    <t xml:space="preserve"> - Basic ( Sen )</t>
  </si>
  <si>
    <t>The condensed consolidated income statement should be read in conjunction with the audited financial statements for the year ended 31 December 2004 and the accompanying explanatory notes attached to the interim financial statements</t>
  </si>
  <si>
    <t>CONDENSED CONSOLIDATED BALANCE SHEET AS AT</t>
  </si>
  <si>
    <t>As At</t>
  </si>
  <si>
    <t>NON-CURRENT ASSETS</t>
  </si>
  <si>
    <t xml:space="preserve">Property,Plant and Equipment </t>
  </si>
  <si>
    <t>Other Investment</t>
  </si>
  <si>
    <t>Deffered Tax Assets</t>
  </si>
  <si>
    <t>CURRENT ASSETS</t>
  </si>
  <si>
    <t>Inventories</t>
  </si>
  <si>
    <t>Trade Receivables</t>
  </si>
  <si>
    <t>Other Receivables</t>
  </si>
  <si>
    <t>Cash and Bank Balances</t>
  </si>
  <si>
    <t>CURRENT LIABILITIES</t>
  </si>
  <si>
    <t>Short Term Borrowings</t>
  </si>
  <si>
    <t>Trade Payables</t>
  </si>
  <si>
    <t>Other Payables</t>
  </si>
  <si>
    <t>NET CURRENT ASSETS</t>
  </si>
  <si>
    <t>FINANCED BY:</t>
  </si>
  <si>
    <t>Share Capital</t>
  </si>
  <si>
    <t>Reserves</t>
  </si>
  <si>
    <t>Shareholders' Equity</t>
  </si>
  <si>
    <t>Reserve on Consolidation</t>
  </si>
  <si>
    <t>Minority Interests</t>
  </si>
  <si>
    <t>Long Term Borrowings</t>
  </si>
  <si>
    <t>Deffered Tax Liabilities</t>
  </si>
  <si>
    <t>Non - Current Liabilities</t>
  </si>
  <si>
    <t>Net Tangible Assets Per Share (RM)</t>
  </si>
  <si>
    <t>The condensed consolidated balance sheet should be read in conjunction with the audited financial statements for the year ended 31 December 2004 and the accompanying explanatory notes attached to the interim financial statements</t>
  </si>
  <si>
    <t>CONDENSED CONSOLIDATED STATEMENT OF CHANGES IN EQUITY FOR THE 9 MONTHS PERIOD ENDED</t>
  </si>
  <si>
    <t>Non Distributable</t>
  </si>
  <si>
    <t>Distributable</t>
  </si>
  <si>
    <t>Share Premium</t>
  </si>
  <si>
    <t>Foreign Exchange</t>
  </si>
  <si>
    <t>Revaluation</t>
  </si>
  <si>
    <t>Retained Profit</t>
  </si>
  <si>
    <t>At  01 Jan 2005</t>
  </si>
  <si>
    <t>Foreign Exchange Reserve</t>
  </si>
  <si>
    <t>Net Loss For The Period</t>
  </si>
  <si>
    <t>At  30 Sept 2005</t>
  </si>
  <si>
    <t>At 01 Jan 2004</t>
  </si>
  <si>
    <t>Issue of Ordinary Share:</t>
  </si>
  <si>
    <t>Acquisition of Subsidiary</t>
  </si>
  <si>
    <t>Net Profit For The Period</t>
  </si>
  <si>
    <t>Dividends</t>
  </si>
  <si>
    <t>At  30 Sept 2004</t>
  </si>
  <si>
    <t>The condensed consolidated statement of changes in equity should be read in conjunction with the audited financial statements for the year ended 31 December 2004 and the accompanying explanatory notes attached to the interim financial statements</t>
  </si>
  <si>
    <t>CONDENSED CONSOLIDATED CASH FLOW STATEMENT FOR THE 9 MONTHS PERIOD ENDED</t>
  </si>
  <si>
    <t>Net Cash Generated From / (Used In) Operating Activities</t>
  </si>
  <si>
    <t>Net Cash Generated From / (Used In) Investing Activities</t>
  </si>
  <si>
    <t>Net Cash Generated From / (Used In) Financing Activities</t>
  </si>
  <si>
    <t>NET DECREASE IN CASH AND CASH EQUIVALENTS</t>
  </si>
  <si>
    <t>EFFECT OF EXCHANGE RATE CHANGES</t>
  </si>
  <si>
    <t>CASH AND CASH EQUIVALENTS AT BEGINNING OF THE PERIOD</t>
  </si>
  <si>
    <t>CASH AND CASH EQUIVALENTS AT END OF THE PERIOD</t>
  </si>
  <si>
    <t>Cash and cash equivalents comprise:</t>
  </si>
  <si>
    <t>Cash and bank balances</t>
  </si>
  <si>
    <t>Bank Overdrafts</t>
  </si>
  <si>
    <t>The condensed consolidated cash flow statement should be read in conjunction with the audited financial statements for the year ended 31 December 2004 and the accompanying explanatory notes attached to the interim financial statements</t>
  </si>
  <si>
    <t>The effective tax rate is higher than disproportionate as compared to the statutory tax rate principally because the losses incurred by  foreign subsidiaries cannot be used to set off against the taxable profits earned by other Malaysian subsidiaries for tax purposes.</t>
  </si>
  <si>
    <t>Chua Siew Chuan</t>
  </si>
  <si>
    <t>Company Secretaries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</si>
</sst>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d\-mmm\-yyyy"/>
  </numFmts>
  <fonts count="16">
    <font>
      <sz val="10"/>
      <name val="Arial"/>
      <family val="0"/>
    </font>
    <font>
      <sz val="10"/>
      <name val="Times New Roman"/>
      <family val="0"/>
    </font>
    <font>
      <b/>
      <sz val="10"/>
      <name val="Times New Roman"/>
      <family val="1"/>
    </font>
    <font>
      <sz val="12"/>
      <name val="Times New Roman"/>
      <family val="1"/>
    </font>
    <font>
      <b/>
      <u val="single"/>
      <sz val="10"/>
      <name val="Times New Roman"/>
      <family val="1"/>
    </font>
    <font>
      <sz val="10"/>
      <color indexed="10"/>
      <name val="Times New Roman"/>
      <family val="1"/>
    </font>
    <font>
      <b/>
      <sz val="10"/>
      <color indexed="10"/>
      <name val="Times New Roman"/>
      <family val="1"/>
    </font>
    <font>
      <u val="single"/>
      <sz val="10"/>
      <name val="Times New Roman"/>
      <family val="1"/>
    </font>
    <font>
      <i/>
      <sz val="10"/>
      <name val="Times New Roman"/>
      <family val="1"/>
    </font>
    <font>
      <b/>
      <i/>
      <sz val="10"/>
      <name val="Times New Roman"/>
      <family val="1"/>
    </font>
    <font>
      <sz val="11"/>
      <name val="Book Antiqua"/>
      <family val="0"/>
    </font>
    <font>
      <b/>
      <i/>
      <u val="single"/>
      <sz val="10"/>
      <name val="Times New Roman"/>
      <family val="1"/>
    </font>
    <font>
      <b/>
      <sz val="14"/>
      <name val="Times New Roman"/>
      <family val="1"/>
    </font>
    <font>
      <b/>
      <sz val="12"/>
      <name val="Times New Roman"/>
      <family val="1"/>
    </font>
    <font>
      <b/>
      <u val="single"/>
      <sz val="12"/>
      <name val="Times New Roman"/>
      <family val="1"/>
    </font>
    <font>
      <b/>
      <sz val="11"/>
      <name val="Times New Roman"/>
      <family val="1"/>
    </font>
  </fonts>
  <fills count="2">
    <fill>
      <patternFill/>
    </fill>
    <fill>
      <patternFill patternType="gray125"/>
    </fill>
  </fills>
  <borders count="13">
    <border>
      <left/>
      <right/>
      <top/>
      <bottom/>
      <diagonal/>
    </border>
    <border>
      <left>
        <color indexed="63"/>
      </left>
      <right style="thin"/>
      <top>
        <color indexed="63"/>
      </top>
      <bottom>
        <color indexed="63"/>
      </bottom>
    </border>
    <border>
      <left>
        <color indexed="63"/>
      </left>
      <right>
        <color indexed="63"/>
      </right>
      <top style="thin"/>
      <bottom style="double"/>
    </border>
    <border>
      <left>
        <color indexed="63"/>
      </left>
      <right style="thin"/>
      <top style="thin"/>
      <bottom style="double"/>
    </border>
    <border>
      <left>
        <color indexed="63"/>
      </left>
      <right>
        <color indexed="63"/>
      </right>
      <top>
        <color indexed="63"/>
      </top>
      <bottom style="thin"/>
    </border>
    <border>
      <left>
        <color indexed="63"/>
      </left>
      <right>
        <color indexed="63"/>
      </right>
      <top style="thin"/>
      <bottom style="medium"/>
    </border>
    <border>
      <left style="thin"/>
      <right>
        <color indexed="63"/>
      </right>
      <top>
        <color indexed="63"/>
      </top>
      <bottom>
        <color indexed="63"/>
      </bottom>
    </border>
    <border>
      <left style="thin"/>
      <right>
        <color indexed="63"/>
      </right>
      <top style="thin"/>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s>
  <cellStyleXfs count="21">
    <xf numFmtId="169"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37" fontId="10" fillId="0" borderId="0" applyFill="0" applyBorder="0" applyProtection="0">
      <alignment vertical="center"/>
    </xf>
    <xf numFmtId="9" fontId="0" fillId="0" borderId="0" applyFont="0" applyFill="0" applyBorder="0" applyAlignment="0" applyProtection="0"/>
  </cellStyleXfs>
  <cellXfs count="119">
    <xf numFmtId="0" fontId="0" fillId="0" borderId="0" xfId="0" applyAlignment="1">
      <alignment/>
    </xf>
    <xf numFmtId="0" fontId="2" fillId="0" borderId="0" xfId="0" applyFont="1"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horizontal="left"/>
    </xf>
    <xf numFmtId="0" fontId="2" fillId="0" borderId="0" xfId="0" applyFont="1" applyAlignment="1" quotePrefix="1">
      <alignment horizontal="left"/>
    </xf>
    <xf numFmtId="0" fontId="1" fillId="0" borderId="0" xfId="0" applyFont="1" applyAlignment="1" quotePrefix="1">
      <alignment/>
    </xf>
    <xf numFmtId="0" fontId="5" fillId="0" borderId="0" xfId="0" applyFont="1" applyAlignment="1">
      <alignment horizontal="left"/>
    </xf>
    <xf numFmtId="0" fontId="5" fillId="0" borderId="0" xfId="0" applyFont="1" applyAlignment="1">
      <alignment/>
    </xf>
    <xf numFmtId="0" fontId="2" fillId="0" borderId="0" xfId="0" applyFont="1" applyAlignment="1">
      <alignment horizontal="left"/>
    </xf>
    <xf numFmtId="0" fontId="6" fillId="0" borderId="0" xfId="0" applyFont="1" applyAlignment="1">
      <alignment/>
    </xf>
    <xf numFmtId="0" fontId="1" fillId="0" borderId="0" xfId="0" applyFont="1" applyAlignment="1" quotePrefix="1">
      <alignment horizontal="left"/>
    </xf>
    <xf numFmtId="0" fontId="1" fillId="0" borderId="0" xfId="0" applyFont="1" applyAlignment="1">
      <alignment horizontal="left" vertical="top" wrapText="1"/>
    </xf>
    <xf numFmtId="0" fontId="1" fillId="0" borderId="0" xfId="0" applyFont="1" applyAlignment="1">
      <alignment horizontal="left" vertical="top"/>
    </xf>
    <xf numFmtId="0" fontId="2" fillId="0" borderId="0" xfId="0" applyFont="1" applyBorder="1" applyAlignment="1">
      <alignment horizontal="center"/>
    </xf>
    <xf numFmtId="0" fontId="2" fillId="0" borderId="1" xfId="0" applyFont="1" applyBorder="1" applyAlignment="1">
      <alignment horizontal="center"/>
    </xf>
    <xf numFmtId="0" fontId="2" fillId="0" borderId="0" xfId="0" applyFont="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1" fillId="0" borderId="0" xfId="0" applyFont="1" applyAlignment="1">
      <alignment horizontal="center"/>
    </xf>
    <xf numFmtId="0" fontId="1" fillId="0" borderId="1" xfId="0" applyFont="1" applyBorder="1" applyAlignment="1">
      <alignment/>
    </xf>
    <xf numFmtId="172" fontId="1" fillId="0" borderId="0" xfId="15" applyNumberFormat="1" applyFont="1" applyBorder="1" applyAlignment="1">
      <alignment/>
    </xf>
    <xf numFmtId="172" fontId="1" fillId="0" borderId="1" xfId="0" applyNumberFormat="1" applyFont="1" applyBorder="1" applyAlignment="1">
      <alignment/>
    </xf>
    <xf numFmtId="172" fontId="1" fillId="0" borderId="0" xfId="15" applyNumberFormat="1" applyFont="1" applyAlignment="1">
      <alignment/>
    </xf>
    <xf numFmtId="172" fontId="1" fillId="0" borderId="0" xfId="0" applyNumberFormat="1" applyFont="1" applyAlignment="1">
      <alignment/>
    </xf>
    <xf numFmtId="172" fontId="2" fillId="0" borderId="2" xfId="15" applyNumberFormat="1" applyFont="1" applyBorder="1" applyAlignment="1">
      <alignment/>
    </xf>
    <xf numFmtId="172" fontId="2" fillId="0" borderId="3" xfId="0" applyNumberFormat="1" applyFont="1" applyBorder="1" applyAlignment="1">
      <alignment/>
    </xf>
    <xf numFmtId="172" fontId="2" fillId="0" borderId="2" xfId="0" applyNumberFormat="1" applyFont="1" applyBorder="1" applyAlignment="1">
      <alignment/>
    </xf>
    <xf numFmtId="0" fontId="2" fillId="0" borderId="0" xfId="0" applyFont="1" applyFill="1" applyAlignment="1">
      <alignment horizontal="left"/>
    </xf>
    <xf numFmtId="0" fontId="2" fillId="0" borderId="0" xfId="0" applyFont="1" applyFill="1" applyAlignment="1">
      <alignment/>
    </xf>
    <xf numFmtId="0" fontId="1" fillId="0" borderId="0" xfId="0" applyFont="1" applyFill="1" applyAlignment="1">
      <alignment horizontal="left"/>
    </xf>
    <xf numFmtId="0" fontId="1" fillId="0" borderId="0" xfId="0" applyFont="1" applyFill="1" applyAlignment="1">
      <alignment horizontal="left" vertical="top" wrapText="1"/>
    </xf>
    <xf numFmtId="0" fontId="1" fillId="0" borderId="0" xfId="0" applyFont="1" applyFill="1" applyAlignment="1">
      <alignment/>
    </xf>
    <xf numFmtId="0" fontId="1" fillId="0" borderId="0" xfId="0" applyFont="1" applyFill="1" applyAlignment="1">
      <alignment horizontal="left" vertical="top"/>
    </xf>
    <xf numFmtId="0" fontId="7" fillId="0" borderId="0" xfId="0" applyFont="1" applyAlignment="1">
      <alignment/>
    </xf>
    <xf numFmtId="172" fontId="1" fillId="0" borderId="0" xfId="15" applyNumberFormat="1" applyFont="1" applyAlignment="1">
      <alignment horizontal="center"/>
    </xf>
    <xf numFmtId="172" fontId="1" fillId="0" borderId="0" xfId="0" applyNumberFormat="1" applyFont="1" applyAlignment="1">
      <alignment horizontal="center"/>
    </xf>
    <xf numFmtId="10" fontId="1" fillId="0" borderId="0" xfId="20" applyNumberFormat="1" applyFont="1" applyAlignment="1">
      <alignment/>
    </xf>
    <xf numFmtId="172" fontId="1" fillId="0" borderId="4" xfId="15" applyNumberFormat="1" applyFont="1" applyBorder="1" applyAlignment="1">
      <alignment/>
    </xf>
    <xf numFmtId="172" fontId="1" fillId="0" borderId="0" xfId="15" applyNumberFormat="1" applyFont="1" applyAlignment="1">
      <alignment horizontal="right"/>
    </xf>
    <xf numFmtId="0" fontId="8" fillId="0" borderId="0" xfId="0" applyFont="1" applyAlignment="1">
      <alignment/>
    </xf>
    <xf numFmtId="0" fontId="9" fillId="0" borderId="0" xfId="0" applyFont="1" applyAlignment="1">
      <alignment/>
    </xf>
    <xf numFmtId="172" fontId="2" fillId="0" borderId="5" xfId="15" applyNumberFormat="1" applyFont="1" applyBorder="1" applyAlignment="1">
      <alignment/>
    </xf>
    <xf numFmtId="172" fontId="2" fillId="0" borderId="0" xfId="15" applyNumberFormat="1" applyFont="1" applyBorder="1" applyAlignment="1">
      <alignment/>
    </xf>
    <xf numFmtId="0" fontId="6" fillId="0" borderId="0" xfId="0" applyFont="1" applyAlignment="1" quotePrefix="1">
      <alignment horizontal="left"/>
    </xf>
    <xf numFmtId="172" fontId="5" fillId="0" borderId="0" xfId="15" applyNumberFormat="1" applyFont="1" applyAlignment="1">
      <alignment/>
    </xf>
    <xf numFmtId="172" fontId="1" fillId="0" borderId="2" xfId="15" applyNumberFormat="1" applyFont="1" applyBorder="1" applyAlignment="1">
      <alignment/>
    </xf>
    <xf numFmtId="37" fontId="1" fillId="0" borderId="0" xfId="19" applyFont="1" applyFill="1">
      <alignment vertical="center"/>
    </xf>
    <xf numFmtId="9" fontId="1" fillId="0" borderId="0" xfId="20" applyFont="1" applyFill="1" applyAlignment="1">
      <alignment vertical="center"/>
    </xf>
    <xf numFmtId="9" fontId="1" fillId="0" borderId="0" xfId="20" applyFont="1" applyFill="1" applyBorder="1" applyAlignment="1">
      <alignment vertical="center"/>
    </xf>
    <xf numFmtId="0" fontId="1" fillId="0" borderId="0" xfId="0" applyFont="1" applyBorder="1" applyAlignment="1">
      <alignment/>
    </xf>
    <xf numFmtId="9" fontId="1" fillId="0" borderId="2" xfId="20" applyFont="1" applyFill="1" applyBorder="1" applyAlignment="1">
      <alignment vertical="center"/>
    </xf>
    <xf numFmtId="0" fontId="1" fillId="0" borderId="0" xfId="0" applyFont="1" applyAlignment="1">
      <alignment vertical="top" wrapText="1"/>
    </xf>
    <xf numFmtId="0" fontId="2" fillId="0" borderId="0" xfId="0" applyFont="1" applyAlignment="1">
      <alignment horizontal="right"/>
    </xf>
    <xf numFmtId="0" fontId="7"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6" xfId="0" applyFont="1" applyBorder="1" applyAlignment="1">
      <alignment horizontal="center"/>
    </xf>
    <xf numFmtId="0" fontId="11" fillId="0" borderId="0" xfId="0" applyFont="1" applyAlignment="1">
      <alignment/>
    </xf>
    <xf numFmtId="0" fontId="1" fillId="0" borderId="6" xfId="0" applyFont="1" applyBorder="1" applyAlignment="1">
      <alignment/>
    </xf>
    <xf numFmtId="172" fontId="1" fillId="0" borderId="6" xfId="15" applyNumberFormat="1" applyFont="1" applyBorder="1" applyAlignment="1">
      <alignment/>
    </xf>
    <xf numFmtId="172" fontId="2" fillId="0" borderId="7" xfId="0" applyNumberFormat="1" applyFont="1" applyBorder="1" applyAlignment="1">
      <alignment/>
    </xf>
    <xf numFmtId="172" fontId="1" fillId="0" borderId="0" xfId="15" applyNumberFormat="1" applyFont="1" applyBorder="1" applyAlignment="1">
      <alignment horizontal="center"/>
    </xf>
    <xf numFmtId="15" fontId="1" fillId="0" borderId="4" xfId="0" applyNumberFormat="1" applyFont="1" applyBorder="1" applyAlignment="1">
      <alignment horizontal="center"/>
    </xf>
    <xf numFmtId="0" fontId="2" fillId="0" borderId="0" xfId="0" applyFont="1" applyAlignment="1" quotePrefix="1">
      <alignment horizontal="right"/>
    </xf>
    <xf numFmtId="171" fontId="1" fillId="0" borderId="0" xfId="15" applyFont="1" applyAlignment="1">
      <alignment/>
    </xf>
    <xf numFmtId="171" fontId="1" fillId="0" borderId="0" xfId="15" applyFont="1" applyAlignment="1">
      <alignment horizontal="right"/>
    </xf>
    <xf numFmtId="0" fontId="1" fillId="0" borderId="0" xfId="0" applyFont="1" applyAlignment="1">
      <alignment horizontal="right"/>
    </xf>
    <xf numFmtId="0" fontId="12" fillId="0" borderId="0" xfId="0" applyFont="1" applyAlignment="1">
      <alignment/>
    </xf>
    <xf numFmtId="0" fontId="3" fillId="0" borderId="0" xfId="0" applyFont="1" applyAlignment="1">
      <alignment/>
    </xf>
    <xf numFmtId="0" fontId="13" fillId="0" borderId="0" xfId="0" applyFont="1" applyAlignment="1">
      <alignment/>
    </xf>
    <xf numFmtId="0" fontId="13" fillId="0" borderId="0" xfId="0" applyFont="1" applyAlignment="1" quotePrefix="1">
      <alignment/>
    </xf>
    <xf numFmtId="173" fontId="2" fillId="0" borderId="0" xfId="0" applyNumberFormat="1" applyFont="1" applyAlignment="1">
      <alignment horizontal="center"/>
    </xf>
    <xf numFmtId="0" fontId="8" fillId="0" borderId="0" xfId="0" applyFont="1" applyAlignment="1">
      <alignment horizontal="center"/>
    </xf>
    <xf numFmtId="171" fontId="5" fillId="0" borderId="0" xfId="0" applyNumberFormat="1" applyFont="1" applyAlignment="1">
      <alignment/>
    </xf>
    <xf numFmtId="171" fontId="5" fillId="0" borderId="0" xfId="15" applyFont="1" applyAlignment="1">
      <alignment/>
    </xf>
    <xf numFmtId="171" fontId="1" fillId="0" borderId="0" xfId="0" applyNumberFormat="1" applyFont="1" applyAlignment="1">
      <alignment/>
    </xf>
    <xf numFmtId="0" fontId="14" fillId="0" borderId="0" xfId="0" applyFont="1" applyAlignment="1">
      <alignment/>
    </xf>
    <xf numFmtId="0" fontId="14" fillId="0" borderId="0" xfId="0" applyFont="1" applyAlignment="1" quotePrefix="1">
      <alignment/>
    </xf>
    <xf numFmtId="171" fontId="2" fillId="0" borderId="0" xfId="0" applyNumberFormat="1" applyFont="1" applyAlignment="1">
      <alignment horizontal="center"/>
    </xf>
    <xf numFmtId="173" fontId="2" fillId="0" borderId="0" xfId="0" applyNumberFormat="1" applyFont="1" applyAlignment="1" quotePrefix="1">
      <alignment horizontal="center"/>
    </xf>
    <xf numFmtId="171" fontId="8" fillId="0" borderId="0" xfId="0" applyNumberFormat="1" applyFont="1" applyAlignment="1">
      <alignment horizontal="center"/>
    </xf>
    <xf numFmtId="172" fontId="1" fillId="0" borderId="0" xfId="15" applyNumberFormat="1" applyFont="1" applyAlignment="1">
      <alignment horizontal="right" vertical="center" wrapText="1" shrinkToFit="1"/>
    </xf>
    <xf numFmtId="172" fontId="1" fillId="0" borderId="8" xfId="15" applyNumberFormat="1" applyFont="1" applyBorder="1" applyAlignment="1">
      <alignment horizontal="right" vertical="center" wrapText="1" shrinkToFit="1"/>
    </xf>
    <xf numFmtId="172" fontId="1" fillId="0" borderId="0" xfId="15" applyNumberFormat="1" applyFont="1" applyAlignment="1">
      <alignment horizontal="center" vertical="center" wrapText="1" shrinkToFit="1"/>
    </xf>
    <xf numFmtId="172" fontId="1" fillId="0" borderId="9" xfId="15" applyNumberFormat="1" applyFont="1" applyBorder="1" applyAlignment="1">
      <alignment horizontal="right" vertical="center" wrapText="1" shrinkToFit="1"/>
    </xf>
    <xf numFmtId="172" fontId="1" fillId="0" borderId="10" xfId="15" applyNumberFormat="1" applyFont="1" applyBorder="1" applyAlignment="1">
      <alignment horizontal="right" vertical="center" wrapText="1" shrinkToFit="1"/>
    </xf>
    <xf numFmtId="172" fontId="1" fillId="0" borderId="10" xfId="15" applyNumberFormat="1" applyFont="1" applyFill="1" applyBorder="1" applyAlignment="1">
      <alignment horizontal="right" vertical="center" wrapText="1" shrinkToFit="1"/>
    </xf>
    <xf numFmtId="0" fontId="8" fillId="0" borderId="0" xfId="0" applyFont="1" applyAlignment="1" quotePrefix="1">
      <alignment/>
    </xf>
    <xf numFmtId="172" fontId="1" fillId="0" borderId="11" xfId="15" applyNumberFormat="1" applyFont="1" applyBorder="1" applyAlignment="1">
      <alignment horizontal="right" vertical="center" wrapText="1" shrinkToFit="1"/>
    </xf>
    <xf numFmtId="172" fontId="1" fillId="0" borderId="4" xfId="15" applyNumberFormat="1" applyFont="1" applyBorder="1" applyAlignment="1">
      <alignment horizontal="center" vertical="center" wrapText="1" shrinkToFit="1"/>
    </xf>
    <xf numFmtId="172" fontId="1" fillId="0" borderId="0" xfId="15" applyNumberFormat="1" applyFont="1" applyBorder="1" applyAlignment="1">
      <alignment horizontal="center" vertical="center" wrapText="1" shrinkToFit="1"/>
    </xf>
    <xf numFmtId="172" fontId="2" fillId="0" borderId="2" xfId="15" applyNumberFormat="1" applyFont="1" applyBorder="1" applyAlignment="1">
      <alignment horizontal="right" vertical="center" wrapText="1" shrinkToFit="1"/>
    </xf>
    <xf numFmtId="172" fontId="1" fillId="0" borderId="4" xfId="15" applyNumberFormat="1" applyFont="1" applyBorder="1" applyAlignment="1">
      <alignment horizontal="right" vertical="center" wrapText="1" shrinkToFit="1"/>
    </xf>
    <xf numFmtId="172" fontId="1" fillId="0" borderId="0" xfId="15" applyNumberFormat="1" applyFont="1" applyBorder="1" applyAlignment="1">
      <alignment horizontal="right" vertical="center" wrapText="1" shrinkToFit="1"/>
    </xf>
    <xf numFmtId="0" fontId="2" fillId="0" borderId="0" xfId="0" applyFont="1" applyBorder="1" applyAlignment="1">
      <alignment/>
    </xf>
    <xf numFmtId="172" fontId="1" fillId="0" borderId="12" xfId="15" applyNumberFormat="1" applyFont="1" applyBorder="1" applyAlignment="1">
      <alignment horizontal="right" vertical="center" wrapText="1" shrinkToFit="1"/>
    </xf>
    <xf numFmtId="171" fontId="1" fillId="0" borderId="0" xfId="0" applyNumberFormat="1" applyFont="1" applyBorder="1" applyAlignment="1">
      <alignment/>
    </xf>
    <xf numFmtId="171" fontId="1" fillId="0" borderId="0" xfId="15" applyFont="1" applyAlignment="1">
      <alignment horizontal="right" vertical="center" wrapText="1" shrinkToFit="1"/>
    </xf>
    <xf numFmtId="171" fontId="1" fillId="0" borderId="0" xfId="15" applyFont="1" applyAlignment="1">
      <alignment horizontal="center" vertical="center" wrapText="1" shrinkToFit="1"/>
    </xf>
    <xf numFmtId="171" fontId="2" fillId="0" borderId="0" xfId="15" applyNumberFormat="1" applyFont="1" applyAlignment="1">
      <alignment/>
    </xf>
    <xf numFmtId="172" fontId="2" fillId="0" borderId="0" xfId="15" applyNumberFormat="1" applyFont="1" applyAlignment="1">
      <alignment/>
    </xf>
    <xf numFmtId="171" fontId="1" fillId="0" borderId="0" xfId="15" applyNumberFormat="1" applyFont="1" applyAlignment="1">
      <alignment/>
    </xf>
    <xf numFmtId="0" fontId="15" fillId="0" borderId="0" xfId="0" applyFont="1" applyAlignment="1">
      <alignment/>
    </xf>
    <xf numFmtId="172" fontId="2" fillId="0" borderId="0" xfId="15" applyNumberFormat="1" applyFont="1" applyAlignment="1">
      <alignment horizontal="center"/>
    </xf>
    <xf numFmtId="15" fontId="2" fillId="0" borderId="0" xfId="0" applyNumberFormat="1" applyFont="1" applyAlignment="1">
      <alignment horizontal="left"/>
    </xf>
    <xf numFmtId="15" fontId="2" fillId="0" borderId="0" xfId="0" applyNumberFormat="1" applyFont="1" applyFill="1" applyAlignment="1">
      <alignment horizontal="left"/>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vertical="top" wrapText="1"/>
    </xf>
    <xf numFmtId="0" fontId="0" fillId="0" borderId="0" xfId="0" applyAlignment="1">
      <alignment vertical="top" wrapText="1"/>
    </xf>
    <xf numFmtId="0" fontId="1" fillId="0" borderId="0" xfId="0" applyFont="1" applyAlignment="1">
      <alignment horizontal="center" vertical="top" wrapText="1"/>
    </xf>
    <xf numFmtId="15" fontId="1" fillId="0" borderId="0" xfId="0" applyNumberFormat="1" applyFont="1" applyAlignment="1">
      <alignment horizontal="left"/>
    </xf>
    <xf numFmtId="15" fontId="1" fillId="0" borderId="0" xfId="0" applyNumberFormat="1" applyFont="1" applyAlignment="1" quotePrefix="1">
      <alignment horizontal="left"/>
    </xf>
    <xf numFmtId="0" fontId="2" fillId="0" borderId="0" xfId="0" applyFont="1" applyBorder="1" applyAlignment="1">
      <alignment horizontal="center"/>
    </xf>
    <xf numFmtId="0" fontId="2" fillId="0" borderId="1" xfId="0" applyFont="1" applyBorder="1" applyAlignment="1">
      <alignment horizontal="center"/>
    </xf>
    <xf numFmtId="0" fontId="2" fillId="0" borderId="0" xfId="0" applyFont="1" applyAlignment="1">
      <alignment horizontal="center"/>
    </xf>
    <xf numFmtId="0" fontId="8" fillId="0" borderId="0" xfId="0" applyFont="1" applyAlignment="1">
      <alignment horizontal="left" wrapText="1"/>
    </xf>
    <xf numFmtId="0" fontId="8" fillId="0" borderId="0" xfId="0" applyFont="1" applyAlignment="1">
      <alignment vertical="top" wrapText="1"/>
    </xf>
  </cellXfs>
  <cellStyles count="7">
    <cellStyle name="Normal" xfId="0"/>
    <cellStyle name="Comma" xfId="15"/>
    <cellStyle name="Comma [0]" xfId="16"/>
    <cellStyle name="Currency" xfId="17"/>
    <cellStyle name="Currency [0]" xfId="18"/>
    <cellStyle name="Normal_1 LeadSchedul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9525</xdr:rowOff>
    </xdr:from>
    <xdr:to>
      <xdr:col>8</xdr:col>
      <xdr:colOff>295275</xdr:colOff>
      <xdr:row>19</xdr:row>
      <xdr:rowOff>123825</xdr:rowOff>
    </xdr:to>
    <xdr:sp>
      <xdr:nvSpPr>
        <xdr:cNvPr id="1" name="TextBox 1"/>
        <xdr:cNvSpPr txBox="1">
          <a:spLocks noChangeArrowheads="1"/>
        </xdr:cNvSpPr>
      </xdr:nvSpPr>
      <xdr:spPr>
        <a:xfrm>
          <a:off x="190500" y="1304925"/>
          <a:ext cx="6372225" cy="1895475"/>
        </a:xfrm>
        <a:prstGeom prst="rect">
          <a:avLst/>
        </a:prstGeom>
        <a:no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MASB 26: Interim Financial Reporting and paragraph 9.22 of the Listing Requirements of Bursa Malaysia Securities Berhad.
The interim financial statements should be read in conjunction with the audited financial statements for the year ended 31 December 2004.  These explanatory notes attached to the interim financial statements provide an explanation of events and transactions that are significant to an understanding of the changes in the financial position and performance of the Group since the financial year ended 31 December 2004.
The same accounting policies and methods of computation are followed in the interim financial statements as compared with the financial statements for the year ended 31 December 2004.</a:t>
          </a:r>
        </a:p>
      </xdr:txBody>
    </xdr:sp>
    <xdr:clientData/>
  </xdr:twoCellAnchor>
  <xdr:twoCellAnchor>
    <xdr:from>
      <xdr:col>1</xdr:col>
      <xdr:colOff>19050</xdr:colOff>
      <xdr:row>21</xdr:row>
      <xdr:rowOff>0</xdr:rowOff>
    </xdr:from>
    <xdr:to>
      <xdr:col>8</xdr:col>
      <xdr:colOff>314325</xdr:colOff>
      <xdr:row>21</xdr:row>
      <xdr:rowOff>0</xdr:rowOff>
    </xdr:to>
    <xdr:sp>
      <xdr:nvSpPr>
        <xdr:cNvPr id="2" name="TextBox 2"/>
        <xdr:cNvSpPr txBox="1">
          <a:spLocks noChangeArrowheads="1"/>
        </xdr:cNvSpPr>
      </xdr:nvSpPr>
      <xdr:spPr>
        <a:xfrm>
          <a:off x="209550" y="3400425"/>
          <a:ext cx="6372225" cy="0"/>
        </a:xfrm>
        <a:prstGeom prst="rect">
          <a:avLst/>
        </a:prstGeom>
        <a:noFill/>
        <a:ln w="9525" cmpd="sng">
          <a:noFill/>
        </a:ln>
      </xdr:spPr>
      <xdr:txBody>
        <a:bodyPr vertOverflow="clip" wrap="square"/>
        <a:p>
          <a:pPr algn="just">
            <a:defRPr/>
          </a:pPr>
          <a:r>
            <a:rPr lang="en-US" cap="none" sz="1000" b="0" i="0" u="none" baseline="0"/>
            <a:t>The change in accounting policy has been applied retrospectively and comparatives have been restated.  The effects of changes in accounting policy are as follows:</a:t>
          </a:r>
        </a:p>
      </xdr:txBody>
    </xdr:sp>
    <xdr:clientData/>
  </xdr:twoCellAnchor>
  <xdr:twoCellAnchor>
    <xdr:from>
      <xdr:col>1</xdr:col>
      <xdr:colOff>0</xdr:colOff>
      <xdr:row>8</xdr:row>
      <xdr:rowOff>9525</xdr:rowOff>
    </xdr:from>
    <xdr:to>
      <xdr:col>8</xdr:col>
      <xdr:colOff>295275</xdr:colOff>
      <xdr:row>19</xdr:row>
      <xdr:rowOff>123825</xdr:rowOff>
    </xdr:to>
    <xdr:sp>
      <xdr:nvSpPr>
        <xdr:cNvPr id="3" name="TextBox 3"/>
        <xdr:cNvSpPr txBox="1">
          <a:spLocks noChangeArrowheads="1"/>
        </xdr:cNvSpPr>
      </xdr:nvSpPr>
      <xdr:spPr>
        <a:xfrm>
          <a:off x="190500" y="1304925"/>
          <a:ext cx="6372225" cy="1895475"/>
        </a:xfrm>
        <a:prstGeom prst="rect">
          <a:avLst/>
        </a:prstGeom>
        <a:no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MASB 26: Interim Financial Reporting and paragraph 9.22 of the Listing Requirements of Bursa Malaysia Securities Berhad.
The interim financial statements should be read in conjunction with the audited financial statements for the year ended 31 December 2004.  These explanatory notes attached to the interim financial statements provide an explanation of events and transactions that are significant to an understanding of the changes in the financial position and performance of the Group since the financial year ended 31 December 2004.
The same accounting policies and methods of computation are followed in the interim financial statements as compared with the financial statements for the year ended 31 December 2004.</a:t>
          </a:r>
        </a:p>
      </xdr:txBody>
    </xdr:sp>
    <xdr:clientData/>
  </xdr:twoCellAnchor>
  <xdr:twoCellAnchor>
    <xdr:from>
      <xdr:col>1</xdr:col>
      <xdr:colOff>19050</xdr:colOff>
      <xdr:row>21</xdr:row>
      <xdr:rowOff>0</xdr:rowOff>
    </xdr:from>
    <xdr:to>
      <xdr:col>8</xdr:col>
      <xdr:colOff>314325</xdr:colOff>
      <xdr:row>21</xdr:row>
      <xdr:rowOff>0</xdr:rowOff>
    </xdr:to>
    <xdr:sp>
      <xdr:nvSpPr>
        <xdr:cNvPr id="4" name="TextBox 4"/>
        <xdr:cNvSpPr txBox="1">
          <a:spLocks noChangeArrowheads="1"/>
        </xdr:cNvSpPr>
      </xdr:nvSpPr>
      <xdr:spPr>
        <a:xfrm>
          <a:off x="209550" y="3400425"/>
          <a:ext cx="6372225" cy="0"/>
        </a:xfrm>
        <a:prstGeom prst="rect">
          <a:avLst/>
        </a:prstGeom>
        <a:noFill/>
        <a:ln w="9525" cmpd="sng">
          <a:noFill/>
        </a:ln>
      </xdr:spPr>
      <xdr:txBody>
        <a:bodyPr vertOverflow="clip" wrap="square"/>
        <a:p>
          <a:pPr algn="just">
            <a:defRPr/>
          </a:pPr>
          <a:r>
            <a:rPr lang="en-US" cap="none" sz="1000" b="0" i="0" u="none" baseline="0"/>
            <a:t>The change in accounting policy has been applied retrospectively and comparatives have been restated.  The effects of changes in accounting policy are as follows: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so_2Q05(Sept)-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ote"/>
      <sheetName val="A_PL"/>
      <sheetName val="A_BS"/>
      <sheetName val="A_CIE"/>
      <sheetName val="A_CF"/>
      <sheetName val="CIE"/>
      <sheetName val="PL"/>
      <sheetName val="BS"/>
      <sheetName val="CF"/>
      <sheetName val="CF_Working"/>
      <sheetName val="Journal_05Q1"/>
      <sheetName val="Journal_04Q4"/>
      <sheetName val="InterCoy_Sum"/>
      <sheetName val="InterCoy"/>
      <sheetName val="RPT_Sum"/>
      <sheetName val="EPS"/>
      <sheetName val="Commitment"/>
      <sheetName val="Corporate Guarantee"/>
      <sheetName val="RPT_Detail"/>
      <sheetName val="PL_YTD"/>
      <sheetName val="Working_PL_YTD"/>
      <sheetName val="Segmental"/>
      <sheetName val="fair value_JB, TR, PK"/>
      <sheetName val="Formula"/>
    </sheetNames>
    <sheetDataSet>
      <sheetData sheetId="1">
        <row r="14">
          <cell r="B14">
            <v>46980</v>
          </cell>
          <cell r="D14">
            <v>128911</v>
          </cell>
        </row>
        <row r="30">
          <cell r="B30">
            <v>-2708</v>
          </cell>
          <cell r="D30">
            <v>-6943</v>
          </cell>
        </row>
        <row r="32">
          <cell r="B32">
            <v>-69</v>
          </cell>
          <cell r="D32">
            <v>-324</v>
          </cell>
        </row>
        <row r="38">
          <cell r="B38">
            <v>-1400</v>
          </cell>
          <cell r="D38">
            <v>-4075</v>
          </cell>
        </row>
      </sheetData>
      <sheetData sheetId="6">
        <row r="20">
          <cell r="I20">
            <v>-3291.3636363636297</v>
          </cell>
        </row>
      </sheetData>
      <sheetData sheetId="7">
        <row r="56">
          <cell r="O56">
            <v>7386</v>
          </cell>
        </row>
        <row r="57">
          <cell r="O57">
            <v>59057</v>
          </cell>
        </row>
        <row r="58">
          <cell r="O58">
            <v>2143</v>
          </cell>
        </row>
        <row r="59">
          <cell r="B59">
            <v>1824000</v>
          </cell>
          <cell r="J59">
            <v>532000</v>
          </cell>
          <cell r="O59">
            <v>2615</v>
          </cell>
        </row>
        <row r="60">
          <cell r="G60">
            <v>6876265</v>
          </cell>
        </row>
        <row r="143">
          <cell r="O143">
            <v>5884</v>
          </cell>
        </row>
        <row r="144">
          <cell r="B144">
            <v>7296000</v>
          </cell>
          <cell r="G144">
            <v>18792168</v>
          </cell>
          <cell r="J144">
            <v>2128000</v>
          </cell>
          <cell r="O144">
            <v>28705</v>
          </cell>
        </row>
      </sheetData>
      <sheetData sheetId="15">
        <row r="53">
          <cell r="B53">
            <v>75250601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589"/>
  <sheetViews>
    <sheetView workbookViewId="0" topLeftCell="A1">
      <selection activeCell="A7" sqref="A7"/>
    </sheetView>
  </sheetViews>
  <sheetFormatPr defaultColWidth="9.140625" defaultRowHeight="12.75"/>
  <cols>
    <col min="1" max="1" width="2.8515625" style="2" customWidth="1"/>
    <col min="2" max="2" width="10.140625" style="2" bestFit="1" customWidth="1"/>
    <col min="3" max="3" width="14.00390625" style="2" bestFit="1" customWidth="1"/>
    <col min="4" max="5" width="9.140625" style="2" customWidth="1"/>
    <col min="6" max="6" width="18.7109375" style="2" customWidth="1"/>
    <col min="7" max="7" width="14.421875" style="2" bestFit="1" customWidth="1"/>
    <col min="8" max="8" width="15.57421875" style="2" customWidth="1"/>
    <col min="9" max="9" width="13.421875" style="2" bestFit="1" customWidth="1"/>
    <col min="10" max="10" width="7.8515625" style="2" customWidth="1"/>
    <col min="11" max="11" width="7.00390625" style="2" customWidth="1"/>
    <col min="12" max="16384" width="9.140625" style="2" customWidth="1"/>
  </cols>
  <sheetData>
    <row r="1" ht="12.75">
      <c r="A1" s="1" t="s">
        <v>0</v>
      </c>
    </row>
    <row r="2" ht="12.75">
      <c r="A2" s="2" t="s">
        <v>1</v>
      </c>
    </row>
    <row r="3" ht="12.75">
      <c r="A3" s="2" t="s">
        <v>2</v>
      </c>
    </row>
    <row r="5" spans="1:2" ht="12.75">
      <c r="A5" s="3" t="s">
        <v>3</v>
      </c>
      <c r="B5" s="3"/>
    </row>
    <row r="6" ht="12.75">
      <c r="A6" s="4"/>
    </row>
    <row r="7" spans="1:2" ht="12.75">
      <c r="A7" s="5">
        <v>1</v>
      </c>
      <c r="B7" s="1" t="s">
        <v>4</v>
      </c>
    </row>
    <row r="8" spans="1:2" ht="12.75">
      <c r="A8" s="4"/>
      <c r="B8" s="6"/>
    </row>
    <row r="9" spans="1:11" ht="12.75">
      <c r="A9" s="4"/>
      <c r="B9" s="4"/>
      <c r="C9" s="4"/>
      <c r="D9" s="4"/>
      <c r="E9" s="4"/>
      <c r="F9" s="4"/>
      <c r="G9" s="4"/>
      <c r="H9" s="4"/>
      <c r="I9" s="4"/>
      <c r="J9" s="4"/>
      <c r="K9" s="4"/>
    </row>
    <row r="10" spans="1:11" ht="12.75">
      <c r="A10" s="4"/>
      <c r="B10" s="4"/>
      <c r="C10" s="4"/>
      <c r="D10" s="4"/>
      <c r="E10" s="4"/>
      <c r="F10" s="4"/>
      <c r="G10" s="4"/>
      <c r="H10" s="4"/>
      <c r="I10" s="4"/>
      <c r="J10" s="4"/>
      <c r="K10" s="4"/>
    </row>
    <row r="11" spans="1:11" s="8" customFormat="1" ht="12.75">
      <c r="A11" s="7"/>
      <c r="C11" s="7"/>
      <c r="D11" s="7"/>
      <c r="E11" s="7"/>
      <c r="F11" s="7"/>
      <c r="G11" s="7"/>
      <c r="H11" s="7"/>
      <c r="I11" s="7"/>
      <c r="J11" s="7"/>
      <c r="K11" s="7"/>
    </row>
    <row r="12" spans="1:11" s="8" customFormat="1" ht="12.75">
      <c r="A12" s="7"/>
      <c r="C12" s="7"/>
      <c r="D12" s="7"/>
      <c r="E12" s="7"/>
      <c r="F12" s="7"/>
      <c r="G12" s="7"/>
      <c r="H12" s="7"/>
      <c r="I12" s="7"/>
      <c r="J12" s="7"/>
      <c r="K12" s="7"/>
    </row>
    <row r="13" spans="1:11" s="8" customFormat="1" ht="12.75">
      <c r="A13" s="7"/>
      <c r="C13" s="7"/>
      <c r="D13" s="7"/>
      <c r="E13" s="7"/>
      <c r="F13" s="7"/>
      <c r="G13" s="7"/>
      <c r="H13" s="7"/>
      <c r="I13" s="7"/>
      <c r="J13" s="7"/>
      <c r="K13" s="7"/>
    </row>
    <row r="14" spans="1:11" s="8" customFormat="1" ht="12.75">
      <c r="A14" s="7"/>
      <c r="C14" s="7"/>
      <c r="D14" s="7"/>
      <c r="E14" s="7"/>
      <c r="F14" s="7"/>
      <c r="G14" s="7"/>
      <c r="H14" s="7"/>
      <c r="I14" s="7"/>
      <c r="J14" s="7"/>
      <c r="K14" s="7"/>
    </row>
    <row r="15" spans="1:11" s="8" customFormat="1" ht="12.75">
      <c r="A15" s="7"/>
      <c r="C15" s="7"/>
      <c r="D15" s="7"/>
      <c r="E15" s="7"/>
      <c r="F15" s="7"/>
      <c r="G15" s="7"/>
      <c r="H15" s="7"/>
      <c r="I15" s="7"/>
      <c r="J15" s="7"/>
      <c r="K15" s="7"/>
    </row>
    <row r="16" spans="1:11" s="8" customFormat="1" ht="12.75">
      <c r="A16" s="7"/>
      <c r="B16" s="4"/>
      <c r="C16" s="7"/>
      <c r="D16" s="7"/>
      <c r="E16" s="7"/>
      <c r="F16" s="7"/>
      <c r="G16" s="7"/>
      <c r="H16" s="7"/>
      <c r="I16" s="7"/>
      <c r="J16" s="7"/>
      <c r="K16" s="7"/>
    </row>
    <row r="17" spans="1:11" s="8" customFormat="1" ht="12.75">
      <c r="A17" s="7"/>
      <c r="B17" s="4"/>
      <c r="C17" s="7"/>
      <c r="D17" s="7"/>
      <c r="E17" s="7"/>
      <c r="F17" s="7"/>
      <c r="G17" s="7"/>
      <c r="H17" s="7"/>
      <c r="I17" s="7"/>
      <c r="J17" s="7"/>
      <c r="K17" s="7"/>
    </row>
    <row r="18" spans="1:11" s="8" customFormat="1" ht="12.75">
      <c r="A18" s="7"/>
      <c r="B18" s="4"/>
      <c r="C18" s="7"/>
      <c r="D18" s="7"/>
      <c r="E18" s="7"/>
      <c r="F18" s="7"/>
      <c r="G18" s="7"/>
      <c r="H18" s="7"/>
      <c r="I18" s="7"/>
      <c r="J18" s="7"/>
      <c r="K18" s="7"/>
    </row>
    <row r="19" spans="1:11" s="8" customFormat="1" ht="12.75">
      <c r="A19" s="7"/>
      <c r="B19" s="4"/>
      <c r="C19" s="7"/>
      <c r="D19" s="7"/>
      <c r="E19" s="7"/>
      <c r="F19" s="7"/>
      <c r="G19" s="7"/>
      <c r="H19" s="7"/>
      <c r="I19" s="7"/>
      <c r="J19" s="7"/>
      <c r="K19" s="7"/>
    </row>
    <row r="20" spans="1:11" s="8" customFormat="1" ht="12.75">
      <c r="A20" s="7"/>
      <c r="B20" s="4"/>
      <c r="C20" s="7"/>
      <c r="D20" s="7"/>
      <c r="E20" s="7"/>
      <c r="F20" s="7"/>
      <c r="G20" s="7"/>
      <c r="H20" s="7"/>
      <c r="I20" s="7"/>
      <c r="J20" s="7"/>
      <c r="K20" s="7"/>
    </row>
    <row r="21" spans="1:11" s="8" customFormat="1" ht="12.75">
      <c r="A21" s="7"/>
      <c r="B21" s="4"/>
      <c r="C21" s="7"/>
      <c r="D21" s="7"/>
      <c r="E21" s="7"/>
      <c r="F21" s="7"/>
      <c r="G21" s="7"/>
      <c r="H21" s="7"/>
      <c r="I21" s="7"/>
      <c r="J21" s="7"/>
      <c r="K21" s="7"/>
    </row>
    <row r="22" spans="1:2" s="10" customFormat="1" ht="12.75">
      <c r="A22" s="9">
        <f>+A7+1</f>
        <v>2</v>
      </c>
      <c r="B22" s="1" t="s">
        <v>5</v>
      </c>
    </row>
    <row r="23" spans="1:2" s="8" customFormat="1" ht="12.75">
      <c r="A23" s="7"/>
      <c r="B23" s="2" t="s">
        <v>6</v>
      </c>
    </row>
    <row r="24" ht="12.75">
      <c r="A24" s="4"/>
    </row>
    <row r="25" spans="1:2" ht="12.75">
      <c r="A25" s="9">
        <f>+A22+1</f>
        <v>3</v>
      </c>
      <c r="B25" s="1" t="s">
        <v>7</v>
      </c>
    </row>
    <row r="26" spans="1:2" ht="12.75">
      <c r="A26" s="11"/>
      <c r="B26" s="2" t="s">
        <v>8</v>
      </c>
    </row>
    <row r="27" ht="12.75">
      <c r="A27" s="4"/>
    </row>
    <row r="28" spans="1:2" s="1" customFormat="1" ht="12.75">
      <c r="A28" s="9">
        <f>+A25+1</f>
        <v>4</v>
      </c>
      <c r="B28" s="1" t="s">
        <v>9</v>
      </c>
    </row>
    <row r="29" spans="1:2" ht="12.75">
      <c r="A29" s="4"/>
      <c r="B29" s="2" t="s">
        <v>10</v>
      </c>
    </row>
    <row r="30" spans="1:2" ht="12.75">
      <c r="A30" s="4"/>
      <c r="B30" s="2" t="s">
        <v>11</v>
      </c>
    </row>
    <row r="31" ht="12.75">
      <c r="A31" s="4"/>
    </row>
    <row r="32" spans="1:2" s="1" customFormat="1" ht="12.75">
      <c r="A32" s="9">
        <f>+A28+1</f>
        <v>5</v>
      </c>
      <c r="B32" s="1" t="s">
        <v>12</v>
      </c>
    </row>
    <row r="33" spans="1:2" ht="12.75">
      <c r="A33" s="4"/>
      <c r="B33" s="2" t="s">
        <v>13</v>
      </c>
    </row>
    <row r="34" spans="1:2" ht="12.75">
      <c r="A34" s="4"/>
      <c r="B34" s="2" t="s">
        <v>14</v>
      </c>
    </row>
    <row r="35" spans="1:2" s="1" customFormat="1" ht="12.75">
      <c r="A35" s="9">
        <f>+A32+1</f>
        <v>6</v>
      </c>
      <c r="B35" s="1" t="s">
        <v>15</v>
      </c>
    </row>
    <row r="36" spans="1:9" ht="12.75">
      <c r="A36" s="4"/>
      <c r="B36" s="107" t="s">
        <v>16</v>
      </c>
      <c r="C36" s="107"/>
      <c r="D36" s="107"/>
      <c r="E36" s="107"/>
      <c r="F36" s="107"/>
      <c r="G36" s="107"/>
      <c r="H36" s="107"/>
      <c r="I36" s="107"/>
    </row>
    <row r="37" spans="1:9" ht="12.75">
      <c r="A37" s="4"/>
      <c r="B37" s="107"/>
      <c r="C37" s="107"/>
      <c r="D37" s="107"/>
      <c r="E37" s="107"/>
      <c r="F37" s="107"/>
      <c r="G37" s="107"/>
      <c r="H37" s="107"/>
      <c r="I37" s="107"/>
    </row>
    <row r="38" ht="12.75">
      <c r="A38" s="4"/>
    </row>
    <row r="39" spans="1:2" s="1" customFormat="1" ht="12.75">
      <c r="A39" s="9">
        <f>+A35+1</f>
        <v>7</v>
      </c>
      <c r="B39" s="1" t="s">
        <v>17</v>
      </c>
    </row>
    <row r="40" spans="1:9" ht="12.75" customHeight="1">
      <c r="A40" s="5"/>
      <c r="B40" s="13" t="s">
        <v>18</v>
      </c>
      <c r="C40" s="13"/>
      <c r="D40" s="13"/>
      <c r="E40" s="13"/>
      <c r="F40" s="13"/>
      <c r="G40" s="13"/>
      <c r="H40" s="13"/>
      <c r="I40" s="12"/>
    </row>
    <row r="41" spans="1:9" ht="12.75" customHeight="1">
      <c r="A41" s="5"/>
      <c r="B41" s="13"/>
      <c r="C41" s="13"/>
      <c r="D41" s="13"/>
      <c r="E41" s="13"/>
      <c r="F41" s="13"/>
      <c r="G41" s="13"/>
      <c r="H41" s="13"/>
      <c r="I41" s="12"/>
    </row>
    <row r="42" spans="1:2" s="1" customFormat="1" ht="12.75">
      <c r="A42" s="9">
        <f>+A39+1</f>
        <v>8</v>
      </c>
      <c r="B42" s="1" t="s">
        <v>19</v>
      </c>
    </row>
    <row r="43" s="1" customFormat="1" ht="12.75">
      <c r="A43" s="9"/>
    </row>
    <row r="44" spans="1:2" ht="12.75">
      <c r="A44" s="4"/>
      <c r="B44" s="3" t="s">
        <v>20</v>
      </c>
    </row>
    <row r="45" spans="1:9" ht="12.75">
      <c r="A45" s="4"/>
      <c r="B45" s="1"/>
      <c r="F45" s="114" t="s">
        <v>21</v>
      </c>
      <c r="G45" s="115"/>
      <c r="H45" s="116" t="s">
        <v>22</v>
      </c>
      <c r="I45" s="116"/>
    </row>
    <row r="46" spans="1:9" ht="12.75">
      <c r="A46" s="4"/>
      <c r="B46" s="1"/>
      <c r="F46" s="14" t="s">
        <v>23</v>
      </c>
      <c r="G46" s="15" t="s">
        <v>24</v>
      </c>
      <c r="H46" s="16" t="s">
        <v>23</v>
      </c>
      <c r="I46" s="16" t="s">
        <v>24</v>
      </c>
    </row>
    <row r="47" spans="1:9" ht="12.75">
      <c r="A47" s="4"/>
      <c r="F47" s="17" t="s">
        <v>25</v>
      </c>
      <c r="G47" s="18" t="s">
        <v>25</v>
      </c>
      <c r="H47" s="19" t="s">
        <v>25</v>
      </c>
      <c r="I47" s="19" t="s">
        <v>25</v>
      </c>
    </row>
    <row r="48" spans="1:8" ht="12.75">
      <c r="A48" s="4"/>
      <c r="F48" s="17"/>
      <c r="G48" s="20"/>
      <c r="H48" s="19"/>
    </row>
    <row r="49" spans="1:9" ht="12.75">
      <c r="A49" s="4"/>
      <c r="B49" s="2" t="s">
        <v>26</v>
      </c>
      <c r="F49" s="21">
        <f>+F53-F50-F51</f>
        <v>40559</v>
      </c>
      <c r="G49" s="22">
        <f>+G53-G50-G51</f>
        <v>118067</v>
      </c>
      <c r="H49" s="23">
        <f>+H53-H50-H51</f>
        <v>336</v>
      </c>
      <c r="I49" s="24">
        <f>+I53-I50-I51</f>
        <v>132</v>
      </c>
    </row>
    <row r="50" spans="1:9" ht="12.75">
      <c r="A50" s="4"/>
      <c r="B50" s="2" t="s">
        <v>27</v>
      </c>
      <c r="F50" s="21">
        <v>6329</v>
      </c>
      <c r="G50" s="22">
        <v>10681</v>
      </c>
      <c r="H50" s="23">
        <v>-3041</v>
      </c>
      <c r="I50" s="24">
        <v>-7004</v>
      </c>
    </row>
    <row r="51" spans="1:9" ht="12.75">
      <c r="A51" s="4"/>
      <c r="B51" s="2" t="s">
        <v>28</v>
      </c>
      <c r="F51" s="21">
        <v>92</v>
      </c>
      <c r="G51" s="22">
        <f>126+37</f>
        <v>163</v>
      </c>
      <c r="H51" s="23">
        <f>ROUND(+'[1]PL'!I20/1000,0)</f>
        <v>-3</v>
      </c>
      <c r="I51" s="24">
        <v>-71</v>
      </c>
    </row>
    <row r="52" spans="1:8" ht="12.75">
      <c r="A52" s="4"/>
      <c r="F52" s="21"/>
      <c r="G52" s="20"/>
      <c r="H52" s="23"/>
    </row>
    <row r="53" spans="1:9" ht="13.5" thickBot="1">
      <c r="A53" s="4"/>
      <c r="F53" s="25">
        <f>+'[1]A_PL'!B14</f>
        <v>46980</v>
      </c>
      <c r="G53" s="26">
        <f>+'[1]A_PL'!D14</f>
        <v>128911</v>
      </c>
      <c r="H53" s="25">
        <f>+'[1]A_PL'!B30</f>
        <v>-2708</v>
      </c>
      <c r="I53" s="27">
        <f>+'[1]A_PL'!D30</f>
        <v>-6943</v>
      </c>
    </row>
    <row r="54" spans="1:6" ht="13.5" thickTop="1">
      <c r="A54" s="4"/>
      <c r="F54" s="24"/>
    </row>
    <row r="55" spans="1:2" s="1" customFormat="1" ht="12.75">
      <c r="A55" s="9">
        <f>+A42+1</f>
        <v>9</v>
      </c>
      <c r="B55" s="1" t="s">
        <v>29</v>
      </c>
    </row>
    <row r="56" spans="1:2" ht="12.75">
      <c r="A56" s="4"/>
      <c r="B56" s="2" t="s">
        <v>30</v>
      </c>
    </row>
    <row r="57" ht="12.75">
      <c r="A57" s="4"/>
    </row>
    <row r="58" spans="1:13" s="1" customFormat="1" ht="12.75">
      <c r="A58" s="28">
        <f>+A55+1</f>
        <v>10</v>
      </c>
      <c r="B58" s="29" t="s">
        <v>31</v>
      </c>
      <c r="C58" s="29"/>
      <c r="D58" s="29"/>
      <c r="E58" s="29"/>
      <c r="F58" s="29"/>
      <c r="G58" s="29"/>
      <c r="H58" s="29"/>
      <c r="I58" s="29"/>
      <c r="J58" s="29"/>
      <c r="K58" s="29"/>
      <c r="L58" s="29"/>
      <c r="M58" s="29"/>
    </row>
    <row r="59" spans="1:13" ht="12.75" customHeight="1">
      <c r="A59" s="30"/>
      <c r="B59" s="108" t="s">
        <v>32</v>
      </c>
      <c r="C59" s="108"/>
      <c r="D59" s="108"/>
      <c r="E59" s="108"/>
      <c r="F59" s="108"/>
      <c r="G59" s="108"/>
      <c r="H59" s="108"/>
      <c r="I59" s="108"/>
      <c r="J59" s="32"/>
      <c r="K59" s="32"/>
      <c r="L59" s="32"/>
      <c r="M59" s="32"/>
    </row>
    <row r="60" spans="1:13" ht="12.75">
      <c r="A60" s="30"/>
      <c r="B60" s="108"/>
      <c r="C60" s="108"/>
      <c r="D60" s="108"/>
      <c r="E60" s="108"/>
      <c r="F60" s="108"/>
      <c r="G60" s="108"/>
      <c r="H60" s="108"/>
      <c r="I60" s="108"/>
      <c r="J60" s="32"/>
      <c r="K60" s="32"/>
      <c r="L60" s="32"/>
      <c r="M60" s="32"/>
    </row>
    <row r="61" spans="1:13" ht="12.75">
      <c r="A61" s="30"/>
      <c r="B61" s="31"/>
      <c r="C61" s="31"/>
      <c r="D61" s="31"/>
      <c r="E61" s="31"/>
      <c r="F61" s="31"/>
      <c r="G61" s="31"/>
      <c r="H61" s="31"/>
      <c r="I61" s="31"/>
      <c r="J61" s="32"/>
      <c r="K61" s="32"/>
      <c r="L61" s="32"/>
      <c r="M61" s="32"/>
    </row>
    <row r="62" spans="1:13" s="1" customFormat="1" ht="12.75">
      <c r="A62" s="28">
        <f>+A58+1</f>
        <v>11</v>
      </c>
      <c r="B62" s="29" t="s">
        <v>33</v>
      </c>
      <c r="C62" s="29"/>
      <c r="D62" s="29"/>
      <c r="E62" s="29"/>
      <c r="F62" s="29"/>
      <c r="G62" s="29"/>
      <c r="H62" s="29"/>
      <c r="I62" s="29"/>
      <c r="J62" s="29"/>
      <c r="K62" s="29"/>
      <c r="L62" s="29"/>
      <c r="M62" s="29"/>
    </row>
    <row r="63" spans="1:13" ht="12.75" customHeight="1">
      <c r="A63" s="30"/>
      <c r="B63" s="33" t="s">
        <v>34</v>
      </c>
      <c r="C63" s="33"/>
      <c r="D63" s="33"/>
      <c r="E63" s="33"/>
      <c r="F63" s="33"/>
      <c r="G63" s="33"/>
      <c r="H63" s="33"/>
      <c r="I63" s="33"/>
      <c r="J63" s="32"/>
      <c r="K63" s="32"/>
      <c r="L63" s="32"/>
      <c r="M63" s="32"/>
    </row>
    <row r="64" spans="1:13" ht="12.75">
      <c r="A64" s="30"/>
      <c r="B64" s="31"/>
      <c r="C64" s="31"/>
      <c r="D64" s="31"/>
      <c r="E64" s="31"/>
      <c r="F64" s="31"/>
      <c r="G64" s="31"/>
      <c r="H64" s="31"/>
      <c r="I64" s="31"/>
      <c r="J64" s="32"/>
      <c r="K64" s="32"/>
      <c r="L64" s="32"/>
      <c r="M64" s="32"/>
    </row>
    <row r="65" spans="1:2" s="1" customFormat="1" ht="12.75">
      <c r="A65" s="28">
        <f>+A62+1</f>
        <v>12</v>
      </c>
      <c r="B65" s="1" t="s">
        <v>35</v>
      </c>
    </row>
    <row r="66" spans="1:9" ht="12.75">
      <c r="A66" s="4"/>
      <c r="B66" s="107" t="s">
        <v>36</v>
      </c>
      <c r="C66" s="107"/>
      <c r="D66" s="107"/>
      <c r="E66" s="107"/>
      <c r="F66" s="107"/>
      <c r="G66" s="107"/>
      <c r="H66" s="107"/>
      <c r="I66" s="107"/>
    </row>
    <row r="67" spans="1:9" ht="12.75">
      <c r="A67" s="4"/>
      <c r="B67" s="107"/>
      <c r="C67" s="107"/>
      <c r="D67" s="107"/>
      <c r="E67" s="107"/>
      <c r="F67" s="107"/>
      <c r="G67" s="107"/>
      <c r="H67" s="107"/>
      <c r="I67" s="107"/>
    </row>
    <row r="68" ht="12.75">
      <c r="A68" s="4"/>
    </row>
    <row r="69" spans="1:2" ht="12.75">
      <c r="A69" s="28">
        <f>+A65+1</f>
        <v>13</v>
      </c>
      <c r="B69" s="1" t="s">
        <v>37</v>
      </c>
    </row>
    <row r="70" spans="1:2" ht="12.75">
      <c r="A70" s="4"/>
      <c r="B70" s="2" t="s">
        <v>38</v>
      </c>
    </row>
    <row r="71" ht="12.75">
      <c r="A71" s="4"/>
    </row>
    <row r="72" spans="1:7" ht="12.75">
      <c r="A72" s="4"/>
      <c r="F72" s="16" t="s">
        <v>25</v>
      </c>
      <c r="G72" s="1"/>
    </row>
    <row r="73" ht="12.75">
      <c r="A73" s="4"/>
    </row>
    <row r="74" spans="1:6" ht="12.75">
      <c r="A74" s="4"/>
      <c r="B74" s="34" t="s">
        <v>39</v>
      </c>
      <c r="F74" s="23"/>
    </row>
    <row r="75" spans="1:6" ht="12.75">
      <c r="A75" s="4"/>
      <c r="B75" s="2" t="s">
        <v>40</v>
      </c>
      <c r="F75" s="23">
        <f>3693+5320</f>
        <v>9013</v>
      </c>
    </row>
    <row r="76" spans="1:6" ht="12.75">
      <c r="A76" s="4"/>
      <c r="F76" s="23"/>
    </row>
    <row r="77" spans="1:6" ht="13.5" thickBot="1">
      <c r="A77" s="4"/>
      <c r="F77" s="25">
        <f>SUM(F75:F76)</f>
        <v>9013</v>
      </c>
    </row>
    <row r="78" spans="1:6" ht="13.5" thickTop="1">
      <c r="A78" s="4"/>
      <c r="F78" s="23"/>
    </row>
    <row r="79" spans="1:2" ht="12.75">
      <c r="A79" s="28">
        <f>+A69+1</f>
        <v>14</v>
      </c>
      <c r="B79" s="1" t="s">
        <v>41</v>
      </c>
    </row>
    <row r="80" spans="1:2" ht="12.75">
      <c r="A80" s="9"/>
      <c r="B80" s="2" t="s">
        <v>42</v>
      </c>
    </row>
    <row r="81" ht="12.75">
      <c r="A81" s="9"/>
    </row>
    <row r="82" spans="1:8" ht="12.75">
      <c r="A82" s="9"/>
      <c r="F82" s="19" t="s">
        <v>43</v>
      </c>
      <c r="G82" s="19"/>
      <c r="H82" s="19" t="s">
        <v>44</v>
      </c>
    </row>
    <row r="83" spans="1:8" ht="12.75">
      <c r="A83" s="9"/>
      <c r="F83" s="19" t="s">
        <v>25</v>
      </c>
      <c r="G83" s="19"/>
      <c r="H83" s="19" t="s">
        <v>25</v>
      </c>
    </row>
    <row r="84" spans="1:8" ht="12.75">
      <c r="A84" s="9" t="s">
        <v>45</v>
      </c>
      <c r="B84" s="3" t="s">
        <v>46</v>
      </c>
      <c r="F84" s="19"/>
      <c r="G84" s="19"/>
      <c r="H84" s="19"/>
    </row>
    <row r="85" spans="1:8" ht="12.75">
      <c r="A85" s="9"/>
      <c r="B85" s="3"/>
      <c r="F85" s="19"/>
      <c r="G85" s="19"/>
      <c r="H85" s="19"/>
    </row>
    <row r="86" spans="1:8" ht="12.75">
      <c r="A86" s="9"/>
      <c r="B86" s="2" t="s">
        <v>47</v>
      </c>
      <c r="F86" s="35">
        <v>0</v>
      </c>
      <c r="G86" s="19"/>
      <c r="H86" s="36">
        <v>96</v>
      </c>
    </row>
    <row r="87" spans="1:8" ht="12.75">
      <c r="A87" s="9"/>
      <c r="B87" s="40" t="s">
        <v>48</v>
      </c>
      <c r="F87" s="19"/>
      <c r="G87" s="19"/>
      <c r="H87" s="19"/>
    </row>
    <row r="88" spans="1:8" ht="12.75">
      <c r="A88" s="9"/>
      <c r="F88" s="19"/>
      <c r="G88" s="19"/>
      <c r="H88" s="19"/>
    </row>
    <row r="89" spans="1:8" ht="14.25" thickBot="1">
      <c r="A89" s="9"/>
      <c r="B89" s="41" t="s">
        <v>49</v>
      </c>
      <c r="F89" s="42">
        <f>SUM(F84:F88)</f>
        <v>0</v>
      </c>
      <c r="H89" s="42">
        <f>SUM(H84:H88)</f>
        <v>96</v>
      </c>
    </row>
    <row r="90" spans="1:8" ht="12.75">
      <c r="A90" s="9"/>
      <c r="F90" s="43"/>
      <c r="H90" s="43"/>
    </row>
    <row r="91" spans="1:8" ht="12.75">
      <c r="A91" s="9" t="s">
        <v>50</v>
      </c>
      <c r="B91" s="3" t="s">
        <v>51</v>
      </c>
      <c r="F91" s="23"/>
      <c r="H91" s="23"/>
    </row>
    <row r="92" spans="1:8" ht="12.75">
      <c r="A92" s="9"/>
      <c r="B92" s="3"/>
      <c r="F92" s="23"/>
      <c r="H92" s="23"/>
    </row>
    <row r="93" spans="1:8" ht="12.75">
      <c r="A93" s="9"/>
      <c r="B93" s="2" t="s">
        <v>52</v>
      </c>
      <c r="F93" s="23">
        <v>511</v>
      </c>
      <c r="H93" s="36">
        <v>1241</v>
      </c>
    </row>
    <row r="94" spans="1:8" ht="12.75">
      <c r="A94" s="9"/>
      <c r="B94" s="40" t="s">
        <v>53</v>
      </c>
      <c r="F94" s="23"/>
      <c r="H94" s="23"/>
    </row>
    <row r="95" spans="1:8" ht="12.75">
      <c r="A95" s="9"/>
      <c r="B95" s="40"/>
      <c r="F95" s="23"/>
      <c r="H95" s="23"/>
    </row>
    <row r="96" spans="1:8" ht="12.75">
      <c r="A96" s="9"/>
      <c r="B96" s="2" t="s">
        <v>47</v>
      </c>
      <c r="F96" s="23">
        <v>565</v>
      </c>
      <c r="H96" s="36">
        <v>1604</v>
      </c>
    </row>
    <row r="97" spans="1:8" ht="12.75">
      <c r="A97" s="9"/>
      <c r="B97" s="2" t="s">
        <v>54</v>
      </c>
      <c r="F97" s="23">
        <v>54</v>
      </c>
      <c r="H97" s="36">
        <v>94</v>
      </c>
    </row>
    <row r="98" spans="1:8" ht="12.75">
      <c r="A98" s="9"/>
      <c r="B98" s="2" t="s">
        <v>55</v>
      </c>
      <c r="F98" s="23">
        <v>679</v>
      </c>
      <c r="H98" s="36">
        <v>1313</v>
      </c>
    </row>
    <row r="99" spans="1:8" ht="12.75">
      <c r="A99" s="9"/>
      <c r="F99" s="23"/>
      <c r="H99" s="23"/>
    </row>
    <row r="100" spans="1:8" ht="12.75">
      <c r="A100" s="9"/>
      <c r="B100" s="117" t="s">
        <v>56</v>
      </c>
      <c r="C100" s="117"/>
      <c r="D100" s="117"/>
      <c r="E100" s="117"/>
      <c r="F100" s="117"/>
      <c r="G100" s="117"/>
      <c r="H100" s="117"/>
    </row>
    <row r="101" spans="1:8" ht="12.75">
      <c r="A101" s="9"/>
      <c r="B101" s="117"/>
      <c r="C101" s="117"/>
      <c r="D101" s="117"/>
      <c r="E101" s="117"/>
      <c r="F101" s="117"/>
      <c r="G101" s="117"/>
      <c r="H101" s="117"/>
    </row>
    <row r="102" spans="1:8" ht="12.75">
      <c r="A102" s="9"/>
      <c r="B102" s="40"/>
      <c r="F102" s="23"/>
      <c r="H102" s="23"/>
    </row>
    <row r="103" spans="1:8" ht="14.25" thickBot="1">
      <c r="A103" s="9"/>
      <c r="B103" s="41" t="s">
        <v>49</v>
      </c>
      <c r="F103" s="42">
        <f>SUM(F92:F102)</f>
        <v>1809</v>
      </c>
      <c r="H103" s="42">
        <f>SUM(H92:H102)</f>
        <v>4252</v>
      </c>
    </row>
    <row r="104" spans="1:8" ht="12.75">
      <c r="A104" s="9"/>
      <c r="B104" s="40"/>
      <c r="F104" s="23"/>
      <c r="H104" s="23"/>
    </row>
    <row r="105" spans="1:9" ht="12.75">
      <c r="A105" s="9"/>
      <c r="B105" s="107" t="s">
        <v>57</v>
      </c>
      <c r="C105" s="107"/>
      <c r="D105" s="107"/>
      <c r="E105" s="107"/>
      <c r="F105" s="107"/>
      <c r="G105" s="107"/>
      <c r="H105" s="107"/>
      <c r="I105" s="107"/>
    </row>
    <row r="106" spans="1:9" ht="12.75">
      <c r="A106" s="9"/>
      <c r="B106" s="107"/>
      <c r="C106" s="107"/>
      <c r="D106" s="107"/>
      <c r="E106" s="107"/>
      <c r="F106" s="107"/>
      <c r="G106" s="107"/>
      <c r="H106" s="107"/>
      <c r="I106" s="107"/>
    </row>
    <row r="107" ht="12.75">
      <c r="A107" s="9"/>
    </row>
    <row r="108" spans="1:2" ht="12.75">
      <c r="A108" s="5">
        <f>+A79+1</f>
        <v>15</v>
      </c>
      <c r="B108" s="1" t="s">
        <v>58</v>
      </c>
    </row>
    <row r="109" spans="1:9" ht="39.75" customHeight="1">
      <c r="A109" s="4"/>
      <c r="B109" s="107" t="s">
        <v>59</v>
      </c>
      <c r="C109" s="107"/>
      <c r="D109" s="107"/>
      <c r="E109" s="107"/>
      <c r="F109" s="107"/>
      <c r="G109" s="107"/>
      <c r="H109" s="107"/>
      <c r="I109" s="107"/>
    </row>
    <row r="110" spans="1:9" ht="25.5" customHeight="1">
      <c r="A110" s="4"/>
      <c r="B110" s="107" t="s">
        <v>60</v>
      </c>
      <c r="C110" s="107"/>
      <c r="D110" s="107"/>
      <c r="E110" s="107"/>
      <c r="F110" s="107"/>
      <c r="G110" s="107"/>
      <c r="H110" s="107"/>
      <c r="I110" s="107"/>
    </row>
    <row r="111" spans="1:9" ht="15.75" customHeight="1">
      <c r="A111" s="4"/>
      <c r="B111" s="107" t="s">
        <v>61</v>
      </c>
      <c r="C111" s="107"/>
      <c r="D111" s="107"/>
      <c r="E111" s="107"/>
      <c r="F111" s="107"/>
      <c r="G111" s="107"/>
      <c r="H111" s="107"/>
      <c r="I111" s="107"/>
    </row>
    <row r="112" ht="12.75">
      <c r="A112" s="4"/>
    </row>
    <row r="113" spans="1:2" ht="12.75">
      <c r="A113" s="5">
        <f>+A108+1</f>
        <v>16</v>
      </c>
      <c r="B113" s="1" t="s">
        <v>62</v>
      </c>
    </row>
    <row r="114" spans="1:9" ht="27" customHeight="1">
      <c r="A114" s="5"/>
      <c r="B114" s="107" t="s">
        <v>63</v>
      </c>
      <c r="C114" s="107"/>
      <c r="D114" s="107"/>
      <c r="E114" s="107"/>
      <c r="F114" s="107"/>
      <c r="G114" s="107"/>
      <c r="H114" s="107"/>
      <c r="I114" s="107"/>
    </row>
    <row r="115" spans="1:9" s="8" customFormat="1" ht="12.75">
      <c r="A115" s="44"/>
      <c r="B115" s="107" t="s">
        <v>64</v>
      </c>
      <c r="C115" s="107"/>
      <c r="D115" s="107"/>
      <c r="E115" s="107"/>
      <c r="F115" s="107"/>
      <c r="G115" s="107"/>
      <c r="H115" s="107"/>
      <c r="I115" s="107"/>
    </row>
    <row r="116" ht="12.75" customHeight="1">
      <c r="A116" s="4"/>
    </row>
    <row r="117" spans="1:2" ht="12.75">
      <c r="A117" s="5">
        <f>+A113+1</f>
        <v>17</v>
      </c>
      <c r="B117" s="1" t="s">
        <v>65</v>
      </c>
    </row>
    <row r="118" spans="1:9" ht="31.5" customHeight="1">
      <c r="A118" s="5"/>
      <c r="B118" s="107" t="s">
        <v>66</v>
      </c>
      <c r="C118" s="107"/>
      <c r="D118" s="107"/>
      <c r="E118" s="107"/>
      <c r="F118" s="107"/>
      <c r="G118" s="107"/>
      <c r="H118" s="107"/>
      <c r="I118" s="107"/>
    </row>
    <row r="119" ht="12.75">
      <c r="A119" s="4"/>
    </row>
    <row r="120" spans="1:2" ht="12.75">
      <c r="A120" s="5">
        <f>+A117+1</f>
        <v>18</v>
      </c>
      <c r="B120" s="1" t="s">
        <v>67</v>
      </c>
    </row>
    <row r="121" spans="1:7" ht="12.75">
      <c r="A121" s="11"/>
      <c r="B121" s="2" t="s">
        <v>68</v>
      </c>
      <c r="G121" s="19"/>
    </row>
    <row r="122" ht="12.75">
      <c r="A122" s="11"/>
    </row>
    <row r="123" spans="1:2" ht="12.75">
      <c r="A123" s="5">
        <f>+A120+1</f>
        <v>19</v>
      </c>
      <c r="B123" s="1" t="s">
        <v>69</v>
      </c>
    </row>
    <row r="124" spans="1:2" ht="12.75">
      <c r="A124" s="11"/>
      <c r="B124" s="10"/>
    </row>
    <row r="125" spans="1:8" ht="12.75">
      <c r="A125" s="11"/>
      <c r="F125" s="19" t="s">
        <v>43</v>
      </c>
      <c r="G125" s="19"/>
      <c r="H125" s="19" t="str">
        <f>+H82</f>
        <v>9 Months Period</v>
      </c>
    </row>
    <row r="126" spans="1:8" ht="12.75">
      <c r="A126" s="4"/>
      <c r="F126" s="19" t="s">
        <v>25</v>
      </c>
      <c r="G126" s="19"/>
      <c r="H126" s="19" t="s">
        <v>25</v>
      </c>
    </row>
    <row r="127" spans="1:2" ht="12.75">
      <c r="A127" s="4"/>
      <c r="B127" s="2" t="s">
        <v>70</v>
      </c>
    </row>
    <row r="128" spans="1:9" ht="12.75">
      <c r="A128" s="4"/>
      <c r="B128" s="6" t="s">
        <v>71</v>
      </c>
      <c r="F128" s="23">
        <f>-'[1]A_PL'!B32</f>
        <v>69</v>
      </c>
      <c r="G128" s="23"/>
      <c r="H128" s="23">
        <f>255+69</f>
        <v>324</v>
      </c>
      <c r="I128" s="24"/>
    </row>
    <row r="129" spans="1:8" ht="12.75">
      <c r="A129" s="4"/>
      <c r="B129" s="6" t="s">
        <v>72</v>
      </c>
      <c r="F129" s="23"/>
      <c r="G129" s="23"/>
      <c r="H129" s="23"/>
    </row>
    <row r="130" spans="1:8" ht="12.75">
      <c r="A130" s="4"/>
      <c r="F130" s="23"/>
      <c r="G130" s="23"/>
      <c r="H130" s="23"/>
    </row>
    <row r="131" spans="1:8" ht="12.75">
      <c r="A131" s="4"/>
      <c r="B131" s="2" t="s">
        <v>73</v>
      </c>
      <c r="F131" s="23"/>
      <c r="G131" s="23"/>
      <c r="H131" s="23"/>
    </row>
    <row r="132" spans="1:8" ht="12.75">
      <c r="A132" s="4"/>
      <c r="B132" s="8"/>
      <c r="C132" s="8"/>
      <c r="D132" s="8"/>
      <c r="E132" s="8"/>
      <c r="F132" s="45"/>
      <c r="G132" s="45"/>
      <c r="H132" s="45"/>
    </row>
    <row r="133" spans="1:9" ht="13.5" thickBot="1">
      <c r="A133" s="4"/>
      <c r="F133" s="46">
        <f>SUM(F128:F132)</f>
        <v>69</v>
      </c>
      <c r="G133" s="46"/>
      <c r="H133" s="46">
        <f>SUM(H128:H132)</f>
        <v>324</v>
      </c>
      <c r="I133" s="24"/>
    </row>
    <row r="134" ht="13.5" thickTop="1">
      <c r="A134" s="4"/>
    </row>
    <row r="135" spans="1:6" ht="12.75">
      <c r="A135" s="4"/>
      <c r="B135" s="3" t="s">
        <v>74</v>
      </c>
      <c r="F135" s="47"/>
    </row>
    <row r="136" spans="1:6" ht="12.75">
      <c r="A136" s="4"/>
      <c r="B136" s="47"/>
      <c r="F136" s="47"/>
    </row>
    <row r="137" spans="1:8" ht="12.75">
      <c r="A137" s="4"/>
      <c r="B137" s="2" t="s">
        <v>75</v>
      </c>
      <c r="F137" s="48">
        <v>0.28</v>
      </c>
      <c r="H137" s="48">
        <f>+F137</f>
        <v>0.28</v>
      </c>
    </row>
    <row r="138" spans="1:8" ht="12.75">
      <c r="A138" s="4"/>
      <c r="F138" s="48"/>
      <c r="H138" s="48"/>
    </row>
    <row r="139" spans="1:8" ht="12.75">
      <c r="A139" s="4"/>
      <c r="B139" s="2" t="s">
        <v>76</v>
      </c>
      <c r="F139" s="49">
        <f>-F137+F141</f>
        <v>-0.30550000000000005</v>
      </c>
      <c r="G139" s="50"/>
      <c r="H139" s="49">
        <f>-H137+H141</f>
        <v>-0.32670000000000005</v>
      </c>
    </row>
    <row r="140" spans="1:8" ht="12.75">
      <c r="A140" s="4"/>
      <c r="F140" s="48"/>
      <c r="H140" s="48"/>
    </row>
    <row r="141" spans="1:8" ht="13.5" thickBot="1">
      <c r="A141" s="4"/>
      <c r="B141" s="2" t="s">
        <v>77</v>
      </c>
      <c r="F141" s="51">
        <f>ROUND(-'[1]A_PL'!B32/'[1]A_PL'!B30,4)</f>
        <v>-0.0255</v>
      </c>
      <c r="H141" s="51">
        <f>ROUND(-'[1]A_PL'!D32/'[1]A_PL'!D30,4)</f>
        <v>-0.0467</v>
      </c>
    </row>
    <row r="142" spans="1:8" ht="13.5" thickTop="1">
      <c r="A142" s="4"/>
      <c r="F142" s="48"/>
      <c r="H142" s="48"/>
    </row>
    <row r="143" spans="1:9" ht="29.25" customHeight="1">
      <c r="A143" s="4"/>
      <c r="B143" s="108" t="s">
        <v>204</v>
      </c>
      <c r="C143" s="108"/>
      <c r="D143" s="108"/>
      <c r="E143" s="108"/>
      <c r="F143" s="108"/>
      <c r="G143" s="108"/>
      <c r="H143" s="108"/>
      <c r="I143" s="108"/>
    </row>
    <row r="144" spans="1:9" ht="12.75">
      <c r="A144" s="4"/>
      <c r="B144" s="31"/>
      <c r="C144" s="31"/>
      <c r="D144" s="31"/>
      <c r="E144" s="31"/>
      <c r="F144" s="31"/>
      <c r="G144" s="31"/>
      <c r="H144" s="31"/>
      <c r="I144" s="31"/>
    </row>
    <row r="145" spans="1:2" ht="12.75">
      <c r="A145" s="5">
        <f>+A123+1</f>
        <v>20</v>
      </c>
      <c r="B145" s="1" t="s">
        <v>78</v>
      </c>
    </row>
    <row r="146" spans="1:2" ht="12.75">
      <c r="A146" s="4"/>
      <c r="B146" s="2" t="s">
        <v>79</v>
      </c>
    </row>
    <row r="147" ht="12.75">
      <c r="A147" s="4"/>
    </row>
    <row r="148" spans="1:2" s="1" customFormat="1" ht="12.75">
      <c r="A148" s="5">
        <f>+A145+1</f>
        <v>21</v>
      </c>
      <c r="B148" s="1" t="s">
        <v>80</v>
      </c>
    </row>
    <row r="149" spans="1:2" ht="12.75">
      <c r="A149" s="4"/>
      <c r="B149" s="2" t="s">
        <v>81</v>
      </c>
    </row>
    <row r="150" ht="12.75">
      <c r="A150" s="4"/>
    </row>
    <row r="151" spans="1:3" ht="12.75">
      <c r="A151" s="5">
        <f>+A148+1</f>
        <v>22</v>
      </c>
      <c r="B151" s="1" t="s">
        <v>82</v>
      </c>
      <c r="C151" s="8"/>
    </row>
    <row r="152" spans="1:9" ht="12.75">
      <c r="A152" s="5"/>
      <c r="B152" s="109" t="s">
        <v>83</v>
      </c>
      <c r="C152" s="110"/>
      <c r="D152" s="110"/>
      <c r="E152" s="110"/>
      <c r="F152" s="110"/>
      <c r="G152" s="110"/>
      <c r="H152" s="110"/>
      <c r="I152" s="110"/>
    </row>
    <row r="153" spans="1:9" ht="12.75">
      <c r="A153" s="5"/>
      <c r="B153" s="110"/>
      <c r="C153" s="110"/>
      <c r="D153" s="110"/>
      <c r="E153" s="110"/>
      <c r="F153" s="110"/>
      <c r="G153" s="110"/>
      <c r="H153" s="110"/>
      <c r="I153" s="110"/>
    </row>
    <row r="154" spans="1:3" ht="12.75">
      <c r="A154" s="5"/>
      <c r="B154" s="1"/>
      <c r="C154" s="8"/>
    </row>
    <row r="155" spans="1:2" ht="12.75">
      <c r="A155" s="5">
        <f>+A151+1</f>
        <v>23</v>
      </c>
      <c r="B155" s="1" t="s">
        <v>84</v>
      </c>
    </row>
    <row r="156" spans="1:9" ht="12.75">
      <c r="A156" s="5"/>
      <c r="B156" s="13" t="s">
        <v>85</v>
      </c>
      <c r="C156" s="13"/>
      <c r="D156" s="13"/>
      <c r="E156" s="13"/>
      <c r="F156" s="13"/>
      <c r="G156" s="13"/>
      <c r="H156" s="13"/>
      <c r="I156" s="13"/>
    </row>
    <row r="157" spans="1:9" ht="12.75">
      <c r="A157" s="53"/>
      <c r="B157" s="12"/>
      <c r="C157" s="12"/>
      <c r="D157" s="12"/>
      <c r="E157" s="12"/>
      <c r="F157" s="12"/>
      <c r="G157" s="12"/>
      <c r="H157" s="12"/>
      <c r="I157" s="12"/>
    </row>
    <row r="158" spans="1:2" ht="12.75">
      <c r="A158" s="4"/>
      <c r="B158" s="2" t="s">
        <v>86</v>
      </c>
    </row>
    <row r="159" ht="12.75">
      <c r="A159" s="4"/>
    </row>
    <row r="160" spans="2:8" s="54" customFormat="1" ht="12.75">
      <c r="B160" s="55" t="s">
        <v>87</v>
      </c>
      <c r="F160" s="56" t="s">
        <v>88</v>
      </c>
      <c r="G160" s="57" t="s">
        <v>89</v>
      </c>
      <c r="H160" s="56" t="s">
        <v>90</v>
      </c>
    </row>
    <row r="161" spans="1:7" ht="13.5">
      <c r="A161" s="4"/>
      <c r="B161" s="58"/>
      <c r="G161" s="59"/>
    </row>
    <row r="162" spans="1:8" ht="12.75">
      <c r="A162" s="4"/>
      <c r="B162" s="2" t="s">
        <v>91</v>
      </c>
      <c r="F162" s="24">
        <f>SUM(G162:H162)</f>
        <v>7386</v>
      </c>
      <c r="G162" s="60">
        <f>+'[1]BS'!O56</f>
        <v>7386</v>
      </c>
      <c r="H162" s="23">
        <v>0</v>
      </c>
    </row>
    <row r="163" spans="1:8" ht="12.75">
      <c r="A163" s="4"/>
      <c r="B163" s="2" t="s">
        <v>92</v>
      </c>
      <c r="F163" s="24">
        <f>SUM(G163:H163)</f>
        <v>59057</v>
      </c>
      <c r="G163" s="60">
        <f>+'[1]BS'!O57</f>
        <v>59057</v>
      </c>
      <c r="H163" s="23">
        <v>0</v>
      </c>
    </row>
    <row r="164" spans="1:8" ht="12.75">
      <c r="A164" s="4"/>
      <c r="B164" s="2" t="s">
        <v>93</v>
      </c>
      <c r="F164" s="24">
        <f>SUM(G164:H164)</f>
        <v>8027</v>
      </c>
      <c r="G164" s="60">
        <f>+'[1]BS'!O58</f>
        <v>2143</v>
      </c>
      <c r="H164" s="23">
        <f>+'[1]BS'!O143</f>
        <v>5884</v>
      </c>
    </row>
    <row r="165" spans="1:8" ht="12.75">
      <c r="A165" s="4"/>
      <c r="B165" s="2" t="s">
        <v>94</v>
      </c>
      <c r="F165" s="24">
        <f>SUM(G165:H165)</f>
        <v>31320</v>
      </c>
      <c r="G165" s="60">
        <f>+'[1]BS'!O59</f>
        <v>2615</v>
      </c>
      <c r="H165" s="23">
        <f>+'[1]BS'!O144</f>
        <v>28705</v>
      </c>
    </row>
    <row r="166" spans="1:8" ht="12.75">
      <c r="A166" s="4"/>
      <c r="F166" s="24"/>
      <c r="G166" s="60"/>
      <c r="H166" s="23"/>
    </row>
    <row r="167" spans="1:8" ht="13.5" thickBot="1">
      <c r="A167" s="4"/>
      <c r="F167" s="27">
        <f>SUM(F162:F166)</f>
        <v>105790</v>
      </c>
      <c r="G167" s="61">
        <f>SUM(G162:G166)</f>
        <v>71201</v>
      </c>
      <c r="H167" s="27">
        <f>SUM(H162:H166)</f>
        <v>34589</v>
      </c>
    </row>
    <row r="168" spans="1:6" ht="13.5" thickTop="1">
      <c r="A168" s="4"/>
      <c r="F168" s="43"/>
    </row>
    <row r="169" spans="1:6" ht="12.75">
      <c r="A169" s="4"/>
      <c r="B169" s="2" t="s">
        <v>95</v>
      </c>
      <c r="F169" s="43"/>
    </row>
    <row r="170" spans="1:6" ht="12.75">
      <c r="A170" s="4"/>
      <c r="F170" s="43"/>
    </row>
    <row r="171" spans="1:7" ht="12.75">
      <c r="A171" s="4"/>
      <c r="F171" s="19" t="s">
        <v>96</v>
      </c>
      <c r="G171" s="19"/>
    </row>
    <row r="172" spans="1:7" ht="12.75">
      <c r="A172" s="4"/>
      <c r="F172" s="19" t="s">
        <v>97</v>
      </c>
      <c r="G172" s="62"/>
    </row>
    <row r="173" spans="1:7" ht="12.75">
      <c r="A173" s="4"/>
      <c r="F173" s="19"/>
      <c r="G173" s="62"/>
    </row>
    <row r="174" spans="1:7" ht="12.75">
      <c r="A174" s="4"/>
      <c r="B174" s="2" t="s">
        <v>98</v>
      </c>
      <c r="F174" s="36">
        <f>+F177-F175</f>
        <v>68341.56700000001</v>
      </c>
      <c r="G174" s="62"/>
    </row>
    <row r="175" spans="1:7" ht="12.75">
      <c r="A175" s="4"/>
      <c r="B175" s="2" t="s">
        <v>99</v>
      </c>
      <c r="F175" s="23">
        <f>(+'[1]BS'!B59+'[1]BS'!B144+'[1]BS'!J59+'[1]BS'!J144+'[1]BS'!G144+'[1]BS'!G60)/1000</f>
        <v>37448.433</v>
      </c>
      <c r="G175" s="21"/>
    </row>
    <row r="176" spans="1:6" ht="12.75">
      <c r="A176" s="4"/>
      <c r="F176" s="21"/>
    </row>
    <row r="177" spans="1:7" ht="13.5" thickBot="1">
      <c r="A177" s="4"/>
      <c r="B177" s="1" t="s">
        <v>100</v>
      </c>
      <c r="F177" s="25">
        <f>+F167</f>
        <v>105790</v>
      </c>
      <c r="G177" s="21"/>
    </row>
    <row r="178" spans="1:6" ht="13.5" thickTop="1">
      <c r="A178" s="4"/>
      <c r="F178" s="21"/>
    </row>
    <row r="179" spans="1:6" ht="12.75">
      <c r="A179" s="4"/>
      <c r="F179" s="21"/>
    </row>
    <row r="180" spans="1:2" ht="12.75">
      <c r="A180" s="5">
        <f>+A155+1</f>
        <v>24</v>
      </c>
      <c r="B180" s="1" t="s">
        <v>101</v>
      </c>
    </row>
    <row r="181" spans="1:2" ht="12.75">
      <c r="A181" s="4"/>
      <c r="B181" s="2" t="s">
        <v>102</v>
      </c>
    </row>
    <row r="182" ht="12.75">
      <c r="A182" s="4"/>
    </row>
    <row r="183" spans="1:2" ht="12.75">
      <c r="A183" s="5">
        <f>+A180+1</f>
        <v>25</v>
      </c>
      <c r="B183" s="1" t="s">
        <v>103</v>
      </c>
    </row>
    <row r="184" spans="1:2" ht="12.75">
      <c r="A184" s="4"/>
      <c r="B184" s="2" t="s">
        <v>104</v>
      </c>
    </row>
    <row r="185" ht="12.75">
      <c r="A185" s="4"/>
    </row>
    <row r="186" spans="1:2" ht="12.75">
      <c r="A186" s="5">
        <f>+A183+1</f>
        <v>26</v>
      </c>
      <c r="B186" s="1" t="s">
        <v>105</v>
      </c>
    </row>
    <row r="187" spans="1:8" ht="12.75" customHeight="1">
      <c r="A187" s="5"/>
      <c r="B187" s="107" t="s">
        <v>106</v>
      </c>
      <c r="C187" s="107"/>
      <c r="D187" s="107"/>
      <c r="E187" s="107"/>
      <c r="F187" s="107"/>
      <c r="G187" s="107"/>
      <c r="H187" s="107"/>
    </row>
    <row r="188" spans="1:8" ht="12.75">
      <c r="A188" s="5"/>
      <c r="B188" s="111"/>
      <c r="C188" s="111"/>
      <c r="D188" s="111"/>
      <c r="E188" s="111"/>
      <c r="F188" s="111"/>
      <c r="G188" s="111"/>
      <c r="H188" s="111"/>
    </row>
    <row r="189" spans="1:2" ht="12.75">
      <c r="A189" s="5">
        <f>+A186+1</f>
        <v>27</v>
      </c>
      <c r="B189" s="1" t="s">
        <v>107</v>
      </c>
    </row>
    <row r="190" spans="1:2" ht="12.75">
      <c r="A190" s="5"/>
      <c r="B190" s="2" t="s">
        <v>108</v>
      </c>
    </row>
    <row r="191" spans="1:10" ht="12.75">
      <c r="A191" s="5"/>
      <c r="F191" s="19" t="s">
        <v>109</v>
      </c>
      <c r="G191" s="19"/>
      <c r="H191" s="19" t="s">
        <v>110</v>
      </c>
      <c r="J191" s="19"/>
    </row>
    <row r="192" spans="1:10" ht="12.75">
      <c r="A192" s="5"/>
      <c r="F192" s="17" t="s">
        <v>111</v>
      </c>
      <c r="G192" s="19"/>
      <c r="H192" s="19" t="s">
        <v>112</v>
      </c>
      <c r="J192" s="17"/>
    </row>
    <row r="193" spans="1:10" ht="12.75">
      <c r="A193" s="5"/>
      <c r="F193" s="63"/>
      <c r="G193" s="19"/>
      <c r="H193" s="63"/>
      <c r="J193" s="50"/>
    </row>
    <row r="194" spans="1:10" ht="12.75">
      <c r="A194" s="5"/>
      <c r="J194" s="50"/>
    </row>
    <row r="195" spans="1:10" ht="12.75">
      <c r="A195" s="64"/>
      <c r="B195" s="2" t="s">
        <v>113</v>
      </c>
      <c r="F195" s="23">
        <v>75250601</v>
      </c>
      <c r="H195" s="23">
        <v>75250601</v>
      </c>
      <c r="J195" s="21"/>
    </row>
    <row r="196" spans="1:10" ht="12.75">
      <c r="A196" s="64"/>
      <c r="F196" s="23" t="s">
        <v>14</v>
      </c>
      <c r="H196" s="23" t="s">
        <v>14</v>
      </c>
      <c r="J196" s="21"/>
    </row>
    <row r="197" spans="1:10" ht="12.75">
      <c r="A197" s="64"/>
      <c r="F197" s="23"/>
      <c r="H197" s="23"/>
      <c r="J197" s="21"/>
    </row>
    <row r="198" spans="1:10" ht="12.75">
      <c r="A198" s="64"/>
      <c r="B198" s="2" t="s">
        <v>14</v>
      </c>
      <c r="F198" s="23" t="s">
        <v>14</v>
      </c>
      <c r="H198" s="23" t="s">
        <v>14</v>
      </c>
      <c r="J198" s="21"/>
    </row>
    <row r="199" spans="1:10" ht="13.5" thickBot="1">
      <c r="A199" s="64"/>
      <c r="B199" s="2" t="s">
        <v>114</v>
      </c>
      <c r="F199" s="46">
        <f>SUM(F195:F198)</f>
        <v>75250601</v>
      </c>
      <c r="H199" s="46">
        <f>SUM(H195:H198)</f>
        <v>75250601</v>
      </c>
      <c r="J199" s="21"/>
    </row>
    <row r="200" spans="1:10" ht="13.5" thickTop="1">
      <c r="A200" s="64"/>
      <c r="F200" s="21"/>
      <c r="H200" s="21"/>
      <c r="J200" s="21"/>
    </row>
    <row r="201" spans="1:8" ht="12.75">
      <c r="A201" s="64"/>
      <c r="B201" s="2" t="s">
        <v>115</v>
      </c>
      <c r="F201" s="23">
        <f>+F199</f>
        <v>75250601</v>
      </c>
      <c r="H201" s="23">
        <f>+'[1]EPS'!B53</f>
        <v>75250601</v>
      </c>
    </row>
    <row r="202" spans="1:10" ht="12.75">
      <c r="A202" s="64"/>
      <c r="J202" s="50"/>
    </row>
    <row r="203" spans="1:10" ht="12.75">
      <c r="A203" s="64"/>
      <c r="B203" s="2" t="s">
        <v>116</v>
      </c>
      <c r="F203" s="24">
        <f>+'[1]A_PL'!B38*1000</f>
        <v>-1400000</v>
      </c>
      <c r="G203" s="24"/>
      <c r="H203" s="24">
        <f>+'[1]A_PL'!D38*1000</f>
        <v>-4075000</v>
      </c>
      <c r="J203" s="50"/>
    </row>
    <row r="204" spans="1:10" ht="12.75">
      <c r="A204" s="64"/>
      <c r="J204" s="50"/>
    </row>
    <row r="205" spans="1:10" ht="12.75">
      <c r="A205" s="64"/>
      <c r="B205" s="1" t="s">
        <v>117</v>
      </c>
      <c r="F205" s="65">
        <f>ROUND(+F203/F201*100,2)</f>
        <v>-1.86</v>
      </c>
      <c r="H205" s="65">
        <f>ROUND(+H203/H201*100,2)</f>
        <v>-5.42</v>
      </c>
      <c r="J205" s="50"/>
    </row>
    <row r="206" spans="1:10" ht="12.75">
      <c r="A206" s="64"/>
      <c r="B206" s="1"/>
      <c r="F206" s="65"/>
      <c r="H206" s="65"/>
      <c r="J206" s="50"/>
    </row>
    <row r="207" spans="1:10" ht="12.75">
      <c r="A207" s="64"/>
      <c r="B207" s="1" t="s">
        <v>118</v>
      </c>
      <c r="F207" s="66" t="s">
        <v>119</v>
      </c>
      <c r="G207" s="67"/>
      <c r="H207" s="66" t="s">
        <v>119</v>
      </c>
      <c r="J207" s="50"/>
    </row>
    <row r="208" spans="1:10" ht="12.75">
      <c r="A208" s="64"/>
      <c r="B208" s="1"/>
      <c r="F208" s="65"/>
      <c r="H208" s="65"/>
      <c r="J208" s="50"/>
    </row>
    <row r="209" spans="1:2" ht="12.75">
      <c r="A209" s="5">
        <f>+A189+1</f>
        <v>28</v>
      </c>
      <c r="B209" s="1" t="s">
        <v>120</v>
      </c>
    </row>
    <row r="210" spans="1:10" ht="12.75">
      <c r="A210" s="64"/>
      <c r="B210" s="107" t="s">
        <v>121</v>
      </c>
      <c r="C210" s="107"/>
      <c r="D210" s="107"/>
      <c r="E210" s="107"/>
      <c r="F210" s="107"/>
      <c r="G210" s="107"/>
      <c r="H210" s="107"/>
      <c r="I210" s="107"/>
      <c r="J210" s="52"/>
    </row>
    <row r="211" spans="1:10" ht="12.75">
      <c r="A211" s="64"/>
      <c r="B211" s="107"/>
      <c r="C211" s="107"/>
      <c r="D211" s="107"/>
      <c r="E211" s="107"/>
      <c r="F211" s="107"/>
      <c r="G211" s="107"/>
      <c r="H211" s="107"/>
      <c r="I211" s="107"/>
      <c r="J211" s="52"/>
    </row>
    <row r="212" ht="12.75">
      <c r="A212" s="64"/>
    </row>
    <row r="213" ht="12.75">
      <c r="A213" s="64"/>
    </row>
    <row r="214" spans="1:3" ht="12.75">
      <c r="A214" s="1" t="s">
        <v>122</v>
      </c>
      <c r="B214" s="1"/>
      <c r="C214" s="1"/>
    </row>
    <row r="215" spans="1:3" ht="12.75">
      <c r="A215" s="1" t="s">
        <v>123</v>
      </c>
      <c r="B215" s="1"/>
      <c r="C215" s="1"/>
    </row>
    <row r="216" spans="1:3" ht="12.75">
      <c r="A216" s="1"/>
      <c r="B216" s="1"/>
      <c r="C216" s="1"/>
    </row>
    <row r="217" spans="1:3" ht="12.75">
      <c r="A217" s="1" t="s">
        <v>205</v>
      </c>
      <c r="B217" s="1"/>
      <c r="C217" s="1"/>
    </row>
    <row r="218" spans="1:2" ht="12.75">
      <c r="A218" s="1" t="s">
        <v>124</v>
      </c>
      <c r="B218" s="1"/>
    </row>
    <row r="219" spans="1:2" ht="12.75">
      <c r="A219" s="1" t="s">
        <v>206</v>
      </c>
      <c r="B219" s="1"/>
    </row>
    <row r="221" ht="12.75">
      <c r="A221" s="2" t="s">
        <v>125</v>
      </c>
    </row>
    <row r="222" spans="1:2" ht="12.75">
      <c r="A222" s="112">
        <v>38686</v>
      </c>
      <c r="B222" s="113"/>
    </row>
    <row r="223" ht="12.75">
      <c r="A223" s="64"/>
    </row>
    <row r="224" ht="12.75">
      <c r="A224" s="64"/>
    </row>
    <row r="225" ht="12.75">
      <c r="A225" s="64"/>
    </row>
    <row r="226" ht="12.75">
      <c r="A226" s="64"/>
    </row>
    <row r="227" ht="12.75">
      <c r="A227" s="64"/>
    </row>
    <row r="228" ht="12.75">
      <c r="A228" s="64"/>
    </row>
    <row r="229" ht="12.75">
      <c r="A229" s="64"/>
    </row>
    <row r="230" ht="12.75">
      <c r="A230" s="64"/>
    </row>
    <row r="231" ht="12.75">
      <c r="A231" s="64"/>
    </row>
    <row r="232" ht="12.75">
      <c r="A232" s="64"/>
    </row>
    <row r="233" ht="12.75">
      <c r="A233" s="64"/>
    </row>
    <row r="234" ht="12.75">
      <c r="A234" s="64"/>
    </row>
    <row r="235" ht="12.75">
      <c r="A235" s="64"/>
    </row>
    <row r="236" ht="12.75">
      <c r="A236" s="64"/>
    </row>
    <row r="237" ht="12.75">
      <c r="A237" s="64"/>
    </row>
    <row r="238" ht="12.75">
      <c r="A238" s="64"/>
    </row>
    <row r="239" ht="12.75">
      <c r="A239" s="64"/>
    </row>
    <row r="240" ht="12.75">
      <c r="A240" s="64"/>
    </row>
    <row r="241" ht="12.75">
      <c r="A241" s="64"/>
    </row>
    <row r="242" ht="12.75">
      <c r="A242" s="64"/>
    </row>
    <row r="243" ht="12.75">
      <c r="A243" s="64"/>
    </row>
    <row r="244" ht="12.75">
      <c r="A244" s="64"/>
    </row>
    <row r="245" ht="12.75">
      <c r="A245" s="64"/>
    </row>
    <row r="246" ht="12.75">
      <c r="A246" s="64"/>
    </row>
    <row r="247" ht="12.75">
      <c r="A247" s="64"/>
    </row>
    <row r="248" ht="12.75">
      <c r="A248" s="64"/>
    </row>
    <row r="249" ht="12.75">
      <c r="A249" s="64"/>
    </row>
    <row r="250" ht="12.75">
      <c r="A250" s="64"/>
    </row>
    <row r="251" ht="12.75">
      <c r="A251" s="64"/>
    </row>
    <row r="252" ht="12.75">
      <c r="A252" s="64"/>
    </row>
    <row r="253" ht="12.75">
      <c r="A253" s="64"/>
    </row>
    <row r="254" ht="12.75">
      <c r="A254" s="64"/>
    </row>
    <row r="255" ht="12.75">
      <c r="A255" s="64"/>
    </row>
    <row r="256" ht="12.75">
      <c r="A256" s="64"/>
    </row>
    <row r="257" ht="12.75">
      <c r="A257" s="64"/>
    </row>
    <row r="258" ht="12.75">
      <c r="A258" s="64"/>
    </row>
    <row r="259" ht="12.75">
      <c r="A259" s="64"/>
    </row>
    <row r="260" ht="12.75">
      <c r="A260" s="64"/>
    </row>
    <row r="261" ht="12.75">
      <c r="A261" s="64"/>
    </row>
    <row r="262" ht="12.75">
      <c r="A262" s="64"/>
    </row>
    <row r="263" ht="12.75">
      <c r="A263" s="64"/>
    </row>
    <row r="264" ht="12.75">
      <c r="A264" s="64"/>
    </row>
    <row r="265" ht="12.75">
      <c r="A265" s="64"/>
    </row>
    <row r="266" ht="12.75">
      <c r="A266" s="64"/>
    </row>
    <row r="267" ht="12.75">
      <c r="A267" s="64"/>
    </row>
    <row r="268" ht="12.75">
      <c r="A268" s="64"/>
    </row>
    <row r="269" ht="12.75">
      <c r="A269" s="64"/>
    </row>
    <row r="270" ht="12.75">
      <c r="A270" s="64"/>
    </row>
    <row r="271" ht="12.75">
      <c r="A271" s="64"/>
    </row>
    <row r="272" ht="12.75">
      <c r="A272" s="64"/>
    </row>
    <row r="273" ht="12.75">
      <c r="A273" s="64"/>
    </row>
    <row r="274" ht="12.75">
      <c r="A274" s="64"/>
    </row>
    <row r="275" ht="12.75">
      <c r="A275" s="64"/>
    </row>
    <row r="276" ht="12.75">
      <c r="A276" s="64"/>
    </row>
    <row r="277" ht="12.75">
      <c r="A277" s="64"/>
    </row>
    <row r="278" ht="12.75">
      <c r="A278" s="64"/>
    </row>
    <row r="279" ht="12.75">
      <c r="A279" s="64"/>
    </row>
    <row r="280" ht="12.75">
      <c r="A280" s="64"/>
    </row>
    <row r="281" ht="12.75">
      <c r="A281" s="64"/>
    </row>
    <row r="282" ht="12.75">
      <c r="A282" s="64"/>
    </row>
    <row r="283" ht="12.75">
      <c r="A283" s="64"/>
    </row>
    <row r="284" ht="12.75">
      <c r="A284" s="64"/>
    </row>
    <row r="285" ht="12.75">
      <c r="A285" s="64"/>
    </row>
    <row r="286" ht="12.75">
      <c r="A286" s="64"/>
    </row>
    <row r="287" ht="12.75">
      <c r="A287" s="64"/>
    </row>
    <row r="288" ht="12.75">
      <c r="A288" s="64"/>
    </row>
    <row r="289" ht="12.75">
      <c r="A289" s="64"/>
    </row>
    <row r="290" ht="12.75">
      <c r="A290" s="64"/>
    </row>
    <row r="291" ht="12.75">
      <c r="A291" s="64"/>
    </row>
    <row r="292" ht="12.75">
      <c r="A292" s="64"/>
    </row>
    <row r="293" ht="12.75">
      <c r="A293" s="64"/>
    </row>
    <row r="294" ht="12.75">
      <c r="A294" s="64"/>
    </row>
    <row r="295" ht="12.75">
      <c r="A295" s="64"/>
    </row>
    <row r="296" ht="12.75">
      <c r="A296" s="64"/>
    </row>
    <row r="297" ht="12.75">
      <c r="A297" s="64"/>
    </row>
    <row r="298" ht="12.75">
      <c r="A298" s="64"/>
    </row>
    <row r="299" ht="12.75">
      <c r="A299" s="64"/>
    </row>
    <row r="300" ht="12.75">
      <c r="A300" s="64"/>
    </row>
    <row r="301" ht="12.75">
      <c r="A301" s="64"/>
    </row>
    <row r="302" ht="12.75">
      <c r="A302" s="64"/>
    </row>
    <row r="303" ht="12.75">
      <c r="A303" s="64"/>
    </row>
    <row r="304" ht="12.75">
      <c r="A304" s="64"/>
    </row>
    <row r="305" ht="12.75">
      <c r="A305" s="64"/>
    </row>
    <row r="306" ht="12.75">
      <c r="A306" s="64"/>
    </row>
    <row r="307" ht="12.75">
      <c r="A307" s="64"/>
    </row>
    <row r="308" ht="12.75">
      <c r="A308" s="64"/>
    </row>
    <row r="309" ht="12.75">
      <c r="A309" s="64"/>
    </row>
    <row r="310" ht="12.75">
      <c r="A310" s="64"/>
    </row>
    <row r="311" ht="12.75">
      <c r="A311" s="64"/>
    </row>
    <row r="312" ht="12.75">
      <c r="A312" s="64"/>
    </row>
    <row r="313" ht="12.75">
      <c r="A313" s="64"/>
    </row>
    <row r="314" ht="12.75">
      <c r="A314" s="64"/>
    </row>
    <row r="315" ht="12.75">
      <c r="A315" s="64"/>
    </row>
    <row r="316" ht="12.75">
      <c r="A316" s="64"/>
    </row>
    <row r="317" ht="12.75">
      <c r="A317" s="64"/>
    </row>
    <row r="318" ht="12.75">
      <c r="A318" s="64"/>
    </row>
    <row r="319" ht="12.75">
      <c r="A319" s="64"/>
    </row>
    <row r="320" ht="12.75">
      <c r="A320" s="64"/>
    </row>
    <row r="321" ht="12.75">
      <c r="A321" s="64"/>
    </row>
    <row r="322" ht="12.75">
      <c r="A322" s="64"/>
    </row>
    <row r="323" ht="12.75">
      <c r="A323" s="64"/>
    </row>
    <row r="324" ht="12.75">
      <c r="A324" s="64"/>
    </row>
    <row r="325" ht="12.75">
      <c r="A325" s="64"/>
    </row>
    <row r="326" ht="12.75">
      <c r="A326" s="64"/>
    </row>
    <row r="327" ht="12.75">
      <c r="A327" s="64"/>
    </row>
    <row r="328" ht="12.75">
      <c r="A328" s="64"/>
    </row>
    <row r="329" ht="12.75">
      <c r="A329" s="64"/>
    </row>
    <row r="330" ht="12.75">
      <c r="A330" s="64"/>
    </row>
    <row r="331" ht="12.75">
      <c r="A331" s="64"/>
    </row>
    <row r="332" ht="12.75">
      <c r="A332" s="64"/>
    </row>
    <row r="333" ht="12.75">
      <c r="A333" s="64"/>
    </row>
    <row r="334" ht="12.75">
      <c r="A334" s="64"/>
    </row>
    <row r="335" ht="12.75">
      <c r="A335" s="64"/>
    </row>
    <row r="336" ht="12.75">
      <c r="A336" s="64"/>
    </row>
    <row r="337" ht="12.75">
      <c r="A337" s="64"/>
    </row>
    <row r="338" ht="12.75">
      <c r="A338" s="64"/>
    </row>
    <row r="339" ht="12.75">
      <c r="A339" s="64"/>
    </row>
    <row r="340" ht="12.75">
      <c r="A340" s="64"/>
    </row>
    <row r="341" ht="12.75">
      <c r="A341" s="64"/>
    </row>
    <row r="342" ht="12.75">
      <c r="A342" s="64"/>
    </row>
    <row r="343" ht="12.75">
      <c r="A343" s="64"/>
    </row>
    <row r="344" ht="12.75">
      <c r="A344" s="64"/>
    </row>
    <row r="345" ht="12.75">
      <c r="A345" s="64"/>
    </row>
    <row r="346" ht="12.75">
      <c r="A346" s="64"/>
    </row>
    <row r="347" ht="12.75">
      <c r="A347" s="64"/>
    </row>
    <row r="348" ht="12.75">
      <c r="A348" s="64"/>
    </row>
    <row r="349" ht="12.75">
      <c r="A349" s="64"/>
    </row>
    <row r="350" ht="12.75">
      <c r="A350" s="64"/>
    </row>
    <row r="351" ht="12.75">
      <c r="A351" s="64"/>
    </row>
    <row r="352" ht="12.75">
      <c r="A352" s="64"/>
    </row>
    <row r="353" ht="12.75">
      <c r="A353" s="64"/>
    </row>
    <row r="354" ht="12.75">
      <c r="A354" s="64"/>
    </row>
    <row r="355" ht="12.75">
      <c r="A355" s="64"/>
    </row>
    <row r="356" ht="12.75">
      <c r="A356" s="64"/>
    </row>
    <row r="357" ht="12.75">
      <c r="A357" s="64"/>
    </row>
    <row r="358" ht="12.75">
      <c r="A358" s="64"/>
    </row>
    <row r="359" ht="12.75">
      <c r="A359" s="64"/>
    </row>
    <row r="360" ht="12.75">
      <c r="A360" s="64"/>
    </row>
    <row r="361" ht="12.75">
      <c r="A361" s="64"/>
    </row>
    <row r="362" ht="12.75">
      <c r="A362" s="64"/>
    </row>
    <row r="363" ht="12.75">
      <c r="A363" s="64"/>
    </row>
    <row r="364" ht="12.75">
      <c r="A364" s="64"/>
    </row>
    <row r="365" ht="12.75">
      <c r="A365" s="64"/>
    </row>
    <row r="366" ht="12.75">
      <c r="A366" s="64"/>
    </row>
    <row r="367" ht="12.75">
      <c r="A367" s="64"/>
    </row>
    <row r="368" ht="12.75">
      <c r="A368" s="64"/>
    </row>
    <row r="369" ht="12.75">
      <c r="A369" s="64"/>
    </row>
    <row r="370" ht="12.75">
      <c r="A370" s="64"/>
    </row>
    <row r="371" ht="12.75">
      <c r="A371" s="64"/>
    </row>
    <row r="372" ht="12.75">
      <c r="A372" s="64"/>
    </row>
    <row r="373" ht="12.75">
      <c r="A373" s="64"/>
    </row>
    <row r="374" ht="12.75">
      <c r="A374" s="64"/>
    </row>
    <row r="375" ht="12.75">
      <c r="A375" s="64"/>
    </row>
    <row r="376" ht="12.75">
      <c r="A376" s="64"/>
    </row>
    <row r="377" ht="12.75">
      <c r="A377" s="64"/>
    </row>
    <row r="378" ht="12.75">
      <c r="A378" s="64"/>
    </row>
    <row r="379" ht="12.75">
      <c r="A379" s="64"/>
    </row>
    <row r="380" ht="12.75">
      <c r="A380" s="64"/>
    </row>
    <row r="381" ht="12.75">
      <c r="A381" s="64"/>
    </row>
    <row r="382" ht="12.75">
      <c r="A382" s="64"/>
    </row>
    <row r="383" ht="12.75">
      <c r="A383" s="64"/>
    </row>
    <row r="384" ht="12.75">
      <c r="A384" s="64"/>
    </row>
    <row r="385" ht="12.75">
      <c r="A385" s="64"/>
    </row>
    <row r="386" ht="12.75">
      <c r="A386" s="64"/>
    </row>
    <row r="387" ht="12.75">
      <c r="A387" s="64"/>
    </row>
    <row r="388" ht="12.75">
      <c r="A388" s="64"/>
    </row>
    <row r="389" ht="12.75">
      <c r="A389" s="64"/>
    </row>
    <row r="390" ht="12.75">
      <c r="A390" s="64"/>
    </row>
    <row r="391" ht="12.75">
      <c r="A391" s="64"/>
    </row>
    <row r="392" ht="12.75">
      <c r="A392" s="64"/>
    </row>
    <row r="393" ht="12.75">
      <c r="A393" s="64"/>
    </row>
    <row r="394" ht="12.75">
      <c r="A394" s="64"/>
    </row>
    <row r="395" ht="12.75">
      <c r="A395" s="64"/>
    </row>
    <row r="396" ht="12.75">
      <c r="A396" s="64"/>
    </row>
    <row r="397" ht="12.75">
      <c r="A397" s="64"/>
    </row>
    <row r="398" ht="12.75">
      <c r="A398" s="64"/>
    </row>
    <row r="399" ht="12.75">
      <c r="A399" s="64"/>
    </row>
    <row r="400" ht="12.75">
      <c r="A400" s="64"/>
    </row>
    <row r="401" ht="12.75">
      <c r="A401" s="64"/>
    </row>
    <row r="402" ht="12.75">
      <c r="A402" s="64"/>
    </row>
    <row r="403" ht="12.75">
      <c r="A403" s="64"/>
    </row>
    <row r="404" ht="12.75">
      <c r="A404" s="64"/>
    </row>
    <row r="405" ht="12.75">
      <c r="A405" s="64"/>
    </row>
    <row r="406" ht="12.75">
      <c r="A406" s="64"/>
    </row>
    <row r="407" ht="12.75">
      <c r="A407" s="64"/>
    </row>
    <row r="408" ht="12.75">
      <c r="A408" s="64"/>
    </row>
    <row r="409" ht="12.75">
      <c r="A409" s="64"/>
    </row>
    <row r="410" ht="12.75">
      <c r="A410" s="64"/>
    </row>
    <row r="411" ht="12.75">
      <c r="A411" s="64"/>
    </row>
    <row r="412" ht="12.75">
      <c r="A412" s="64"/>
    </row>
    <row r="413" ht="12.75">
      <c r="A413" s="64"/>
    </row>
    <row r="414" ht="12.75">
      <c r="A414" s="64"/>
    </row>
    <row r="415" ht="12.75">
      <c r="A415" s="64"/>
    </row>
    <row r="416" ht="12.75">
      <c r="A416" s="64"/>
    </row>
    <row r="417" ht="12.75">
      <c r="A417" s="64"/>
    </row>
    <row r="418" ht="12.75">
      <c r="A418" s="64"/>
    </row>
    <row r="419" ht="12.75">
      <c r="A419" s="64"/>
    </row>
    <row r="420" ht="12.75">
      <c r="A420" s="64"/>
    </row>
    <row r="421" ht="12.75">
      <c r="A421" s="64"/>
    </row>
    <row r="422" ht="12.75">
      <c r="A422" s="64"/>
    </row>
    <row r="423" ht="12.75">
      <c r="A423" s="64"/>
    </row>
    <row r="424" ht="12.75">
      <c r="A424" s="64"/>
    </row>
    <row r="425" ht="12.75">
      <c r="A425" s="64"/>
    </row>
    <row r="426" ht="12.75">
      <c r="A426" s="64"/>
    </row>
    <row r="427" ht="12.75">
      <c r="A427" s="64"/>
    </row>
    <row r="428" ht="12.75">
      <c r="A428" s="64"/>
    </row>
    <row r="429" ht="12.75">
      <c r="A429" s="64"/>
    </row>
    <row r="430" ht="12.75">
      <c r="A430" s="64"/>
    </row>
    <row r="431" ht="12.75">
      <c r="A431" s="64"/>
    </row>
    <row r="432" ht="12.75">
      <c r="A432" s="64"/>
    </row>
    <row r="433" ht="12.75">
      <c r="A433" s="64"/>
    </row>
    <row r="434" ht="12.75">
      <c r="A434" s="64"/>
    </row>
    <row r="435" ht="12.75">
      <c r="A435" s="64"/>
    </row>
    <row r="436" ht="12.75">
      <c r="A436" s="64"/>
    </row>
    <row r="437" ht="12.75">
      <c r="A437" s="64"/>
    </row>
    <row r="438" ht="12.75">
      <c r="A438" s="64"/>
    </row>
    <row r="439" ht="12.75">
      <c r="A439" s="64"/>
    </row>
    <row r="440" ht="12.75">
      <c r="A440" s="64"/>
    </row>
    <row r="441" ht="12.75">
      <c r="A441" s="64"/>
    </row>
    <row r="442" ht="12.75">
      <c r="A442" s="64"/>
    </row>
    <row r="443" ht="12.75">
      <c r="A443" s="64"/>
    </row>
    <row r="444" ht="12.75">
      <c r="A444" s="64"/>
    </row>
    <row r="445" ht="12.75">
      <c r="A445" s="64"/>
    </row>
    <row r="446" ht="12.75">
      <c r="A446" s="64"/>
    </row>
    <row r="447" ht="12.75">
      <c r="A447" s="64"/>
    </row>
    <row r="448" ht="12.75">
      <c r="A448" s="64"/>
    </row>
    <row r="449" ht="12.75">
      <c r="A449" s="64"/>
    </row>
    <row r="450" ht="12.75">
      <c r="A450" s="64"/>
    </row>
    <row r="451" ht="12.75">
      <c r="A451" s="64"/>
    </row>
    <row r="452" ht="12.75">
      <c r="A452" s="64"/>
    </row>
    <row r="453" ht="12.75">
      <c r="A453" s="64"/>
    </row>
    <row r="454" ht="12.75">
      <c r="A454" s="64"/>
    </row>
    <row r="455" ht="12.75">
      <c r="A455" s="64"/>
    </row>
    <row r="456" ht="12.75">
      <c r="A456" s="64"/>
    </row>
    <row r="457" ht="12.75">
      <c r="A457" s="64"/>
    </row>
    <row r="458" ht="12.75">
      <c r="A458" s="64"/>
    </row>
    <row r="459" ht="12.75">
      <c r="A459" s="64"/>
    </row>
    <row r="460" ht="12.75">
      <c r="A460" s="64"/>
    </row>
    <row r="461" ht="12.75">
      <c r="A461" s="64"/>
    </row>
    <row r="462" ht="12.75">
      <c r="A462" s="64"/>
    </row>
    <row r="463" ht="12.75">
      <c r="A463" s="64"/>
    </row>
    <row r="464" ht="12.75">
      <c r="A464" s="64"/>
    </row>
    <row r="465" ht="12.75">
      <c r="A465" s="64"/>
    </row>
    <row r="466" ht="12.75">
      <c r="A466" s="64"/>
    </row>
    <row r="467" ht="12.75">
      <c r="A467" s="64"/>
    </row>
    <row r="468" ht="12.75">
      <c r="A468" s="64"/>
    </row>
    <row r="469" ht="12.75">
      <c r="A469" s="64"/>
    </row>
    <row r="470" ht="12.75">
      <c r="A470" s="64"/>
    </row>
    <row r="471" ht="12.75">
      <c r="A471" s="64"/>
    </row>
    <row r="472" ht="12.75">
      <c r="A472" s="64"/>
    </row>
    <row r="473" ht="12.75">
      <c r="A473" s="64"/>
    </row>
    <row r="474" ht="12.75">
      <c r="A474" s="64"/>
    </row>
    <row r="475" ht="12.75">
      <c r="A475" s="64"/>
    </row>
    <row r="476" ht="12.75">
      <c r="A476" s="64"/>
    </row>
    <row r="477" ht="12.75">
      <c r="A477" s="64"/>
    </row>
    <row r="478" ht="12.75">
      <c r="A478" s="64"/>
    </row>
    <row r="479" ht="12.75">
      <c r="A479" s="64"/>
    </row>
    <row r="480" ht="12.75">
      <c r="A480" s="64"/>
    </row>
    <row r="481" ht="12.75">
      <c r="A481" s="64"/>
    </row>
    <row r="482" ht="12.75">
      <c r="A482" s="64"/>
    </row>
    <row r="483" ht="12.75">
      <c r="A483" s="64"/>
    </row>
    <row r="484" ht="12.75">
      <c r="A484" s="64"/>
    </row>
    <row r="485" ht="12.75">
      <c r="A485" s="64"/>
    </row>
    <row r="486" ht="12.75">
      <c r="A486" s="64"/>
    </row>
    <row r="487" ht="12.75">
      <c r="A487" s="64"/>
    </row>
    <row r="488" ht="12.75">
      <c r="A488" s="64"/>
    </row>
    <row r="489" ht="12.75">
      <c r="A489" s="64"/>
    </row>
    <row r="490" ht="12.75">
      <c r="A490" s="64"/>
    </row>
    <row r="491" ht="12.75">
      <c r="A491" s="64"/>
    </row>
    <row r="492" ht="12.75">
      <c r="A492" s="64"/>
    </row>
    <row r="493" ht="12.75">
      <c r="A493" s="64"/>
    </row>
    <row r="494" ht="12.75">
      <c r="A494" s="64"/>
    </row>
    <row r="495" ht="12.75">
      <c r="A495" s="64"/>
    </row>
    <row r="496" ht="12.75">
      <c r="A496" s="64"/>
    </row>
    <row r="497" ht="12.75">
      <c r="A497" s="64"/>
    </row>
    <row r="498" ht="12.75">
      <c r="A498" s="64"/>
    </row>
    <row r="499" ht="12.75">
      <c r="A499" s="64"/>
    </row>
    <row r="500" ht="12.75">
      <c r="A500" s="64"/>
    </row>
    <row r="501" ht="12.75">
      <c r="A501" s="64"/>
    </row>
    <row r="502" ht="12.75">
      <c r="A502" s="64"/>
    </row>
    <row r="503" ht="12.75">
      <c r="A503" s="64"/>
    </row>
    <row r="504" ht="12.75">
      <c r="A504" s="64"/>
    </row>
    <row r="505" ht="12.75">
      <c r="A505" s="64"/>
    </row>
    <row r="506" ht="12.75">
      <c r="A506" s="64"/>
    </row>
    <row r="507" ht="12.75">
      <c r="A507" s="64"/>
    </row>
    <row r="508" ht="12.75">
      <c r="A508" s="64"/>
    </row>
    <row r="509" ht="12.75">
      <c r="A509" s="64"/>
    </row>
    <row r="510" ht="12.75">
      <c r="A510" s="64"/>
    </row>
    <row r="511" ht="12.75">
      <c r="A511" s="64"/>
    </row>
    <row r="512" ht="12.75">
      <c r="A512" s="64"/>
    </row>
    <row r="513" ht="12.75">
      <c r="A513" s="64"/>
    </row>
    <row r="514" ht="12.75">
      <c r="A514" s="64"/>
    </row>
    <row r="515" ht="12.75">
      <c r="A515" s="64"/>
    </row>
    <row r="516" ht="12.75">
      <c r="A516" s="64"/>
    </row>
    <row r="517" ht="12.75">
      <c r="A517" s="64"/>
    </row>
    <row r="518" ht="12.75">
      <c r="A518" s="64"/>
    </row>
    <row r="519" ht="12.75">
      <c r="A519" s="64"/>
    </row>
    <row r="520" ht="12.75">
      <c r="A520" s="64"/>
    </row>
    <row r="521" ht="12.75">
      <c r="A521" s="64"/>
    </row>
    <row r="522" ht="12.75">
      <c r="A522" s="64"/>
    </row>
    <row r="523" ht="12.75">
      <c r="A523" s="64"/>
    </row>
    <row r="524" ht="12.75">
      <c r="A524" s="64"/>
    </row>
    <row r="525" ht="12.75">
      <c r="A525" s="64"/>
    </row>
    <row r="526" ht="12.75">
      <c r="A526" s="64"/>
    </row>
    <row r="527" ht="12.75">
      <c r="A527" s="64"/>
    </row>
    <row r="528" ht="12.75">
      <c r="A528" s="64"/>
    </row>
    <row r="529" ht="12.75">
      <c r="A529" s="64"/>
    </row>
    <row r="530" ht="12.75">
      <c r="A530" s="64"/>
    </row>
    <row r="531" ht="12.75">
      <c r="A531" s="64"/>
    </row>
    <row r="532" ht="12.75">
      <c r="A532" s="64"/>
    </row>
    <row r="533" ht="12.75">
      <c r="A533" s="64"/>
    </row>
    <row r="534" ht="12.75">
      <c r="A534" s="64"/>
    </row>
    <row r="535" ht="12.75">
      <c r="A535" s="64"/>
    </row>
    <row r="536" ht="12.75">
      <c r="A536" s="64"/>
    </row>
    <row r="537" ht="12.75">
      <c r="A537" s="64"/>
    </row>
    <row r="538" ht="12.75">
      <c r="A538" s="64"/>
    </row>
    <row r="539" ht="12.75">
      <c r="A539" s="64"/>
    </row>
    <row r="540" ht="12.75">
      <c r="A540" s="64"/>
    </row>
    <row r="541" ht="12.75">
      <c r="A541" s="64"/>
    </row>
    <row r="542" ht="12.75">
      <c r="A542" s="64"/>
    </row>
    <row r="543" ht="12.75">
      <c r="A543" s="64"/>
    </row>
    <row r="544" ht="12.75">
      <c r="A544" s="64"/>
    </row>
    <row r="545" ht="12.75">
      <c r="A545" s="64"/>
    </row>
    <row r="546" ht="12.75">
      <c r="A546" s="64"/>
    </row>
    <row r="547" ht="12.75">
      <c r="A547" s="64"/>
    </row>
    <row r="548" ht="12.75">
      <c r="A548" s="64"/>
    </row>
    <row r="549" ht="12.75">
      <c r="A549" s="64"/>
    </row>
    <row r="550" ht="12.75">
      <c r="A550" s="64"/>
    </row>
    <row r="551" ht="12.75">
      <c r="A551" s="64"/>
    </row>
    <row r="552" ht="12.75">
      <c r="A552" s="64"/>
    </row>
    <row r="553" ht="12.75">
      <c r="A553" s="64"/>
    </row>
    <row r="554" ht="12.75">
      <c r="A554" s="64"/>
    </row>
    <row r="555" ht="12.75">
      <c r="A555" s="64"/>
    </row>
    <row r="556" ht="12.75">
      <c r="A556" s="64"/>
    </row>
    <row r="557" ht="12.75">
      <c r="A557" s="64"/>
    </row>
    <row r="558" ht="12.75">
      <c r="A558" s="64"/>
    </row>
    <row r="559" ht="12.75">
      <c r="A559" s="64"/>
    </row>
    <row r="560" ht="12.75">
      <c r="A560" s="64"/>
    </row>
    <row r="561" ht="12.75">
      <c r="A561" s="64"/>
    </row>
    <row r="562" ht="12.75">
      <c r="A562" s="64"/>
    </row>
    <row r="563" ht="12.75">
      <c r="A563" s="64"/>
    </row>
    <row r="564" ht="12.75">
      <c r="A564" s="64"/>
    </row>
    <row r="565" ht="12.75">
      <c r="A565" s="64"/>
    </row>
    <row r="566" ht="12.75">
      <c r="A566" s="64"/>
    </row>
    <row r="567" ht="12.75">
      <c r="A567" s="64"/>
    </row>
    <row r="568" ht="12.75">
      <c r="A568" s="64"/>
    </row>
    <row r="569" ht="12.75">
      <c r="A569" s="64"/>
    </row>
    <row r="570" ht="12.75">
      <c r="A570" s="64"/>
    </row>
    <row r="571" ht="12.75">
      <c r="A571" s="64"/>
    </row>
    <row r="572" ht="12.75">
      <c r="A572" s="64"/>
    </row>
    <row r="573" ht="12.75">
      <c r="A573" s="64"/>
    </row>
    <row r="574" ht="12.75">
      <c r="A574" s="64"/>
    </row>
    <row r="575" ht="12.75">
      <c r="A575" s="64"/>
    </row>
    <row r="576" ht="12.75">
      <c r="A576" s="64"/>
    </row>
    <row r="577" ht="12.75">
      <c r="A577" s="64"/>
    </row>
    <row r="578" ht="12.75">
      <c r="A578" s="64"/>
    </row>
    <row r="579" ht="12.75">
      <c r="A579" s="64"/>
    </row>
    <row r="580" ht="12.75">
      <c r="A580" s="64"/>
    </row>
    <row r="581" ht="12.75">
      <c r="A581" s="64"/>
    </row>
    <row r="582" ht="12.75">
      <c r="A582" s="64"/>
    </row>
    <row r="583" ht="12.75">
      <c r="A583" s="64"/>
    </row>
    <row r="584" ht="12.75">
      <c r="A584" s="64"/>
    </row>
    <row r="585" ht="12.75">
      <c r="A585" s="64"/>
    </row>
    <row r="586" ht="12.75">
      <c r="A586" s="64"/>
    </row>
    <row r="587" ht="12.75">
      <c r="A587" s="64"/>
    </row>
    <row r="588" ht="12.75">
      <c r="A588" s="64"/>
    </row>
    <row r="589" ht="12.75">
      <c r="A589" s="64"/>
    </row>
  </sheetData>
  <mergeCells count="19">
    <mergeCell ref="B188:H188"/>
    <mergeCell ref="B210:I211"/>
    <mergeCell ref="A222:B222"/>
    <mergeCell ref="B36:I37"/>
    <mergeCell ref="F45:G45"/>
    <mergeCell ref="H45:I45"/>
    <mergeCell ref="B59:I60"/>
    <mergeCell ref="B66:I67"/>
    <mergeCell ref="B100:H101"/>
    <mergeCell ref="B105:I106"/>
    <mergeCell ref="B109:I109"/>
    <mergeCell ref="B110:I110"/>
    <mergeCell ref="B111:I111"/>
    <mergeCell ref="B114:I114"/>
    <mergeCell ref="B187:H187"/>
    <mergeCell ref="B115:I115"/>
    <mergeCell ref="B118:I118"/>
    <mergeCell ref="B143:I143"/>
    <mergeCell ref="B152:I153"/>
  </mergeCells>
  <printOptions/>
  <pageMargins left="0.35433070866141736" right="0.35433070866141736" top="0.7874015748031497" bottom="0.7874015748031497" header="0.5118110236220472" footer="0.511811023622047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G46"/>
  <sheetViews>
    <sheetView workbookViewId="0" topLeftCell="A4">
      <selection activeCell="A31" sqref="A31"/>
    </sheetView>
  </sheetViews>
  <sheetFormatPr defaultColWidth="8.00390625" defaultRowHeight="12.75"/>
  <cols>
    <col min="1" max="1" width="42.140625" style="2" customWidth="1"/>
    <col min="2" max="3" width="13.421875" style="2" bestFit="1" customWidth="1"/>
    <col min="4" max="4" width="12.00390625" style="2" customWidth="1"/>
    <col min="5" max="5" width="16.8515625" style="2" customWidth="1"/>
    <col min="6" max="6" width="8.00390625" style="2" customWidth="1"/>
    <col min="7" max="16384" width="8.00390625" style="2" customWidth="1"/>
  </cols>
  <sheetData>
    <row r="1" ht="18.75">
      <c r="A1" s="68" t="s">
        <v>126</v>
      </c>
    </row>
    <row r="2" ht="15.75">
      <c r="A2" s="69" t="s">
        <v>127</v>
      </c>
    </row>
    <row r="3" ht="15.75">
      <c r="A3" s="69" t="s">
        <v>128</v>
      </c>
    </row>
    <row r="4" ht="15.75">
      <c r="A4" s="70"/>
    </row>
    <row r="5" ht="15.75">
      <c r="A5" s="70" t="s">
        <v>129</v>
      </c>
    </row>
    <row r="6" ht="15.75">
      <c r="A6" s="71" t="s">
        <v>130</v>
      </c>
    </row>
    <row r="8" spans="2:5" ht="12.75">
      <c r="B8" s="116" t="s">
        <v>23</v>
      </c>
      <c r="C8" s="116"/>
      <c r="D8" s="116" t="s">
        <v>24</v>
      </c>
      <c r="E8" s="116"/>
    </row>
    <row r="9" spans="2:5" ht="12.75">
      <c r="B9" s="72">
        <v>38625</v>
      </c>
      <c r="C9" s="72">
        <v>38260</v>
      </c>
      <c r="D9" s="72">
        <v>38625</v>
      </c>
      <c r="E9" s="72">
        <v>38260</v>
      </c>
    </row>
    <row r="10" spans="2:5" ht="12.75">
      <c r="B10" s="73" t="s">
        <v>131</v>
      </c>
      <c r="C10" s="73" t="s">
        <v>131</v>
      </c>
      <c r="D10" s="73" t="s">
        <v>131</v>
      </c>
      <c r="E10" s="73" t="s">
        <v>131</v>
      </c>
    </row>
    <row r="14" spans="1:7" ht="12.75">
      <c r="A14" s="2" t="s">
        <v>21</v>
      </c>
      <c r="B14" s="23">
        <v>46980</v>
      </c>
      <c r="C14" s="23">
        <v>33001</v>
      </c>
      <c r="D14" s="23">
        <v>128911</v>
      </c>
      <c r="E14" s="23">
        <v>95928</v>
      </c>
      <c r="F14" s="37"/>
      <c r="G14" s="37"/>
    </row>
    <row r="15" spans="2:5" ht="12.75">
      <c r="B15" s="23"/>
      <c r="C15" s="23"/>
      <c r="D15" s="23"/>
      <c r="E15" s="23"/>
    </row>
    <row r="16" spans="1:5" ht="12.75">
      <c r="A16" s="2" t="s">
        <v>132</v>
      </c>
      <c r="B16" s="23">
        <v>-41165</v>
      </c>
      <c r="C16" s="23">
        <v>-28350</v>
      </c>
      <c r="D16" s="23">
        <v>-112759</v>
      </c>
      <c r="E16" s="23">
        <v>-82292</v>
      </c>
    </row>
    <row r="17" spans="2:5" ht="12.75">
      <c r="B17" s="38"/>
      <c r="C17" s="38"/>
      <c r="D17" s="38"/>
      <c r="E17" s="38"/>
    </row>
    <row r="18" spans="1:5" ht="12.75">
      <c r="A18" s="2" t="s">
        <v>133</v>
      </c>
      <c r="B18" s="23">
        <v>5815</v>
      </c>
      <c r="C18" s="23">
        <v>4651</v>
      </c>
      <c r="D18" s="23">
        <v>16152</v>
      </c>
      <c r="E18" s="23">
        <v>13636</v>
      </c>
    </row>
    <row r="19" spans="2:5" ht="12.75">
      <c r="B19" s="23"/>
      <c r="C19" s="23"/>
      <c r="D19" s="23"/>
      <c r="E19" s="23"/>
    </row>
    <row r="20" spans="1:5" ht="12.75">
      <c r="A20" s="2" t="s">
        <v>134</v>
      </c>
      <c r="B20" s="23">
        <v>247</v>
      </c>
      <c r="C20" s="23">
        <v>176</v>
      </c>
      <c r="D20" s="23">
        <v>286</v>
      </c>
      <c r="E20" s="23">
        <v>228</v>
      </c>
    </row>
    <row r="21" spans="2:5" ht="12.75">
      <c r="B21" s="23"/>
      <c r="C21" s="23"/>
      <c r="D21" s="23"/>
      <c r="E21" s="23"/>
    </row>
    <row r="22" spans="1:5" ht="12.75">
      <c r="A22" s="2" t="s">
        <v>135</v>
      </c>
      <c r="B22" s="23">
        <v>-7521</v>
      </c>
      <c r="C22" s="23">
        <v>-4088</v>
      </c>
      <c r="D22" s="23">
        <v>-19785</v>
      </c>
      <c r="E22" s="23">
        <v>-10714</v>
      </c>
    </row>
    <row r="23" spans="2:5" ht="12.75">
      <c r="B23" s="38"/>
      <c r="C23" s="38"/>
      <c r="D23" s="38"/>
      <c r="E23" s="38"/>
    </row>
    <row r="24" spans="1:5" ht="12.75">
      <c r="A24" s="2" t="s">
        <v>136</v>
      </c>
      <c r="B24" s="23">
        <v>-1459</v>
      </c>
      <c r="C24" s="23">
        <v>739</v>
      </c>
      <c r="D24" s="23">
        <v>-3347</v>
      </c>
      <c r="E24" s="23">
        <v>3150</v>
      </c>
    </row>
    <row r="25" spans="2:5" ht="12.75">
      <c r="B25" s="23"/>
      <c r="C25" s="23"/>
      <c r="D25" s="23"/>
      <c r="E25" s="23"/>
    </row>
    <row r="26" spans="1:5" ht="12.75">
      <c r="A26" s="2" t="s">
        <v>137</v>
      </c>
      <c r="B26" s="23">
        <v>186</v>
      </c>
      <c r="C26" s="23">
        <v>233</v>
      </c>
      <c r="D26" s="23">
        <v>284</v>
      </c>
      <c r="E26" s="23">
        <v>449</v>
      </c>
    </row>
    <row r="27" spans="2:5" ht="12.75">
      <c r="B27" s="23"/>
      <c r="C27" s="23"/>
      <c r="D27" s="23"/>
      <c r="E27" s="23"/>
    </row>
    <row r="28" spans="1:5" ht="12.75">
      <c r="A28" s="2" t="s">
        <v>138</v>
      </c>
      <c r="B28" s="23">
        <v>-1435</v>
      </c>
      <c r="C28" s="23">
        <v>-908</v>
      </c>
      <c r="D28" s="23">
        <v>-3880</v>
      </c>
      <c r="E28" s="23">
        <v>-2002</v>
      </c>
    </row>
    <row r="29" spans="2:5" ht="12.75">
      <c r="B29" s="38"/>
      <c r="C29" s="38"/>
      <c r="D29" s="38"/>
      <c r="E29" s="38"/>
    </row>
    <row r="30" spans="1:7" ht="12.75">
      <c r="A30" s="2" t="s">
        <v>139</v>
      </c>
      <c r="B30" s="23">
        <v>-2708</v>
      </c>
      <c r="C30" s="23">
        <v>64</v>
      </c>
      <c r="D30" s="23">
        <v>-6943</v>
      </c>
      <c r="E30" s="23">
        <v>1597</v>
      </c>
      <c r="F30" s="24"/>
      <c r="G30" s="37"/>
    </row>
    <row r="31" spans="2:5" ht="12.75">
      <c r="B31" s="23"/>
      <c r="C31" s="23"/>
      <c r="D31" s="23"/>
      <c r="E31" s="23"/>
    </row>
    <row r="32" spans="1:5" ht="12.75">
      <c r="A32" s="2" t="s">
        <v>140</v>
      </c>
      <c r="B32" s="23">
        <v>-69</v>
      </c>
      <c r="C32" s="23">
        <v>-27</v>
      </c>
      <c r="D32" s="23">
        <v>-324</v>
      </c>
      <c r="E32" s="23">
        <v>-151</v>
      </c>
    </row>
    <row r="33" spans="2:5" ht="12.75">
      <c r="B33" s="38"/>
      <c r="C33" s="38"/>
      <c r="D33" s="38"/>
      <c r="E33" s="38"/>
    </row>
    <row r="34" spans="1:7" ht="12.75">
      <c r="A34" s="2" t="s">
        <v>141</v>
      </c>
      <c r="B34" s="23">
        <v>-2777</v>
      </c>
      <c r="C34" s="23">
        <v>37</v>
      </c>
      <c r="D34" s="23">
        <v>-7267</v>
      </c>
      <c r="E34" s="23">
        <v>1446</v>
      </c>
      <c r="F34" s="24"/>
      <c r="G34" s="37"/>
    </row>
    <row r="35" spans="2:5" ht="12.75">
      <c r="B35" s="23"/>
      <c r="C35" s="23"/>
      <c r="D35" s="23"/>
      <c r="E35" s="23"/>
    </row>
    <row r="36" spans="1:5" ht="12.75">
      <c r="A36" s="2" t="s">
        <v>142</v>
      </c>
      <c r="B36" s="23">
        <v>1377</v>
      </c>
      <c r="C36" s="23">
        <v>65</v>
      </c>
      <c r="D36" s="23">
        <v>3192</v>
      </c>
      <c r="E36" s="23">
        <v>65</v>
      </c>
    </row>
    <row r="37" spans="2:5" ht="12.75">
      <c r="B37" s="23"/>
      <c r="C37" s="23"/>
      <c r="D37" s="23"/>
      <c r="E37" s="23"/>
    </row>
    <row r="38" spans="1:5" ht="13.5" thickBot="1">
      <c r="A38" s="2" t="s">
        <v>143</v>
      </c>
      <c r="B38" s="25">
        <v>-1400</v>
      </c>
      <c r="C38" s="25">
        <v>102</v>
      </c>
      <c r="D38" s="25">
        <v>-4075</v>
      </c>
      <c r="E38" s="25">
        <v>1511</v>
      </c>
    </row>
    <row r="39" spans="2:5" ht="13.5" thickTop="1">
      <c r="B39" s="65"/>
      <c r="C39" s="65"/>
      <c r="D39" s="65"/>
      <c r="E39" s="65"/>
    </row>
    <row r="40" spans="1:5" ht="12.75">
      <c r="A40" s="2" t="s">
        <v>144</v>
      </c>
      <c r="B40" s="76"/>
      <c r="C40" s="76"/>
      <c r="D40" s="76"/>
      <c r="E40" s="65"/>
    </row>
    <row r="41" spans="1:5" ht="12.75">
      <c r="A41" s="6" t="s">
        <v>145</v>
      </c>
      <c r="B41" s="74">
        <v>-1.86</v>
      </c>
      <c r="C41" s="65">
        <v>0.15</v>
      </c>
      <c r="D41" s="75">
        <v>-5.42</v>
      </c>
      <c r="E41" s="65">
        <v>2.38</v>
      </c>
    </row>
    <row r="42" spans="1:5" ht="12.75">
      <c r="A42" s="6"/>
      <c r="C42" s="65"/>
      <c r="E42" s="65"/>
    </row>
    <row r="43" spans="2:5" ht="12.75">
      <c r="B43" s="76"/>
      <c r="C43" s="65"/>
      <c r="D43" s="65"/>
      <c r="E43" s="65"/>
    </row>
    <row r="44" spans="1:5" ht="12.75" customHeight="1">
      <c r="A44" s="118" t="s">
        <v>146</v>
      </c>
      <c r="B44" s="109"/>
      <c r="C44" s="109"/>
      <c r="D44" s="109"/>
      <c r="E44" s="109"/>
    </row>
    <row r="45" spans="1:5" ht="12.75">
      <c r="A45" s="109"/>
      <c r="B45" s="109"/>
      <c r="C45" s="109"/>
      <c r="D45" s="109"/>
      <c r="E45" s="109"/>
    </row>
    <row r="46" spans="1:5" ht="12.75">
      <c r="A46" s="109"/>
      <c r="B46" s="109"/>
      <c r="C46" s="109"/>
      <c r="D46" s="109"/>
      <c r="E46" s="109"/>
    </row>
  </sheetData>
  <mergeCells count="3">
    <mergeCell ref="B8:C8"/>
    <mergeCell ref="D8:E8"/>
    <mergeCell ref="A44:E46"/>
  </mergeCells>
  <printOptions/>
  <pageMargins left="0.35433070866141736" right="0.35433070866141736"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S59"/>
  <sheetViews>
    <sheetView workbookViewId="0" topLeftCell="A1">
      <selection activeCell="A13" sqref="A13"/>
    </sheetView>
  </sheetViews>
  <sheetFormatPr defaultColWidth="9.140625" defaultRowHeight="12.75"/>
  <cols>
    <col min="1" max="1" width="51.421875" style="2" bestFit="1" customWidth="1"/>
    <col min="2" max="3" width="18.140625" style="76" customWidth="1"/>
    <col min="4" max="45" width="9.140625" style="76" customWidth="1"/>
    <col min="46" max="16384" width="9.140625" style="2" customWidth="1"/>
  </cols>
  <sheetData>
    <row r="1" ht="18.75">
      <c r="A1" s="68" t="s">
        <v>126</v>
      </c>
    </row>
    <row r="2" ht="15.75">
      <c r="A2" s="69" t="s">
        <v>127</v>
      </c>
    </row>
    <row r="3" ht="15.75">
      <c r="A3" s="69" t="s">
        <v>128</v>
      </c>
    </row>
    <row r="4" ht="15.75">
      <c r="A4" s="77"/>
    </row>
    <row r="5" ht="15.75">
      <c r="A5" s="77" t="s">
        <v>147</v>
      </c>
    </row>
    <row r="6" ht="15.75">
      <c r="A6" s="78" t="s">
        <v>130</v>
      </c>
    </row>
    <row r="7" spans="2:3" ht="12.75">
      <c r="B7" s="79" t="s">
        <v>14</v>
      </c>
      <c r="C7" s="79" t="s">
        <v>14</v>
      </c>
    </row>
    <row r="8" spans="2:3" ht="12.75">
      <c r="B8" s="16" t="s">
        <v>148</v>
      </c>
      <c r="C8" s="16" t="s">
        <v>148</v>
      </c>
    </row>
    <row r="9" spans="2:3" ht="12.75">
      <c r="B9" s="72">
        <v>38625</v>
      </c>
      <c r="C9" s="80">
        <v>38352</v>
      </c>
    </row>
    <row r="10" spans="2:3" ht="12.75">
      <c r="B10" s="81" t="s">
        <v>25</v>
      </c>
      <c r="C10" s="81" t="s">
        <v>25</v>
      </c>
    </row>
    <row r="12" spans="1:3" ht="12.75">
      <c r="A12" s="3" t="s">
        <v>149</v>
      </c>
      <c r="B12" s="65"/>
      <c r="C12" s="65"/>
    </row>
    <row r="13" spans="1:3" ht="12.75">
      <c r="A13" s="2" t="s">
        <v>150</v>
      </c>
      <c r="B13" s="82">
        <v>136011</v>
      </c>
      <c r="C13" s="82">
        <v>133642</v>
      </c>
    </row>
    <row r="14" spans="1:3" ht="12.75">
      <c r="A14" s="2" t="s">
        <v>151</v>
      </c>
      <c r="B14" s="82">
        <v>269</v>
      </c>
      <c r="C14" s="82">
        <v>269</v>
      </c>
    </row>
    <row r="15" spans="1:3" ht="12.75">
      <c r="A15" s="2" t="s">
        <v>152</v>
      </c>
      <c r="B15" s="82">
        <v>77</v>
      </c>
      <c r="C15" s="82">
        <v>157</v>
      </c>
    </row>
    <row r="16" spans="2:3" ht="12.75">
      <c r="B16" s="82"/>
      <c r="C16" s="82"/>
    </row>
    <row r="17" spans="2:3" ht="12.75">
      <c r="B17" s="83">
        <v>136357</v>
      </c>
      <c r="C17" s="83">
        <v>134068</v>
      </c>
    </row>
    <row r="18" spans="2:3" ht="12.75">
      <c r="B18" s="84"/>
      <c r="C18" s="84"/>
    </row>
    <row r="19" spans="1:3" ht="12.75">
      <c r="A19" s="3" t="s">
        <v>153</v>
      </c>
      <c r="B19" s="84"/>
      <c r="C19" s="84"/>
    </row>
    <row r="20" spans="1:3" ht="12.75">
      <c r="A20" s="6" t="s">
        <v>154</v>
      </c>
      <c r="B20" s="85">
        <v>26596</v>
      </c>
      <c r="C20" s="85">
        <v>25887</v>
      </c>
    </row>
    <row r="21" spans="1:3" ht="12.75">
      <c r="A21" s="6" t="s">
        <v>155</v>
      </c>
      <c r="B21" s="86">
        <v>68472</v>
      </c>
      <c r="C21" s="86">
        <v>54083</v>
      </c>
    </row>
    <row r="22" spans="1:3" ht="12.75">
      <c r="A22" s="6" t="s">
        <v>156</v>
      </c>
      <c r="B22" s="86">
        <v>3846</v>
      </c>
      <c r="C22" s="86">
        <v>5730</v>
      </c>
    </row>
    <row r="23" spans="1:3" ht="12.75">
      <c r="A23" s="2" t="s">
        <v>157</v>
      </c>
      <c r="B23" s="87">
        <v>9118</v>
      </c>
      <c r="C23" s="86">
        <v>14582</v>
      </c>
    </row>
    <row r="24" spans="1:3" ht="12.75">
      <c r="A24" s="2" t="s">
        <v>14</v>
      </c>
      <c r="B24" s="86"/>
      <c r="C24" s="86"/>
    </row>
    <row r="25" spans="1:3" ht="12.75">
      <c r="A25" s="88"/>
      <c r="B25" s="89">
        <v>108032</v>
      </c>
      <c r="C25" s="89">
        <v>100282</v>
      </c>
    </row>
    <row r="26" spans="2:3" ht="12.75">
      <c r="B26" s="84"/>
      <c r="C26" s="84"/>
    </row>
    <row r="27" spans="1:3" ht="12.75">
      <c r="A27" s="3" t="s">
        <v>158</v>
      </c>
      <c r="B27" s="90"/>
      <c r="C27" s="90"/>
    </row>
    <row r="28" spans="1:3" ht="14.25" customHeight="1">
      <c r="A28" s="6" t="s">
        <v>159</v>
      </c>
      <c r="B28" s="86">
        <v>71201</v>
      </c>
      <c r="C28" s="86">
        <v>66205</v>
      </c>
    </row>
    <row r="29" spans="1:3" ht="12.75">
      <c r="A29" s="6" t="s">
        <v>160</v>
      </c>
      <c r="B29" s="86">
        <v>19230</v>
      </c>
      <c r="C29" s="86">
        <v>13294</v>
      </c>
    </row>
    <row r="30" spans="1:3" ht="12.75">
      <c r="A30" s="6" t="s">
        <v>161</v>
      </c>
      <c r="B30" s="86">
        <v>7723</v>
      </c>
      <c r="C30" s="86">
        <v>4630</v>
      </c>
    </row>
    <row r="31" spans="1:3" ht="12.75">
      <c r="A31" s="88"/>
      <c r="B31" s="86"/>
      <c r="C31" s="86"/>
    </row>
    <row r="32" spans="1:3" ht="12.75">
      <c r="A32" s="88"/>
      <c r="B32" s="89">
        <v>98154</v>
      </c>
      <c r="C32" s="89">
        <v>84129</v>
      </c>
    </row>
    <row r="33" spans="1:3" ht="12.75">
      <c r="A33" s="88"/>
      <c r="B33" s="91"/>
      <c r="C33" s="91"/>
    </row>
    <row r="34" spans="1:3" ht="12.75">
      <c r="A34" s="1" t="s">
        <v>162</v>
      </c>
      <c r="B34" s="82">
        <v>9878</v>
      </c>
      <c r="C34" s="82">
        <v>16153</v>
      </c>
    </row>
    <row r="35" spans="2:3" ht="12.75">
      <c r="B35" s="82"/>
      <c r="C35" s="82"/>
    </row>
    <row r="36" spans="2:3" ht="13.5" thickBot="1">
      <c r="B36" s="92">
        <v>146235</v>
      </c>
      <c r="C36" s="92">
        <v>150221</v>
      </c>
    </row>
    <row r="37" spans="2:3" ht="13.5" thickTop="1">
      <c r="B37" s="82"/>
      <c r="C37" s="82"/>
    </row>
    <row r="38" spans="1:3" ht="12.75">
      <c r="A38" s="3" t="s">
        <v>163</v>
      </c>
      <c r="B38" s="82"/>
      <c r="C38" s="82"/>
    </row>
    <row r="39" spans="1:3" ht="12.75">
      <c r="A39" s="2" t="s">
        <v>164</v>
      </c>
      <c r="B39" s="82">
        <v>75251</v>
      </c>
      <c r="C39" s="82">
        <v>75251</v>
      </c>
    </row>
    <row r="40" spans="1:3" ht="12.75">
      <c r="A40" s="2" t="s">
        <v>165</v>
      </c>
      <c r="B40" s="93">
        <v>13351</v>
      </c>
      <c r="C40" s="93">
        <v>17633</v>
      </c>
    </row>
    <row r="41" spans="1:3" ht="12.75">
      <c r="A41" s="1" t="s">
        <v>166</v>
      </c>
      <c r="B41" s="94">
        <v>88364</v>
      </c>
      <c r="C41" s="94">
        <v>92884</v>
      </c>
    </row>
    <row r="42" spans="1:3" ht="12.75">
      <c r="A42" s="2" t="s">
        <v>167</v>
      </c>
      <c r="B42" s="94">
        <v>3182</v>
      </c>
      <c r="C42" s="94">
        <v>3182</v>
      </c>
    </row>
    <row r="43" spans="1:45" s="50" customFormat="1" ht="12.75">
      <c r="A43" s="95"/>
      <c r="B43" s="96">
        <v>91546</v>
      </c>
      <c r="C43" s="96">
        <v>96066</v>
      </c>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row>
    <row r="44" spans="1:3" ht="12.75">
      <c r="A44" s="2" t="s">
        <v>168</v>
      </c>
      <c r="B44" s="94">
        <v>10693</v>
      </c>
      <c r="C44" s="94">
        <v>13885</v>
      </c>
    </row>
    <row r="45" spans="2:3" ht="12.75">
      <c r="B45" s="94"/>
      <c r="C45" s="94"/>
    </row>
    <row r="46" spans="2:3" ht="12.75">
      <c r="B46" s="83">
        <v>102239</v>
      </c>
      <c r="C46" s="83">
        <v>109951</v>
      </c>
    </row>
    <row r="47" spans="2:3" ht="12.75">
      <c r="B47" s="94"/>
      <c r="C47" s="94"/>
    </row>
    <row r="48" spans="1:3" ht="12.75">
      <c r="A48" s="2" t="s">
        <v>169</v>
      </c>
      <c r="B48" s="94">
        <v>34589</v>
      </c>
      <c r="C48" s="94">
        <v>30783</v>
      </c>
    </row>
    <row r="49" spans="1:3" ht="12.75">
      <c r="A49" s="2" t="s">
        <v>170</v>
      </c>
      <c r="B49" s="82">
        <v>9407</v>
      </c>
      <c r="C49" s="82">
        <v>9487</v>
      </c>
    </row>
    <row r="50" spans="2:3" ht="12.75">
      <c r="B50" s="94"/>
      <c r="C50" s="94"/>
    </row>
    <row r="51" spans="1:3" ht="12.75">
      <c r="A51" s="1" t="s">
        <v>171</v>
      </c>
      <c r="B51" s="83">
        <v>43996</v>
      </c>
      <c r="C51" s="83">
        <v>40270</v>
      </c>
    </row>
    <row r="52" spans="2:3" ht="12.75">
      <c r="B52" s="82"/>
      <c r="C52" s="82"/>
    </row>
    <row r="53" spans="1:3" ht="13.5" thickBot="1">
      <c r="A53" s="1"/>
      <c r="B53" s="92">
        <v>146235</v>
      </c>
      <c r="C53" s="92">
        <v>150221</v>
      </c>
    </row>
    <row r="54" spans="2:3" ht="13.5" thickTop="1">
      <c r="B54" s="98"/>
      <c r="C54" s="99"/>
    </row>
    <row r="55" spans="1:3" ht="12.75">
      <c r="A55" s="2" t="s">
        <v>172</v>
      </c>
      <c r="B55" s="98">
        <v>1.216541972864148</v>
      </c>
      <c r="C55" s="98">
        <v>1.2766076198322946</v>
      </c>
    </row>
    <row r="56" spans="2:3" ht="12.75">
      <c r="B56" s="65"/>
      <c r="C56" s="65"/>
    </row>
    <row r="57" spans="1:3" ht="12.75">
      <c r="A57" s="118" t="s">
        <v>173</v>
      </c>
      <c r="B57" s="109"/>
      <c r="C57" s="109"/>
    </row>
    <row r="58" spans="1:45" s="101" customFormat="1" ht="12.75">
      <c r="A58" s="109"/>
      <c r="B58" s="109"/>
      <c r="C58" s="109"/>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row>
    <row r="59" spans="1:45" s="23" customFormat="1" ht="12.75">
      <c r="A59" s="109"/>
      <c r="B59" s="109"/>
      <c r="C59" s="109"/>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row>
  </sheetData>
  <mergeCells count="1">
    <mergeCell ref="A57:C59"/>
  </mergeCells>
  <printOptions/>
  <pageMargins left="0.5511811023622047" right="0.5511811023622047" top="0.7874015748031497" bottom="0.787401574803149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G37"/>
  <sheetViews>
    <sheetView workbookViewId="0" topLeftCell="A22">
      <selection activeCell="B41" sqref="B41"/>
    </sheetView>
  </sheetViews>
  <sheetFormatPr defaultColWidth="9.140625" defaultRowHeight="12.75"/>
  <cols>
    <col min="1" max="1" width="29.8515625" style="2" customWidth="1"/>
    <col min="2" max="4" width="15.140625" style="23" customWidth="1"/>
    <col min="5" max="5" width="16.28125" style="23" hidden="1" customWidth="1"/>
    <col min="6" max="7" width="15.140625" style="23" customWidth="1"/>
    <col min="8" max="8" width="11.00390625" style="23" customWidth="1"/>
    <col min="9" max="16384" width="9.140625" style="2" customWidth="1"/>
  </cols>
  <sheetData>
    <row r="1" ht="18.75">
      <c r="A1" s="68" t="s">
        <v>126</v>
      </c>
    </row>
    <row r="2" ht="15.75">
      <c r="A2" s="69" t="s">
        <v>127</v>
      </c>
    </row>
    <row r="3" ht="15.75">
      <c r="A3" s="69" t="s">
        <v>128</v>
      </c>
    </row>
    <row r="5" ht="14.25">
      <c r="A5" s="103" t="s">
        <v>174</v>
      </c>
    </row>
    <row r="6" ht="15.75">
      <c r="A6" s="70" t="s">
        <v>130</v>
      </c>
    </row>
    <row r="8" spans="1:7" ht="12.75">
      <c r="A8" s="1" t="s">
        <v>24</v>
      </c>
      <c r="B8" s="104" t="s">
        <v>164</v>
      </c>
      <c r="C8" s="104" t="s">
        <v>175</v>
      </c>
      <c r="D8" s="104" t="s">
        <v>175</v>
      </c>
      <c r="E8" s="104" t="s">
        <v>175</v>
      </c>
      <c r="F8" s="104" t="s">
        <v>176</v>
      </c>
      <c r="G8" s="104" t="s">
        <v>88</v>
      </c>
    </row>
    <row r="9" spans="1:7" ht="12.75">
      <c r="A9" s="105">
        <v>38625</v>
      </c>
      <c r="B9" s="104"/>
      <c r="C9" s="104" t="s">
        <v>177</v>
      </c>
      <c r="D9" s="104" t="s">
        <v>178</v>
      </c>
      <c r="E9" s="104" t="s">
        <v>179</v>
      </c>
      <c r="F9" s="104" t="s">
        <v>180</v>
      </c>
      <c r="G9" s="104"/>
    </row>
    <row r="11" spans="1:7" ht="12.75">
      <c r="A11" s="2" t="s">
        <v>181</v>
      </c>
      <c r="B11" s="23">
        <v>75251</v>
      </c>
      <c r="C11" s="23">
        <v>11156</v>
      </c>
      <c r="D11" s="23">
        <v>4</v>
      </c>
      <c r="E11" s="23">
        <v>0</v>
      </c>
      <c r="F11" s="23">
        <v>6473</v>
      </c>
      <c r="G11" s="23">
        <v>92884</v>
      </c>
    </row>
    <row r="13" spans="1:7" ht="12.75">
      <c r="A13" s="2" t="s">
        <v>182</v>
      </c>
      <c r="D13" s="23">
        <v>-445</v>
      </c>
      <c r="G13" s="23">
        <v>-445</v>
      </c>
    </row>
    <row r="15" spans="1:7" ht="12.75">
      <c r="A15" s="2" t="s">
        <v>183</v>
      </c>
      <c r="F15" s="23">
        <v>-4075</v>
      </c>
      <c r="G15" s="23">
        <v>-4075</v>
      </c>
    </row>
    <row r="17" spans="1:7" ht="13.5" thickBot="1">
      <c r="A17" s="2" t="s">
        <v>184</v>
      </c>
      <c r="B17" s="42">
        <v>75251</v>
      </c>
      <c r="C17" s="42">
        <v>11156</v>
      </c>
      <c r="D17" s="42">
        <v>-441</v>
      </c>
      <c r="E17" s="42">
        <v>0</v>
      </c>
      <c r="F17" s="42">
        <v>2398</v>
      </c>
      <c r="G17" s="42">
        <v>88364</v>
      </c>
    </row>
    <row r="18" ht="12.75">
      <c r="A18" s="3"/>
    </row>
    <row r="19" ht="12.75">
      <c r="A19" s="1" t="s">
        <v>24</v>
      </c>
    </row>
    <row r="20" ht="12.75">
      <c r="A20" s="106">
        <v>38260</v>
      </c>
    </row>
    <row r="21" ht="12.75">
      <c r="A21" s="32"/>
    </row>
    <row r="22" spans="1:7" ht="12.75">
      <c r="A22" s="32" t="s">
        <v>185</v>
      </c>
      <c r="B22" s="39">
        <v>62000</v>
      </c>
      <c r="C22" s="39">
        <v>5193</v>
      </c>
      <c r="D22" s="39"/>
      <c r="E22" s="39"/>
      <c r="F22" s="39">
        <v>8850</v>
      </c>
      <c r="G22" s="23">
        <v>76043</v>
      </c>
    </row>
    <row r="23" spans="1:7" ht="12.75">
      <c r="A23" s="32"/>
      <c r="B23" s="39"/>
      <c r="C23" s="39"/>
      <c r="D23" s="39"/>
      <c r="E23" s="39"/>
      <c r="F23" s="39"/>
      <c r="G23" s="39"/>
    </row>
    <row r="24" spans="1:7" ht="12.75">
      <c r="A24" s="32" t="s">
        <v>186</v>
      </c>
      <c r="B24" s="39"/>
      <c r="C24" s="39"/>
      <c r="D24" s="39"/>
      <c r="E24" s="39"/>
      <c r="F24" s="39"/>
      <c r="G24" s="39"/>
    </row>
    <row r="25" spans="1:7" ht="12.75">
      <c r="A25" s="32" t="s">
        <v>187</v>
      </c>
      <c r="B25" s="39">
        <v>13251</v>
      </c>
      <c r="C25" s="39">
        <v>5963</v>
      </c>
      <c r="D25" s="39"/>
      <c r="E25" s="39"/>
      <c r="F25" s="39"/>
      <c r="G25" s="23">
        <v>19214</v>
      </c>
    </row>
    <row r="26" spans="1:7" ht="12.75">
      <c r="A26" s="32"/>
      <c r="B26" s="39"/>
      <c r="C26" s="39"/>
      <c r="D26" s="39"/>
      <c r="E26" s="39"/>
      <c r="F26" s="39"/>
      <c r="G26" s="39"/>
    </row>
    <row r="27" spans="1:7" ht="12.75">
      <c r="A27" s="32" t="s">
        <v>188</v>
      </c>
      <c r="B27" s="39"/>
      <c r="C27" s="39"/>
      <c r="D27" s="39"/>
      <c r="E27" s="39"/>
      <c r="F27" s="39">
        <v>1511</v>
      </c>
      <c r="G27" s="23">
        <v>1511</v>
      </c>
    </row>
    <row r="28" spans="1:6" ht="12.75">
      <c r="A28" s="32"/>
      <c r="B28" s="39"/>
      <c r="C28" s="39"/>
      <c r="D28" s="39"/>
      <c r="E28" s="39"/>
      <c r="F28" s="39"/>
    </row>
    <row r="29" spans="1:7" ht="12.75">
      <c r="A29" s="32" t="s">
        <v>189</v>
      </c>
      <c r="B29" s="39"/>
      <c r="C29" s="39"/>
      <c r="D29" s="39"/>
      <c r="E29" s="39"/>
      <c r="F29" s="39">
        <v>-3100</v>
      </c>
      <c r="G29" s="23">
        <v>-3100</v>
      </c>
    </row>
    <row r="30" ht="12.75">
      <c r="A30" s="32"/>
    </row>
    <row r="31" spans="1:7" ht="13.5" thickBot="1">
      <c r="A31" s="2" t="s">
        <v>190</v>
      </c>
      <c r="B31" s="42">
        <v>75251</v>
      </c>
      <c r="C31" s="42">
        <v>11156</v>
      </c>
      <c r="D31" s="42">
        <v>0</v>
      </c>
      <c r="E31" s="42">
        <v>0</v>
      </c>
      <c r="F31" s="42">
        <v>7261</v>
      </c>
      <c r="G31" s="42">
        <v>93668</v>
      </c>
    </row>
    <row r="35" spans="1:7" ht="12.75">
      <c r="A35" s="118" t="s">
        <v>191</v>
      </c>
      <c r="B35" s="109"/>
      <c r="C35" s="109"/>
      <c r="D35" s="109"/>
      <c r="E35" s="109"/>
      <c r="F35" s="109"/>
      <c r="G35" s="109"/>
    </row>
    <row r="36" spans="1:7" ht="12.75">
      <c r="A36" s="109"/>
      <c r="B36" s="109"/>
      <c r="C36" s="109"/>
      <c r="D36" s="109"/>
      <c r="E36" s="109"/>
      <c r="F36" s="109"/>
      <c r="G36" s="109"/>
    </row>
    <row r="37" spans="1:7" ht="12.75">
      <c r="A37" s="109"/>
      <c r="B37" s="109"/>
      <c r="C37" s="109"/>
      <c r="D37" s="109"/>
      <c r="E37" s="109"/>
      <c r="F37" s="109"/>
      <c r="G37" s="109"/>
    </row>
  </sheetData>
  <mergeCells count="1">
    <mergeCell ref="A35:G37"/>
  </mergeCells>
  <printOptions/>
  <pageMargins left="0.35433070866141736" right="0.35433070866141736" top="0.7874015748031497" bottom="0.787401574803149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C38"/>
  <sheetViews>
    <sheetView tabSelected="1" workbookViewId="0" topLeftCell="A1">
      <selection activeCell="A13" sqref="A13"/>
    </sheetView>
  </sheetViews>
  <sheetFormatPr defaultColWidth="9.140625" defaultRowHeight="12.75"/>
  <cols>
    <col min="1" max="1" width="56.140625" style="2" bestFit="1" customWidth="1"/>
    <col min="2" max="2" width="16.00390625" style="65" bestFit="1" customWidth="1"/>
    <col min="3" max="3" width="17.8515625" style="65" customWidth="1"/>
    <col min="4" max="16384" width="9.140625" style="2" customWidth="1"/>
  </cols>
  <sheetData>
    <row r="1" ht="18.75">
      <c r="A1" s="68" t="s">
        <v>126</v>
      </c>
    </row>
    <row r="2" ht="15.75">
      <c r="A2" s="69" t="s">
        <v>127</v>
      </c>
    </row>
    <row r="3" ht="15.75">
      <c r="A3" s="69" t="s">
        <v>128</v>
      </c>
    </row>
    <row r="4" ht="15.75">
      <c r="A4" s="77"/>
    </row>
    <row r="5" ht="15.75">
      <c r="A5" s="77" t="s">
        <v>192</v>
      </c>
    </row>
    <row r="6" ht="15.75">
      <c r="A6" s="77" t="s">
        <v>130</v>
      </c>
    </row>
    <row r="8" spans="2:3" ht="12.75">
      <c r="B8" s="116" t="s">
        <v>24</v>
      </c>
      <c r="C8" s="116"/>
    </row>
    <row r="9" spans="2:3" ht="12.75">
      <c r="B9" s="72">
        <v>38625</v>
      </c>
      <c r="C9" s="72">
        <v>38260</v>
      </c>
    </row>
    <row r="10" spans="2:3" ht="12.75">
      <c r="B10" s="81" t="s">
        <v>25</v>
      </c>
      <c r="C10" s="81" t="s">
        <v>25</v>
      </c>
    </row>
    <row r="13" spans="1:3" ht="12.75">
      <c r="A13" s="2" t="s">
        <v>193</v>
      </c>
      <c r="B13" s="23">
        <v>-5074</v>
      </c>
      <c r="C13" s="23">
        <v>-1343</v>
      </c>
    </row>
    <row r="14" spans="2:3" ht="12.75">
      <c r="B14" s="23"/>
      <c r="C14" s="23"/>
    </row>
    <row r="15" spans="1:3" ht="12.75">
      <c r="A15" s="2" t="s">
        <v>194</v>
      </c>
      <c r="B15" s="23">
        <v>-8494</v>
      </c>
      <c r="C15" s="23">
        <v>-19251</v>
      </c>
    </row>
    <row r="16" spans="2:3" ht="12.75">
      <c r="B16" s="23"/>
      <c r="C16" s="23"/>
    </row>
    <row r="17" spans="1:3" ht="12.75">
      <c r="A17" s="2" t="s">
        <v>195</v>
      </c>
      <c r="B17" s="23">
        <v>2431</v>
      </c>
      <c r="C17" s="23">
        <v>16118</v>
      </c>
    </row>
    <row r="18" spans="2:3" ht="12.75">
      <c r="B18" s="38"/>
      <c r="C18" s="38"/>
    </row>
    <row r="19" spans="1:3" ht="12.75">
      <c r="A19" s="2" t="s">
        <v>196</v>
      </c>
      <c r="B19" s="23">
        <v>-11137</v>
      </c>
      <c r="C19" s="23">
        <v>-4476</v>
      </c>
    </row>
    <row r="20" spans="2:3" ht="12.75">
      <c r="B20" s="23"/>
      <c r="C20" s="23"/>
    </row>
    <row r="21" spans="1:3" ht="12.75">
      <c r="A21" s="2" t="s">
        <v>197</v>
      </c>
      <c r="B21" s="23">
        <v>507</v>
      </c>
      <c r="C21" s="23">
        <v>0</v>
      </c>
    </row>
    <row r="22" spans="2:3" ht="12.75">
      <c r="B22" s="23"/>
      <c r="C22" s="23"/>
    </row>
    <row r="23" spans="1:3" ht="12.75">
      <c r="A23" s="2" t="s">
        <v>198</v>
      </c>
      <c r="B23" s="23">
        <v>12362</v>
      </c>
      <c r="C23" s="23">
        <v>6457</v>
      </c>
    </row>
    <row r="24" spans="2:3" ht="12.75">
      <c r="B24" s="23"/>
      <c r="C24" s="23"/>
    </row>
    <row r="25" spans="1:3" ht="13.5" thickBot="1">
      <c r="A25" s="2" t="s">
        <v>199</v>
      </c>
      <c r="B25" s="25">
        <v>1732</v>
      </c>
      <c r="C25" s="25">
        <v>1981</v>
      </c>
    </row>
    <row r="26" ht="13.5" thickTop="1">
      <c r="C26" s="23"/>
    </row>
    <row r="27" ht="12.75">
      <c r="C27" s="23"/>
    </row>
    <row r="28" spans="1:3" ht="12.75">
      <c r="A28" s="2" t="s">
        <v>200</v>
      </c>
      <c r="C28" s="23"/>
    </row>
    <row r="29" spans="1:3" ht="12.75">
      <c r="A29" s="2" t="s">
        <v>201</v>
      </c>
      <c r="B29" s="23">
        <v>9118</v>
      </c>
      <c r="C29" s="23">
        <v>11049</v>
      </c>
    </row>
    <row r="30" spans="1:3" ht="12.75">
      <c r="A30" s="2" t="s">
        <v>202</v>
      </c>
      <c r="B30" s="23">
        <v>-7386</v>
      </c>
      <c r="C30" s="23">
        <v>-9068</v>
      </c>
    </row>
    <row r="31" spans="2:3" ht="12.75">
      <c r="B31" s="23"/>
      <c r="C31" s="23"/>
    </row>
    <row r="32" spans="2:3" ht="13.5" thickBot="1">
      <c r="B32" s="25">
        <v>1732</v>
      </c>
      <c r="C32" s="25">
        <v>1981</v>
      </c>
    </row>
    <row r="33" ht="13.5" thickTop="1">
      <c r="C33" s="23"/>
    </row>
    <row r="34" ht="12.75">
      <c r="C34" s="23"/>
    </row>
    <row r="35" spans="1:3" ht="12.75">
      <c r="A35" s="118" t="s">
        <v>203</v>
      </c>
      <c r="B35" s="109"/>
      <c r="C35" s="109"/>
    </row>
    <row r="36" spans="1:3" ht="12.75">
      <c r="A36" s="109"/>
      <c r="B36" s="109"/>
      <c r="C36" s="109"/>
    </row>
    <row r="37" spans="1:3" ht="12.75">
      <c r="A37" s="109"/>
      <c r="B37" s="109"/>
      <c r="C37" s="109"/>
    </row>
    <row r="38" ht="12.75">
      <c r="C38" s="23"/>
    </row>
  </sheetData>
  <mergeCells count="2">
    <mergeCell ref="B8:C8"/>
    <mergeCell ref="A35:C37"/>
  </mergeCells>
  <printOptions/>
  <pageMargins left="0.35433070866141736" right="0.35433070866141736" top="0.7874015748031497" bottom="0.787401574803149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Chong</dc:creator>
  <cp:keywords/>
  <dc:description/>
  <cp:lastModifiedBy>Seanne</cp:lastModifiedBy>
  <cp:lastPrinted>2005-11-30T08:05:00Z</cp:lastPrinted>
  <dcterms:created xsi:type="dcterms:W3CDTF">2005-11-30T03:05:32Z</dcterms:created>
  <dcterms:modified xsi:type="dcterms:W3CDTF">2005-11-30T08:05:04Z</dcterms:modified>
  <cp:category/>
  <cp:version/>
  <cp:contentType/>
  <cp:contentStatus/>
</cp:coreProperties>
</file>