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3"/>
  </bookViews>
  <sheets>
    <sheet name="Cash.flow" sheetId="1" r:id="rId1"/>
    <sheet name="Equity" sheetId="2" r:id="rId2"/>
    <sheet name="Reptpl" sheetId="3" r:id="rId3"/>
    <sheet name="Reptbs" sheetId="4" r:id="rId4"/>
  </sheets>
  <definedNames>
    <definedName name="_xlnm.Print_Area" localSheetId="1">'Equity'!$A$1:$F$25</definedName>
  </definedNames>
  <calcPr fullCalcOnLoad="1"/>
</workbook>
</file>

<file path=xl/sharedStrings.xml><?xml version="1.0" encoding="utf-8"?>
<sst xmlns="http://schemas.openxmlformats.org/spreadsheetml/2006/main" count="192" uniqueCount="129">
  <si>
    <t>TRC SYNERGY BERHAD</t>
  </si>
  <si>
    <t>Associated company</t>
  </si>
  <si>
    <t>Fixed deposit</t>
  </si>
  <si>
    <t>Taxation</t>
  </si>
  <si>
    <t>Reserve on consolidation</t>
  </si>
  <si>
    <t>Share Premium</t>
  </si>
  <si>
    <t>Amount due to directors</t>
  </si>
  <si>
    <t>RM</t>
  </si>
  <si>
    <t>Property, Plant &amp; Equipment</t>
  </si>
  <si>
    <t>N/A</t>
  </si>
  <si>
    <t>Investment in associated company</t>
  </si>
  <si>
    <t>Other Investments</t>
  </si>
  <si>
    <t>Current Assets</t>
  </si>
  <si>
    <t>Current Liabilities</t>
  </si>
  <si>
    <t>Net Current Assets</t>
  </si>
  <si>
    <t>Share Capital</t>
  </si>
  <si>
    <t>Finance costs</t>
  </si>
  <si>
    <t>Profit before taxation</t>
  </si>
  <si>
    <t>Profit after taxation</t>
  </si>
  <si>
    <t>Comparative</t>
  </si>
  <si>
    <t>Current quarter</t>
  </si>
  <si>
    <t>quarter ended</t>
  </si>
  <si>
    <t>cumulative to</t>
  </si>
  <si>
    <t>Net profit for the period</t>
  </si>
  <si>
    <t>EPS - Basic (sen)</t>
  </si>
  <si>
    <t>Total</t>
  </si>
  <si>
    <t>Term loan</t>
  </si>
  <si>
    <t>Bridging loan</t>
  </si>
  <si>
    <t>Revolving credit</t>
  </si>
  <si>
    <t>Bank overdraft</t>
  </si>
  <si>
    <t>Share premium</t>
  </si>
  <si>
    <t>Net tangible assets per share (RM)</t>
  </si>
  <si>
    <t>Bankers acceptance</t>
  </si>
  <si>
    <t>Profit before tax</t>
  </si>
  <si>
    <t>Adjustments for :</t>
  </si>
  <si>
    <t>Interest expense</t>
  </si>
  <si>
    <t>Operating profit before working capital changes</t>
  </si>
  <si>
    <t>Working capital changes :-</t>
  </si>
  <si>
    <t>Gross amount due from customers</t>
  </si>
  <si>
    <t>Interest paid</t>
  </si>
  <si>
    <t>Tax paid</t>
  </si>
  <si>
    <t>Net cash used in investing activities</t>
  </si>
  <si>
    <t>Hire purchase and lease creditors</t>
  </si>
  <si>
    <t>Net decrease in cash and cash equivalents</t>
  </si>
  <si>
    <t>Cash and cash equivalents at end of period</t>
  </si>
  <si>
    <t>Cash and bank balance</t>
  </si>
  <si>
    <t>Medium term credit</t>
  </si>
  <si>
    <t>Overdraft - non chequing</t>
  </si>
  <si>
    <t>Reserve</t>
  </si>
  <si>
    <t>Other operating income</t>
  </si>
  <si>
    <t>As at 31/12/02</t>
  </si>
  <si>
    <t>At 1 January  2003</t>
  </si>
  <si>
    <t>Statements for the year ended 31st December 2002)</t>
  </si>
  <si>
    <t>Property development  project costs</t>
  </si>
  <si>
    <t>Inventories</t>
  </si>
  <si>
    <t>Trade receivables</t>
  </si>
  <si>
    <t>Other receivables</t>
  </si>
  <si>
    <t>Trade payables</t>
  </si>
  <si>
    <t>Other payables</t>
  </si>
  <si>
    <t>for the year ended 31st December 2002)</t>
  </si>
  <si>
    <t xml:space="preserve">(The Condensed Consolidated Income Statements should be read in conjunction with the Audited Financial Statements </t>
  </si>
  <si>
    <t xml:space="preserve">        - Diluted (sen)</t>
  </si>
  <si>
    <t>Property development project costs</t>
  </si>
  <si>
    <t xml:space="preserve">(The Condensed Consolidated Balance Sheet should be read in conjunction with the Audited Financial </t>
  </si>
  <si>
    <t>Cash generated from operating activities</t>
  </si>
  <si>
    <t>Net cash used in operating activities</t>
  </si>
  <si>
    <t>Net cash used in financing activities</t>
  </si>
  <si>
    <t>Cash and cash equivalents at beginning of period</t>
  </si>
  <si>
    <t xml:space="preserve">ended </t>
  </si>
  <si>
    <t>Share of profit of associated company</t>
  </si>
  <si>
    <t>Revenue</t>
  </si>
  <si>
    <t>Cost of sales</t>
  </si>
  <si>
    <t>Gross Profit</t>
  </si>
  <si>
    <t>Administration expenses</t>
  </si>
  <si>
    <t>Selling expenses</t>
  </si>
  <si>
    <t>Operating profit</t>
  </si>
  <si>
    <t>Share of results of associated company</t>
  </si>
  <si>
    <t>Deposits with licensed banks</t>
  </si>
  <si>
    <t>Cash and bank balances</t>
  </si>
  <si>
    <t>Hire purchase creditors - net</t>
  </si>
  <si>
    <t>Short term borrowings</t>
  </si>
  <si>
    <t>Shareholders' Equity</t>
  </si>
  <si>
    <t>Deferred Taxation</t>
  </si>
  <si>
    <t>Term loans</t>
  </si>
  <si>
    <t>Interest income</t>
  </si>
  <si>
    <t>Interest received</t>
  </si>
  <si>
    <t>Condensed Consolidated Income Statements for the period ended 30 June 2003</t>
  </si>
  <si>
    <t>30/6/02</t>
  </si>
  <si>
    <t>6 months</t>
  </si>
  <si>
    <t>30/6/03</t>
  </si>
  <si>
    <t>Condensed Consolidated Statement of Changes in Equity for the quarter ended 30 June 2003</t>
  </si>
  <si>
    <t>Movements for the period</t>
  </si>
  <si>
    <t>At 30 June 2003</t>
  </si>
  <si>
    <t>Condensed Consolidated Balance Sheet as at 30 June 2003</t>
  </si>
  <si>
    <t>As at 30/6/03</t>
  </si>
  <si>
    <t xml:space="preserve">Condensed Consolidated Cash Flow Statements for the quarter ended 30 June 2003 </t>
  </si>
  <si>
    <t>Minority interest</t>
  </si>
  <si>
    <t xml:space="preserve">6 months </t>
  </si>
  <si>
    <t>30/6/2003</t>
  </si>
  <si>
    <t>30/6/2002</t>
  </si>
  <si>
    <t>16.8</t>
  </si>
  <si>
    <t>31.8</t>
  </si>
  <si>
    <t>12.11</t>
  </si>
  <si>
    <t>11.92</t>
  </si>
  <si>
    <t>ended 30/6/03</t>
  </si>
  <si>
    <t>Acquisition of subsidiary net of cash acquired</t>
  </si>
  <si>
    <t>Trust receipt</t>
  </si>
  <si>
    <t>3.3</t>
  </si>
  <si>
    <t>4.2</t>
  </si>
  <si>
    <t>Receivables</t>
  </si>
  <si>
    <t>Gain on disposal of property, plant &amp; equipment</t>
  </si>
  <si>
    <t>Depreciation of property, plant &amp; equipment</t>
  </si>
  <si>
    <t>Payables</t>
  </si>
  <si>
    <t>Purchase of property, plant &amp; equipment</t>
  </si>
  <si>
    <t>Proceeds from disposal of property, plant &amp; equipment</t>
  </si>
  <si>
    <t>Profit on disposal of property, plant &amp; equipment</t>
  </si>
  <si>
    <t>Pre-acquisition profit</t>
  </si>
  <si>
    <t>Net profit attributable to the members of the company</t>
  </si>
  <si>
    <t>Dividend payable</t>
  </si>
  <si>
    <t>Retained profits</t>
  </si>
  <si>
    <t>Cash flows from operating activities</t>
  </si>
  <si>
    <t>Cash flows from investing activities</t>
  </si>
  <si>
    <t>Cash flows from financing activities</t>
  </si>
  <si>
    <t>Cash and cash equivalents at end of period comprise :</t>
  </si>
  <si>
    <t>(The Condensed Consolidated Cash Flow Statement should be read in conjunction with the Audited Financial Statements</t>
  </si>
  <si>
    <t>Retained</t>
  </si>
  <si>
    <t>profits</t>
  </si>
  <si>
    <t>Dividend</t>
  </si>
  <si>
    <t>(The Condensed Consolidated Statement of Changes in Equity should be read in conjunction with the Audited Financial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</si>
</sst>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/d/yyyy"/>
    <numFmt numFmtId="172" formatCode="#,##0.0_);[Red]\(#,##0.0\)"/>
    <numFmt numFmtId="173" formatCode="_(* #,##0.000_);_(* \(#,##0.000\);_(* &quot;-&quot;??_);_(@_)"/>
    <numFmt numFmtId="174" formatCode="_(* #,##0.0000_);_(* \(#,##0.0000\);_(* &quot;-&quot;??_);_(@_)"/>
    <numFmt numFmtId="175" formatCode="0.0000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2" fontId="0" fillId="0" borderId="0" xfId="0" applyNumberFormat="1" applyAlignment="1">
      <alignment horizontal="center"/>
    </xf>
    <xf numFmtId="37" fontId="0" fillId="0" borderId="4" xfId="0" applyNumberFormat="1" applyFill="1" applyBorder="1" applyAlignment="1">
      <alignment/>
    </xf>
    <xf numFmtId="164" fontId="0" fillId="0" borderId="2" xfId="15" applyNumberFormat="1" applyBorder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164" fontId="0" fillId="0" borderId="2" xfId="0" applyNumberFormat="1" applyBorder="1" applyAlignment="1">
      <alignment/>
    </xf>
    <xf numFmtId="43" fontId="1" fillId="0" borderId="0" xfId="15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 horizontal="center"/>
    </xf>
    <xf numFmtId="164" fontId="0" fillId="0" borderId="6" xfId="15" applyNumberFormat="1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3" xfId="15" applyNumberFormat="1" applyBorder="1" applyAlignment="1">
      <alignment horizontal="center"/>
    </xf>
    <xf numFmtId="164" fontId="0" fillId="0" borderId="5" xfId="15" applyNumberFormat="1" applyBorder="1" applyAlignment="1">
      <alignment horizontal="center"/>
    </xf>
    <xf numFmtId="164" fontId="0" fillId="0" borderId="2" xfId="15" applyNumberFormat="1" applyBorder="1" applyAlignment="1">
      <alignment horizontal="center"/>
    </xf>
    <xf numFmtId="38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Fill="1" applyAlignment="1">
      <alignment/>
    </xf>
    <xf numFmtId="164" fontId="0" fillId="0" borderId="2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5" xfId="0" applyNumberFormat="1" applyBorder="1" applyAlignment="1">
      <alignment horizontal="center"/>
    </xf>
    <xf numFmtId="37" fontId="0" fillId="0" borderId="3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0" fillId="0" borderId="0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8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6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37" fontId="0" fillId="0" borderId="6" xfId="0" applyNumberFormat="1" applyFill="1" applyBorder="1" applyAlignment="1">
      <alignment/>
    </xf>
    <xf numFmtId="0" fontId="0" fillId="0" borderId="0" xfId="0" applyFill="1" applyAlignment="1" quotePrefix="1">
      <alignment/>
    </xf>
    <xf numFmtId="164" fontId="1" fillId="0" borderId="0" xfId="0" applyNumberFormat="1" applyFont="1" applyFill="1" applyAlignment="1">
      <alignment/>
    </xf>
    <xf numFmtId="43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48">
      <selection activeCell="B70" sqref="B70"/>
    </sheetView>
  </sheetViews>
  <sheetFormatPr defaultColWidth="9.140625" defaultRowHeight="12.75"/>
  <cols>
    <col min="1" max="1" width="2.8515625" style="0" customWidth="1"/>
    <col min="2" max="2" width="19.8515625" style="0" customWidth="1"/>
    <col min="4" max="4" width="14.00390625" style="0" customWidth="1"/>
    <col min="5" max="6" width="15.7109375" style="0" customWidth="1"/>
    <col min="7" max="7" width="11.7109375" style="0" customWidth="1"/>
    <col min="8" max="8" width="1.7109375" style="7" customWidth="1"/>
    <col min="9" max="9" width="12.7109375" style="0" customWidth="1"/>
    <col min="10" max="12" width="15.7109375" style="0" customWidth="1"/>
    <col min="13" max="13" width="14.00390625" style="0" bestFit="1" customWidth="1"/>
  </cols>
  <sheetData>
    <row r="1" spans="1:10" ht="12.75">
      <c r="A1" s="1" t="s">
        <v>0</v>
      </c>
      <c r="E1" s="13"/>
      <c r="F1" s="13"/>
      <c r="G1" s="13"/>
      <c r="H1" s="22"/>
      <c r="I1" s="13"/>
      <c r="J1" s="13"/>
    </row>
    <row r="2" spans="1:10" ht="12.75">
      <c r="A2" s="1" t="s">
        <v>95</v>
      </c>
      <c r="E2" s="13"/>
      <c r="F2" s="13"/>
      <c r="G2" s="13"/>
      <c r="H2" s="22"/>
      <c r="I2" s="13"/>
      <c r="J2" s="13"/>
    </row>
    <row r="3" spans="5:10" ht="12.75">
      <c r="E3" s="13"/>
      <c r="F3" s="13"/>
      <c r="G3" s="13"/>
      <c r="H3" s="22"/>
      <c r="I3" s="13"/>
      <c r="J3" s="13"/>
    </row>
    <row r="4" spans="5:10" ht="12.75">
      <c r="E4" s="13"/>
      <c r="F4" s="13"/>
      <c r="G4" s="49" t="s">
        <v>97</v>
      </c>
      <c r="H4" s="54"/>
      <c r="I4" s="49" t="s">
        <v>97</v>
      </c>
      <c r="J4" s="13"/>
    </row>
    <row r="5" spans="5:10" ht="12.75">
      <c r="E5" s="13"/>
      <c r="F5" s="13"/>
      <c r="G5" s="49" t="s">
        <v>68</v>
      </c>
      <c r="H5" s="54"/>
      <c r="I5" s="49" t="s">
        <v>68</v>
      </c>
      <c r="J5" s="13"/>
    </row>
    <row r="6" spans="5:10" ht="12.75">
      <c r="E6" s="13"/>
      <c r="F6" s="13"/>
      <c r="G6" s="49" t="s">
        <v>98</v>
      </c>
      <c r="H6" s="54"/>
      <c r="I6" s="49" t="s">
        <v>99</v>
      </c>
      <c r="J6" s="13"/>
    </row>
    <row r="7" spans="5:10" ht="12.75">
      <c r="E7" s="13"/>
      <c r="F7" s="13"/>
      <c r="G7" s="13"/>
      <c r="H7" s="22"/>
      <c r="I7" s="13"/>
      <c r="J7" s="13"/>
    </row>
    <row r="8" spans="5:10" ht="12.75">
      <c r="E8" s="13"/>
      <c r="F8" s="13"/>
      <c r="G8" s="49" t="s">
        <v>7</v>
      </c>
      <c r="H8" s="54"/>
      <c r="I8" s="49" t="s">
        <v>7</v>
      </c>
      <c r="J8" s="13"/>
    </row>
    <row r="9" spans="1:10" ht="12.75">
      <c r="A9" s="1" t="s">
        <v>120</v>
      </c>
      <c r="E9" s="13"/>
      <c r="F9" s="13"/>
      <c r="G9" s="13">
        <v>4249413</v>
      </c>
      <c r="H9" s="22"/>
      <c r="I9" s="13"/>
      <c r="J9" s="13"/>
    </row>
    <row r="10" spans="1:10" ht="12.75">
      <c r="A10" t="s">
        <v>33</v>
      </c>
      <c r="E10" s="13"/>
      <c r="F10" s="13"/>
      <c r="G10" s="13"/>
      <c r="H10" s="22"/>
      <c r="I10" s="14" t="s">
        <v>9</v>
      </c>
      <c r="J10" s="13"/>
    </row>
    <row r="11" spans="5:10" ht="12.75">
      <c r="E11" s="13"/>
      <c r="F11" s="13"/>
      <c r="G11" s="13"/>
      <c r="H11" s="22"/>
      <c r="I11" s="13"/>
      <c r="J11" s="13"/>
    </row>
    <row r="12" spans="1:10" ht="12.75">
      <c r="A12" t="s">
        <v>34</v>
      </c>
      <c r="E12" s="13"/>
      <c r="F12" s="13"/>
      <c r="H12" s="22"/>
      <c r="I12" s="13"/>
      <c r="J12" s="13"/>
    </row>
    <row r="13" spans="2:10" s="7" customFormat="1" ht="12.75">
      <c r="B13" s="7" t="s">
        <v>111</v>
      </c>
      <c r="E13" s="22"/>
      <c r="F13" s="22"/>
      <c r="G13" s="22">
        <v>4755531</v>
      </c>
      <c r="H13" s="22"/>
      <c r="I13" s="57" t="s">
        <v>9</v>
      </c>
      <c r="J13" s="22"/>
    </row>
    <row r="14" spans="2:10" s="7" customFormat="1" ht="12.75">
      <c r="B14" s="7" t="s">
        <v>35</v>
      </c>
      <c r="E14" s="22"/>
      <c r="F14" s="22"/>
      <c r="G14" s="22">
        <v>3499904</v>
      </c>
      <c r="H14" s="22"/>
      <c r="I14" s="57" t="s">
        <v>9</v>
      </c>
      <c r="J14" s="22"/>
    </row>
    <row r="15" spans="2:10" s="7" customFormat="1" ht="12.75">
      <c r="B15" s="7" t="s">
        <v>84</v>
      </c>
      <c r="E15" s="22"/>
      <c r="F15" s="22"/>
      <c r="G15" s="22">
        <v>-498467</v>
      </c>
      <c r="H15" s="22"/>
      <c r="I15" s="57" t="str">
        <f>I14</f>
        <v>N/A</v>
      </c>
      <c r="J15" s="22"/>
    </row>
    <row r="16" spans="2:10" s="7" customFormat="1" ht="12.75">
      <c r="B16" s="7" t="s">
        <v>110</v>
      </c>
      <c r="E16" s="22"/>
      <c r="F16" s="22"/>
      <c r="G16" s="22">
        <v>-667783</v>
      </c>
      <c r="H16" s="22"/>
      <c r="I16" s="57" t="s">
        <v>9</v>
      </c>
      <c r="J16" s="22"/>
    </row>
    <row r="17" spans="2:10" s="7" customFormat="1" ht="12.75">
      <c r="B17" s="7" t="s">
        <v>69</v>
      </c>
      <c r="E17" s="22"/>
      <c r="F17" s="22"/>
      <c r="G17" s="22">
        <v>-581175</v>
      </c>
      <c r="H17" s="22"/>
      <c r="I17" s="57" t="str">
        <f>I16</f>
        <v>N/A</v>
      </c>
      <c r="J17" s="22"/>
    </row>
    <row r="18" spans="5:10" ht="12.75">
      <c r="E18" s="13"/>
      <c r="F18" s="13"/>
      <c r="G18" s="15"/>
      <c r="H18" s="22"/>
      <c r="I18" s="15"/>
      <c r="J18" s="13"/>
    </row>
    <row r="19" spans="1:10" ht="12.75">
      <c r="A19" s="1" t="s">
        <v>36</v>
      </c>
      <c r="E19" s="13"/>
      <c r="F19" s="13"/>
      <c r="G19" s="13">
        <f>SUM(G9:G17)</f>
        <v>10757423</v>
      </c>
      <c r="H19" s="22"/>
      <c r="I19" s="14" t="s">
        <v>9</v>
      </c>
      <c r="J19" s="13"/>
    </row>
    <row r="20" spans="5:10" ht="12.75">
      <c r="E20" s="13"/>
      <c r="F20" s="13"/>
      <c r="G20" s="13"/>
      <c r="H20" s="22"/>
      <c r="I20" s="13"/>
      <c r="J20" s="13"/>
    </row>
    <row r="21" spans="1:10" ht="12.75">
      <c r="A21" s="1" t="s">
        <v>37</v>
      </c>
      <c r="E21" s="13"/>
      <c r="F21" s="13"/>
      <c r="G21" s="13"/>
      <c r="H21" s="22"/>
      <c r="I21" s="13"/>
      <c r="J21" s="13"/>
    </row>
    <row r="22" spans="1:10" s="7" customFormat="1" ht="12.75">
      <c r="A22" s="7" t="s">
        <v>38</v>
      </c>
      <c r="E22" s="22"/>
      <c r="F22" s="22"/>
      <c r="G22" s="22">
        <v>-15353136</v>
      </c>
      <c r="H22" s="22"/>
      <c r="I22" s="57" t="s">
        <v>9</v>
      </c>
      <c r="J22" s="22"/>
    </row>
    <row r="23" spans="1:10" s="7" customFormat="1" ht="12.75">
      <c r="A23" s="7" t="s">
        <v>54</v>
      </c>
      <c r="E23" s="22"/>
      <c r="F23" s="22"/>
      <c r="G23" s="22">
        <v>170308</v>
      </c>
      <c r="H23" s="22"/>
      <c r="I23" s="57" t="s">
        <v>9</v>
      </c>
      <c r="J23" s="22"/>
    </row>
    <row r="24" spans="1:10" s="7" customFormat="1" ht="12.75">
      <c r="A24" s="7" t="s">
        <v>109</v>
      </c>
      <c r="E24" s="22"/>
      <c r="F24" s="22"/>
      <c r="G24" s="22">
        <v>-5151313</v>
      </c>
      <c r="H24" s="22"/>
      <c r="I24" s="57" t="s">
        <v>9</v>
      </c>
      <c r="J24" s="22"/>
    </row>
    <row r="25" spans="1:10" s="7" customFormat="1" ht="12.75">
      <c r="A25" s="7" t="s">
        <v>62</v>
      </c>
      <c r="E25" s="22"/>
      <c r="F25" s="22"/>
      <c r="G25" s="22">
        <v>3289760</v>
      </c>
      <c r="H25" s="22"/>
      <c r="I25" s="57" t="s">
        <v>9</v>
      </c>
      <c r="J25" s="22"/>
    </row>
    <row r="26" spans="1:10" s="7" customFormat="1" ht="12.75">
      <c r="A26" s="7" t="s">
        <v>112</v>
      </c>
      <c r="E26" s="22"/>
      <c r="F26" s="22"/>
      <c r="G26" s="55">
        <v>10348235</v>
      </c>
      <c r="H26" s="55"/>
      <c r="I26" s="57" t="s">
        <v>9</v>
      </c>
      <c r="J26" s="22"/>
    </row>
    <row r="27" spans="5:10" ht="12.75">
      <c r="E27" s="13"/>
      <c r="F27" s="13"/>
      <c r="G27" s="15"/>
      <c r="H27" s="22"/>
      <c r="I27" s="15"/>
      <c r="J27" s="13"/>
    </row>
    <row r="28" spans="1:10" ht="12.75">
      <c r="A28" s="1" t="s">
        <v>64</v>
      </c>
      <c r="E28" s="13"/>
      <c r="F28" s="13"/>
      <c r="G28" s="13">
        <f>SUM(G19:G26)</f>
        <v>4061277</v>
      </c>
      <c r="H28" s="22"/>
      <c r="I28" s="14" t="s">
        <v>9</v>
      </c>
      <c r="J28" s="13"/>
    </row>
    <row r="29" spans="5:10" ht="12.75">
      <c r="E29" s="13"/>
      <c r="F29" s="13"/>
      <c r="G29" s="13"/>
      <c r="H29" s="22"/>
      <c r="I29" s="13"/>
      <c r="J29" s="13"/>
    </row>
    <row r="30" spans="1:10" s="7" customFormat="1" ht="12.75">
      <c r="A30" s="7" t="s">
        <v>39</v>
      </c>
      <c r="E30" s="22"/>
      <c r="F30" s="22"/>
      <c r="G30" s="22">
        <v>-3499904</v>
      </c>
      <c r="H30" s="22"/>
      <c r="I30" s="57" t="s">
        <v>9</v>
      </c>
      <c r="J30" s="22"/>
    </row>
    <row r="31" spans="1:10" s="7" customFormat="1" ht="12.75">
      <c r="A31" s="7" t="s">
        <v>40</v>
      </c>
      <c r="E31" s="22"/>
      <c r="F31" s="22"/>
      <c r="G31" s="22">
        <v>-2894092</v>
      </c>
      <c r="H31" s="22"/>
      <c r="I31" s="57" t="s">
        <v>9</v>
      </c>
      <c r="J31" s="22"/>
    </row>
    <row r="32" spans="1:10" s="7" customFormat="1" ht="12.75">
      <c r="A32" s="7" t="s">
        <v>85</v>
      </c>
      <c r="E32" s="22"/>
      <c r="F32" s="22"/>
      <c r="G32" s="22">
        <v>498467</v>
      </c>
      <c r="H32" s="22"/>
      <c r="I32" s="57" t="str">
        <f>I31</f>
        <v>N/A</v>
      </c>
      <c r="J32" s="22"/>
    </row>
    <row r="33" spans="5:10" ht="12.75">
      <c r="E33" s="13"/>
      <c r="F33" s="13"/>
      <c r="G33" s="15"/>
      <c r="H33" s="22"/>
      <c r="I33" s="15"/>
      <c r="J33" s="13"/>
    </row>
    <row r="34" spans="1:10" ht="12.75">
      <c r="A34" s="1" t="s">
        <v>65</v>
      </c>
      <c r="E34" s="13"/>
      <c r="F34" s="13"/>
      <c r="G34" s="13">
        <f>SUM(G28:G32)</f>
        <v>-1834252</v>
      </c>
      <c r="H34" s="22"/>
      <c r="I34" s="14" t="s">
        <v>9</v>
      </c>
      <c r="J34" s="13"/>
    </row>
    <row r="35" spans="5:10" ht="12.75">
      <c r="E35" s="13"/>
      <c r="F35" s="13"/>
      <c r="G35" s="13"/>
      <c r="H35" s="22"/>
      <c r="I35" s="13"/>
      <c r="J35" s="13"/>
    </row>
    <row r="36" spans="1:10" ht="12.75">
      <c r="A36" s="1" t="s">
        <v>121</v>
      </c>
      <c r="E36" s="13"/>
      <c r="F36" s="13"/>
      <c r="G36" s="13"/>
      <c r="H36" s="22"/>
      <c r="I36" s="13"/>
      <c r="J36" s="13"/>
    </row>
    <row r="37" spans="1:10" s="7" customFormat="1" ht="12.75">
      <c r="A37" s="7" t="s">
        <v>113</v>
      </c>
      <c r="E37" s="22"/>
      <c r="F37" s="22"/>
      <c r="G37" s="16">
        <v>-3033943</v>
      </c>
      <c r="H37" s="22"/>
      <c r="I37" s="51" t="s">
        <v>9</v>
      </c>
      <c r="J37" s="22"/>
    </row>
    <row r="38" spans="1:10" s="7" customFormat="1" ht="12.75">
      <c r="A38" s="65" t="s">
        <v>114</v>
      </c>
      <c r="E38" s="22"/>
      <c r="F38" s="22"/>
      <c r="G38" s="20">
        <v>1703960</v>
      </c>
      <c r="H38" s="55"/>
      <c r="I38" s="52" t="s">
        <v>9</v>
      </c>
      <c r="J38" s="22"/>
    </row>
    <row r="39" spans="1:10" s="7" customFormat="1" ht="12.75">
      <c r="A39" s="7" t="s">
        <v>1</v>
      </c>
      <c r="E39" s="22"/>
      <c r="F39" s="22"/>
      <c r="G39" s="17">
        <v>-1956</v>
      </c>
      <c r="H39" s="22"/>
      <c r="I39" s="52" t="s">
        <v>9</v>
      </c>
      <c r="J39" s="22"/>
    </row>
    <row r="40" spans="1:9" ht="12.75">
      <c r="A40" s="29" t="s">
        <v>105</v>
      </c>
      <c r="G40" s="66">
        <v>4</v>
      </c>
      <c r="I40" s="64" t="s">
        <v>9</v>
      </c>
    </row>
    <row r="41" spans="1:10" ht="12.75">
      <c r="A41" s="1" t="s">
        <v>41</v>
      </c>
      <c r="E41" s="13"/>
      <c r="F41" s="13"/>
      <c r="G41" s="63">
        <f>SUM(G37:G40)</f>
        <v>-1331935</v>
      </c>
      <c r="H41" s="22"/>
      <c r="I41" s="64" t="s">
        <v>9</v>
      </c>
      <c r="J41" s="13"/>
    </row>
    <row r="42" spans="5:10" ht="12.75">
      <c r="E42" s="13"/>
      <c r="F42" s="13"/>
      <c r="G42" s="13"/>
      <c r="H42" s="22"/>
      <c r="I42" s="13"/>
      <c r="J42" s="13"/>
    </row>
    <row r="43" spans="1:10" ht="12.75">
      <c r="A43" s="1" t="s">
        <v>122</v>
      </c>
      <c r="E43" s="13"/>
      <c r="F43" s="13"/>
      <c r="G43" s="22"/>
      <c r="H43" s="22"/>
      <c r="I43" s="13"/>
      <c r="J43" s="13"/>
    </row>
    <row r="44" spans="1:10" s="7" customFormat="1" ht="12.75">
      <c r="A44" s="65" t="s">
        <v>42</v>
      </c>
      <c r="E44" s="22"/>
      <c r="F44" s="22"/>
      <c r="G44" s="56">
        <v>-2292028</v>
      </c>
      <c r="H44" s="55"/>
      <c r="I44" s="51" t="s">
        <v>9</v>
      </c>
      <c r="J44" s="22"/>
    </row>
    <row r="45" spans="1:10" ht="12.75">
      <c r="A45" t="s">
        <v>26</v>
      </c>
      <c r="E45" s="13"/>
      <c r="F45" s="13"/>
      <c r="G45" s="63">
        <v>-182651</v>
      </c>
      <c r="H45" s="22"/>
      <c r="I45" s="64" t="s">
        <v>9</v>
      </c>
      <c r="J45" s="13"/>
    </row>
    <row r="46" spans="1:10" ht="12.75">
      <c r="A46" s="1" t="s">
        <v>66</v>
      </c>
      <c r="E46" s="13"/>
      <c r="F46" s="13"/>
      <c r="G46" s="12">
        <f>SUM(G44:G45)</f>
        <v>-2474679</v>
      </c>
      <c r="H46" s="22"/>
      <c r="I46" s="53" t="s">
        <v>9</v>
      </c>
      <c r="J46" s="13"/>
    </row>
    <row r="47" spans="5:10" ht="12.75">
      <c r="E47" s="13"/>
      <c r="F47" s="13"/>
      <c r="G47" s="13"/>
      <c r="H47" s="22"/>
      <c r="I47" s="13"/>
      <c r="J47" s="13"/>
    </row>
    <row r="48" spans="1:10" ht="12.75">
      <c r="A48" t="s">
        <v>43</v>
      </c>
      <c r="E48" s="13"/>
      <c r="F48" s="13"/>
      <c r="G48" s="13">
        <f>G34+G41+G46</f>
        <v>-5640866</v>
      </c>
      <c r="H48" s="22"/>
      <c r="I48" s="14" t="s">
        <v>9</v>
      </c>
      <c r="J48" s="13"/>
    </row>
    <row r="49" spans="5:10" ht="12.75">
      <c r="E49" s="13"/>
      <c r="F49" s="13"/>
      <c r="G49" s="13"/>
      <c r="H49" s="22"/>
      <c r="I49" s="13"/>
      <c r="J49" s="13"/>
    </row>
    <row r="50" spans="1:10" ht="12.75">
      <c r="A50" t="s">
        <v>67</v>
      </c>
      <c r="E50" s="13"/>
      <c r="F50" s="13"/>
      <c r="G50" s="13">
        <v>-55809715</v>
      </c>
      <c r="H50" s="22"/>
      <c r="I50" s="14" t="s">
        <v>9</v>
      </c>
      <c r="J50" s="13"/>
    </row>
    <row r="51" spans="5:10" ht="12.75">
      <c r="E51" s="13"/>
      <c r="F51" s="13"/>
      <c r="G51" s="13"/>
      <c r="H51" s="22"/>
      <c r="I51" s="13"/>
      <c r="J51" s="13"/>
    </row>
    <row r="52" spans="1:10" ht="13.5" thickBot="1">
      <c r="A52" t="s">
        <v>44</v>
      </c>
      <c r="E52" s="13"/>
      <c r="F52" s="13"/>
      <c r="G52" s="18">
        <f>SUM(G48:G50)</f>
        <v>-61450581</v>
      </c>
      <c r="H52" s="22"/>
      <c r="I52" s="50" t="s">
        <v>9</v>
      </c>
      <c r="J52" s="13"/>
    </row>
    <row r="53" spans="5:10" ht="13.5" thickTop="1">
      <c r="E53" s="13"/>
      <c r="F53" s="13"/>
      <c r="G53" s="13"/>
      <c r="H53" s="22"/>
      <c r="I53" s="13"/>
      <c r="J53" s="13"/>
    </row>
    <row r="54" spans="5:10" ht="12.75">
      <c r="E54" s="13"/>
      <c r="F54" s="13"/>
      <c r="G54" s="13"/>
      <c r="H54" s="22"/>
      <c r="I54" s="13"/>
      <c r="J54" s="13"/>
    </row>
    <row r="55" spans="1:10" ht="12.75">
      <c r="A55" s="1" t="s">
        <v>123</v>
      </c>
      <c r="E55" s="13"/>
      <c r="F55" s="13"/>
      <c r="G55" s="13"/>
      <c r="H55" s="22"/>
      <c r="I55" s="13"/>
      <c r="J55" s="13"/>
    </row>
    <row r="56" spans="5:10" ht="12.75">
      <c r="E56" s="13"/>
      <c r="F56" s="13"/>
      <c r="G56" s="13"/>
      <c r="H56" s="22"/>
      <c r="I56" s="13"/>
      <c r="J56" s="13"/>
    </row>
    <row r="57" spans="1:10" s="7" customFormat="1" ht="12.75">
      <c r="A57" s="7" t="s">
        <v>45</v>
      </c>
      <c r="E57" s="22"/>
      <c r="F57" s="22"/>
      <c r="G57" s="22">
        <f>3140252</f>
        <v>3140252</v>
      </c>
      <c r="H57" s="22"/>
      <c r="I57" s="57" t="s">
        <v>9</v>
      </c>
      <c r="J57" s="22"/>
    </row>
    <row r="58" spans="1:10" s="7" customFormat="1" ht="12.75">
      <c r="A58" s="7" t="s">
        <v>2</v>
      </c>
      <c r="E58" s="22"/>
      <c r="F58" s="22"/>
      <c r="G58" s="22">
        <v>43773747</v>
      </c>
      <c r="H58" s="22"/>
      <c r="I58" s="57" t="s">
        <v>9</v>
      </c>
      <c r="J58" s="22"/>
    </row>
    <row r="59" spans="1:10" s="7" customFormat="1" ht="12.75">
      <c r="A59" s="7" t="s">
        <v>32</v>
      </c>
      <c r="E59" s="22"/>
      <c r="F59" s="22"/>
      <c r="G59" s="22">
        <v>-46246015</v>
      </c>
      <c r="H59" s="22"/>
      <c r="I59" s="57" t="s">
        <v>9</v>
      </c>
      <c r="J59" s="22"/>
    </row>
    <row r="60" spans="1:10" s="7" customFormat="1" ht="12.75">
      <c r="A60" s="7" t="s">
        <v>29</v>
      </c>
      <c r="E60" s="22"/>
      <c r="F60" s="22"/>
      <c r="G60" s="22">
        <v>-25408552</v>
      </c>
      <c r="H60" s="22"/>
      <c r="I60" s="57" t="s">
        <v>9</v>
      </c>
      <c r="J60" s="22"/>
    </row>
    <row r="61" spans="1:10" s="7" customFormat="1" ht="12.75">
      <c r="A61" s="7" t="s">
        <v>28</v>
      </c>
      <c r="E61" s="22"/>
      <c r="F61" s="22"/>
      <c r="G61" s="22">
        <v>-5000000</v>
      </c>
      <c r="H61" s="22"/>
      <c r="I61" s="57" t="s">
        <v>9</v>
      </c>
      <c r="J61" s="22"/>
    </row>
    <row r="62" spans="1:10" s="7" customFormat="1" ht="12.75">
      <c r="A62" s="7" t="s">
        <v>27</v>
      </c>
      <c r="E62" s="22"/>
      <c r="F62" s="22"/>
      <c r="G62" s="22">
        <v>-1164714</v>
      </c>
      <c r="H62" s="22"/>
      <c r="I62" s="57" t="s">
        <v>9</v>
      </c>
      <c r="J62" s="22"/>
    </row>
    <row r="63" spans="1:10" s="7" customFormat="1" ht="12.75">
      <c r="A63" s="7" t="s">
        <v>46</v>
      </c>
      <c r="E63" s="22"/>
      <c r="F63" s="22"/>
      <c r="G63" s="22">
        <v>-1734575</v>
      </c>
      <c r="H63" s="22"/>
      <c r="I63" s="57" t="s">
        <v>9</v>
      </c>
      <c r="J63" s="22"/>
    </row>
    <row r="64" spans="1:10" ht="12.75">
      <c r="A64" s="29" t="s">
        <v>106</v>
      </c>
      <c r="B64" s="7"/>
      <c r="C64" s="7"/>
      <c r="D64" s="7"/>
      <c r="E64" s="22"/>
      <c r="F64" s="22"/>
      <c r="G64" s="22">
        <v>-730765.05</v>
      </c>
      <c r="H64" s="22"/>
      <c r="I64" s="57" t="s">
        <v>9</v>
      </c>
      <c r="J64" s="13"/>
    </row>
    <row r="65" spans="1:9" ht="12.75">
      <c r="A65" t="s">
        <v>47</v>
      </c>
      <c r="G65" s="13">
        <v>-28079958.96</v>
      </c>
      <c r="H65" s="22"/>
      <c r="I65" s="14" t="s">
        <v>9</v>
      </c>
    </row>
    <row r="66" spans="7:9" ht="13.5" thickBot="1">
      <c r="G66" s="18">
        <f>SUM(G57:G65)</f>
        <v>-61450581.010000005</v>
      </c>
      <c r="H66" s="22"/>
      <c r="I66" s="50" t="s">
        <v>9</v>
      </c>
    </row>
    <row r="67" spans="7:9" ht="13.5" thickTop="1">
      <c r="G67" s="22"/>
      <c r="H67" s="22"/>
      <c r="I67" s="57"/>
    </row>
    <row r="68" spans="7:9" ht="12.75">
      <c r="G68" s="22"/>
      <c r="H68" s="22"/>
      <c r="I68" s="57"/>
    </row>
    <row r="69" spans="7:9" ht="12.75">
      <c r="G69" s="22"/>
      <c r="H69" s="22"/>
      <c r="I69" s="13"/>
    </row>
    <row r="70" spans="1:8" ht="12.75">
      <c r="A70" t="s">
        <v>124</v>
      </c>
      <c r="G70" s="22"/>
      <c r="H70" s="22"/>
    </row>
    <row r="71" spans="1:8" ht="12.75">
      <c r="A71" t="s">
        <v>59</v>
      </c>
      <c r="G71" s="22"/>
      <c r="H71" s="22"/>
    </row>
  </sheetData>
  <printOptions/>
  <pageMargins left="0.67" right="0.24" top="0.26" bottom="0.28" header="0.21" footer="0.28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9" sqref="A9"/>
    </sheetView>
  </sheetViews>
  <sheetFormatPr defaultColWidth="9.140625" defaultRowHeight="12.75"/>
  <cols>
    <col min="1" max="1" width="35.57421875" style="0" customWidth="1"/>
    <col min="2" max="6" width="13.7109375" style="0" customWidth="1"/>
  </cols>
  <sheetData>
    <row r="1" ht="12.75">
      <c r="A1" s="1" t="s">
        <v>0</v>
      </c>
    </row>
    <row r="2" ht="12.75">
      <c r="A2" s="1" t="s">
        <v>90</v>
      </c>
    </row>
    <row r="7" spans="2:6" ht="12.75">
      <c r="B7" s="3"/>
      <c r="C7" s="3"/>
      <c r="D7" s="3"/>
      <c r="E7" s="3" t="s">
        <v>125</v>
      </c>
      <c r="F7" s="3"/>
    </row>
    <row r="8" spans="2:6" ht="12.75">
      <c r="B8" s="3" t="s">
        <v>15</v>
      </c>
      <c r="C8" s="3" t="s">
        <v>5</v>
      </c>
      <c r="D8" s="3" t="s">
        <v>48</v>
      </c>
      <c r="E8" s="3" t="s">
        <v>126</v>
      </c>
      <c r="F8" s="3" t="s">
        <v>25</v>
      </c>
    </row>
    <row r="9" spans="2:6" ht="12.75">
      <c r="B9" s="3" t="s">
        <v>7</v>
      </c>
      <c r="C9" s="3" t="s">
        <v>7</v>
      </c>
      <c r="D9" s="3" t="s">
        <v>7</v>
      </c>
      <c r="E9" s="3" t="s">
        <v>7</v>
      </c>
      <c r="F9" s="3" t="s">
        <v>7</v>
      </c>
    </row>
    <row r="10" spans="2:6" ht="12.75">
      <c r="B10" s="3"/>
      <c r="C10" s="3"/>
      <c r="D10" s="3"/>
      <c r="E10" s="3"/>
      <c r="F10" s="3"/>
    </row>
    <row r="11" spans="1:6" ht="12.75">
      <c r="A11" t="s">
        <v>51</v>
      </c>
      <c r="B11" s="13">
        <v>70000000</v>
      </c>
      <c r="C11" s="13">
        <v>12885471</v>
      </c>
      <c r="D11" s="13">
        <v>16540657</v>
      </c>
      <c r="E11" s="13">
        <v>13231911</v>
      </c>
      <c r="F11" s="13">
        <f>SUM(B11:E11)</f>
        <v>112658039</v>
      </c>
    </row>
    <row r="12" spans="2:6" ht="12.75">
      <c r="B12" s="13"/>
      <c r="C12" s="13"/>
      <c r="D12" s="13"/>
      <c r="E12" s="13"/>
      <c r="F12" s="13"/>
    </row>
    <row r="13" spans="1:6" ht="12.75">
      <c r="A13" s="6" t="s">
        <v>91</v>
      </c>
      <c r="B13" s="13"/>
      <c r="C13" s="13"/>
      <c r="D13" s="13"/>
      <c r="E13" s="13"/>
      <c r="F13" s="13"/>
    </row>
    <row r="14" spans="2:6" ht="12.75">
      <c r="B14" s="13"/>
      <c r="C14" s="13"/>
      <c r="D14" s="13"/>
      <c r="E14" s="13"/>
      <c r="F14" s="13"/>
    </row>
    <row r="15" spans="1:6" ht="12.75">
      <c r="A15" t="s">
        <v>23</v>
      </c>
      <c r="B15" s="13"/>
      <c r="C15" s="13"/>
      <c r="E15" s="13">
        <v>2904659</v>
      </c>
      <c r="F15" s="13">
        <f>SUM(B15:E15)</f>
        <v>2904659</v>
      </c>
    </row>
    <row r="16" spans="1:6" ht="12.75">
      <c r="A16" t="s">
        <v>127</v>
      </c>
      <c r="B16" s="13"/>
      <c r="C16" s="13"/>
      <c r="E16" s="13">
        <v>-1750000</v>
      </c>
      <c r="F16" s="13">
        <f>SUM(B16:E16)</f>
        <v>-1750000</v>
      </c>
    </row>
    <row r="17" spans="2:6" ht="12.75">
      <c r="B17" s="13"/>
      <c r="C17" s="13"/>
      <c r="E17" s="13"/>
      <c r="F17" s="13"/>
    </row>
    <row r="18" spans="2:6" ht="12.75">
      <c r="B18" s="13"/>
      <c r="C18" s="13"/>
      <c r="E18" s="13"/>
      <c r="F18" s="13"/>
    </row>
    <row r="19" spans="1:6" ht="13.5" thickBot="1">
      <c r="A19" t="s">
        <v>92</v>
      </c>
      <c r="B19" s="18">
        <f>SUM(B11:B18)</f>
        <v>70000000</v>
      </c>
      <c r="C19" s="18">
        <f>SUM(C11:C18)</f>
        <v>12885471</v>
      </c>
      <c r="D19" s="18">
        <f>SUM(D11:D18)</f>
        <v>16540657</v>
      </c>
      <c r="E19" s="18">
        <f>SUM(E11:E18)</f>
        <v>14386570</v>
      </c>
      <c r="F19" s="18">
        <f>SUM(F11:F17)</f>
        <v>113812698</v>
      </c>
    </row>
    <row r="20" spans="2:6" ht="13.5" thickTop="1">
      <c r="B20" s="13"/>
      <c r="C20" s="13"/>
      <c r="D20" s="13"/>
      <c r="E20" s="13"/>
      <c r="F20" s="13"/>
    </row>
    <row r="21" spans="2:6" ht="12.75">
      <c r="B21" s="13"/>
      <c r="C21" s="13"/>
      <c r="D21" s="13"/>
      <c r="E21" s="13"/>
      <c r="F21" s="13"/>
    </row>
    <row r="22" spans="2:6" ht="12.75">
      <c r="B22" s="13"/>
      <c r="C22" s="13"/>
      <c r="D22" s="13"/>
      <c r="E22" s="13"/>
      <c r="F22" s="13"/>
    </row>
    <row r="23" ht="12.75">
      <c r="F23" s="13"/>
    </row>
    <row r="24" ht="12.75">
      <c r="A24" t="s">
        <v>128</v>
      </c>
    </row>
    <row r="25" ht="12.75">
      <c r="A25" t="s">
        <v>52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B31">
      <selection activeCell="F53" sqref="F53"/>
    </sheetView>
  </sheetViews>
  <sheetFormatPr defaultColWidth="9.140625" defaultRowHeight="12.75"/>
  <cols>
    <col min="1" max="1" width="45.421875" style="0" customWidth="1"/>
    <col min="2" max="2" width="16.28125" style="0" customWidth="1"/>
    <col min="3" max="3" width="16.140625" style="0" customWidth="1"/>
    <col min="4" max="4" width="15.28125" style="0" customWidth="1"/>
    <col min="5" max="5" width="15.57421875" style="0" customWidth="1"/>
    <col min="6" max="6" width="14.421875" style="0" customWidth="1"/>
    <col min="7" max="7" width="10.57421875" style="0" customWidth="1"/>
    <col min="8" max="8" width="12.8515625" style="0" bestFit="1" customWidth="1"/>
    <col min="9" max="9" width="15.7109375" style="0" customWidth="1"/>
  </cols>
  <sheetData>
    <row r="1" ht="12.75">
      <c r="A1" s="23" t="s">
        <v>0</v>
      </c>
    </row>
    <row r="2" ht="12.75">
      <c r="A2" s="23" t="s">
        <v>86</v>
      </c>
    </row>
    <row r="4" spans="3:5" ht="12.75">
      <c r="C4" s="25" t="s">
        <v>19</v>
      </c>
      <c r="D4" s="26" t="s">
        <v>88</v>
      </c>
      <c r="E4" s="26" t="s">
        <v>88</v>
      </c>
    </row>
    <row r="5" spans="2:5" ht="12.75">
      <c r="B5" s="25" t="s">
        <v>20</v>
      </c>
      <c r="C5" s="25" t="s">
        <v>21</v>
      </c>
      <c r="D5" s="26" t="s">
        <v>22</v>
      </c>
      <c r="E5" s="26" t="s">
        <v>22</v>
      </c>
    </row>
    <row r="6" spans="2:5" ht="12.75">
      <c r="B6" s="26" t="s">
        <v>104</v>
      </c>
      <c r="C6" s="26" t="s">
        <v>87</v>
      </c>
      <c r="D6" s="26" t="s">
        <v>89</v>
      </c>
      <c r="E6" s="26" t="s">
        <v>87</v>
      </c>
    </row>
    <row r="7" spans="2:5" ht="12.75">
      <c r="B7" s="27" t="s">
        <v>7</v>
      </c>
      <c r="C7" s="27" t="s">
        <v>7</v>
      </c>
      <c r="D7" s="28" t="s">
        <v>7</v>
      </c>
      <c r="E7" s="28" t="s">
        <v>7</v>
      </c>
    </row>
    <row r="10" spans="1:5" ht="12.75">
      <c r="A10" s="10" t="s">
        <v>70</v>
      </c>
      <c r="B10" s="46">
        <v>77616938.57</v>
      </c>
      <c r="C10" s="59">
        <v>81641987.61</v>
      </c>
      <c r="D10" s="46">
        <v>152313943.88</v>
      </c>
      <c r="E10" s="59">
        <v>150843898.32</v>
      </c>
    </row>
    <row r="11" spans="1:5" ht="12.75">
      <c r="A11" s="10"/>
      <c r="B11" s="46"/>
      <c r="C11" s="46"/>
      <c r="D11" s="46"/>
      <c r="E11" s="46"/>
    </row>
    <row r="12" spans="1:5" ht="12.75">
      <c r="A12" s="10" t="s">
        <v>71</v>
      </c>
      <c r="B12" s="46">
        <v>-70186590.74000001</v>
      </c>
      <c r="C12" s="59">
        <v>-67345572.82</v>
      </c>
      <c r="D12" s="46">
        <v>-139950094.03</v>
      </c>
      <c r="E12" s="59">
        <v>-125261420</v>
      </c>
    </row>
    <row r="13" spans="1:5" ht="12.75">
      <c r="A13" s="10"/>
      <c r="B13" s="47"/>
      <c r="C13" s="47"/>
      <c r="D13" s="47"/>
      <c r="E13" s="47"/>
    </row>
    <row r="14" spans="1:5" ht="12.75">
      <c r="A14" s="10" t="s">
        <v>72</v>
      </c>
      <c r="B14" s="46">
        <f>SUM(B10:B12)</f>
        <v>7430347.829999983</v>
      </c>
      <c r="C14" s="46">
        <f>SUM(C10:C12)</f>
        <v>14296414.790000007</v>
      </c>
      <c r="D14" s="46">
        <f>SUM(D10:D12)</f>
        <v>12363849.849999994</v>
      </c>
      <c r="E14" s="46">
        <f>SUM(E10:E12)</f>
        <v>25582478.319999993</v>
      </c>
    </row>
    <row r="15" spans="1:5" ht="12.75">
      <c r="A15" s="10"/>
      <c r="B15" s="46"/>
      <c r="C15" s="46"/>
      <c r="D15" s="46"/>
      <c r="E15" s="46"/>
    </row>
    <row r="16" spans="1:5" ht="12.75">
      <c r="A16" s="10" t="s">
        <v>49</v>
      </c>
      <c r="B16" s="46">
        <v>452201.92</v>
      </c>
      <c r="C16" s="59">
        <v>5776345.96</v>
      </c>
      <c r="D16" s="46">
        <v>811727.69</v>
      </c>
      <c r="E16" s="59">
        <v>6214838.8</v>
      </c>
    </row>
    <row r="17" spans="1:5" ht="12.75">
      <c r="A17" s="10" t="s">
        <v>73</v>
      </c>
      <c r="B17" s="46">
        <v>-3297095.09</v>
      </c>
      <c r="C17" s="59">
        <v>-6751039.87</v>
      </c>
      <c r="D17" s="46">
        <v>-6947149.4</v>
      </c>
      <c r="E17" s="59">
        <v>-13542529.71</v>
      </c>
    </row>
    <row r="18" spans="1:5" ht="12.75">
      <c r="A18" s="10" t="s">
        <v>74</v>
      </c>
      <c r="B18" s="46">
        <v>-35847.93</v>
      </c>
      <c r="C18" s="59">
        <v>-80464.18</v>
      </c>
      <c r="D18" s="46">
        <v>-81546.93</v>
      </c>
      <c r="E18" s="59">
        <v>-84021.58</v>
      </c>
    </row>
    <row r="19" spans="1:5" ht="12.75">
      <c r="A19" s="10"/>
      <c r="B19" s="47"/>
      <c r="C19" s="47"/>
      <c r="D19" s="47"/>
      <c r="E19" s="47"/>
    </row>
    <row r="20" spans="1:5" ht="12.75">
      <c r="A20" s="10" t="s">
        <v>75</v>
      </c>
      <c r="B20" s="46">
        <f>SUM(B14:B18)</f>
        <v>4549606.729999984</v>
      </c>
      <c r="C20" s="46">
        <f>SUM(C14:C18)</f>
        <v>13241256.700000007</v>
      </c>
      <c r="D20" s="46">
        <f>SUM(D14:D18)+1</f>
        <v>6146882.209999993</v>
      </c>
      <c r="E20" s="46">
        <f>SUM(E14:E18)-1</f>
        <v>18170764.829999994</v>
      </c>
    </row>
    <row r="21" spans="1:5" ht="12.75">
      <c r="A21" s="10"/>
      <c r="B21" s="68"/>
      <c r="C21" s="46"/>
      <c r="D21" s="46"/>
      <c r="E21" s="46"/>
    </row>
    <row r="22" spans="1:5" ht="12.75">
      <c r="A22" s="10" t="s">
        <v>16</v>
      </c>
      <c r="B22" s="46">
        <v>-1743464.53</v>
      </c>
      <c r="C22" s="59">
        <f>-672576.43-423736.07-627960.2</f>
        <v>-1724272.7</v>
      </c>
      <c r="D22" s="46">
        <v>-3146426.87</v>
      </c>
      <c r="E22" s="59">
        <v>-3357871.64</v>
      </c>
    </row>
    <row r="23" spans="1:5" ht="12.75">
      <c r="A23" s="10" t="s">
        <v>76</v>
      </c>
      <c r="B23" s="46">
        <v>368163.4419999999</v>
      </c>
      <c r="C23" s="59">
        <f>-17394.74-38292.46+18246.26</f>
        <v>-37440.94</v>
      </c>
      <c r="D23" s="46">
        <v>581175.352</v>
      </c>
      <c r="E23" s="59">
        <v>2222.16</v>
      </c>
    </row>
    <row r="24" spans="1:5" ht="12.75">
      <c r="A24" s="10" t="s">
        <v>115</v>
      </c>
      <c r="B24" s="46">
        <v>241892.76</v>
      </c>
      <c r="C24" s="59">
        <v>146607</v>
      </c>
      <c r="D24" s="46">
        <v>667783.26</v>
      </c>
      <c r="E24" s="59">
        <v>146607.5</v>
      </c>
    </row>
    <row r="25" spans="1:5" ht="12.75">
      <c r="A25" s="10"/>
      <c r="B25" s="47"/>
      <c r="C25" s="47"/>
      <c r="D25" s="47"/>
      <c r="E25" s="47"/>
    </row>
    <row r="26" spans="1:5" ht="12.75">
      <c r="A26" s="10" t="s">
        <v>17</v>
      </c>
      <c r="B26" s="46">
        <f>SUM(B20:B24)</f>
        <v>3416198.401999983</v>
      </c>
      <c r="C26" s="46">
        <f>SUM(C20:C24)</f>
        <v>11626150.060000008</v>
      </c>
      <c r="D26" s="46">
        <f>SUM(D20:D24)-1</f>
        <v>4249412.951999993</v>
      </c>
      <c r="E26" s="46">
        <f>SUM(E20:E24)</f>
        <v>14961722.849999994</v>
      </c>
    </row>
    <row r="27" spans="1:5" ht="12.75">
      <c r="A27" s="10"/>
      <c r="B27" s="46"/>
      <c r="C27" s="59"/>
      <c r="D27" s="46"/>
      <c r="E27" s="59"/>
    </row>
    <row r="28" spans="1:5" ht="12.75">
      <c r="A28" s="10" t="s">
        <v>3</v>
      </c>
      <c r="B28" s="46">
        <v>-1136454.08</v>
      </c>
      <c r="C28" s="59">
        <f>-1473860.91-840244.25-967369.23</f>
        <v>-3281474.39</v>
      </c>
      <c r="D28" s="46">
        <v>-1344757.72</v>
      </c>
      <c r="E28" s="59">
        <v>-4221586.23</v>
      </c>
    </row>
    <row r="29" spans="1:5" ht="12.75">
      <c r="A29" s="10"/>
      <c r="B29" s="46"/>
      <c r="C29" s="59"/>
      <c r="D29" s="46"/>
      <c r="E29" s="59"/>
    </row>
    <row r="30" spans="1:5" ht="12.75">
      <c r="A30" s="10" t="s">
        <v>18</v>
      </c>
      <c r="B30" s="60">
        <f>SUM(B26:B28)</f>
        <v>2279744.321999983</v>
      </c>
      <c r="C30" s="60">
        <f>SUM(C26:C28)</f>
        <v>8344675.670000007</v>
      </c>
      <c r="D30" s="60">
        <f>SUM(D26:D28)</f>
        <v>2904655.2319999933</v>
      </c>
      <c r="E30" s="60">
        <f>SUM(E26:E28)</f>
        <v>10740136.619999994</v>
      </c>
    </row>
    <row r="31" spans="1:5" ht="12.75">
      <c r="A31" s="10"/>
      <c r="B31" s="61"/>
      <c r="C31" s="62"/>
      <c r="D31" s="61"/>
      <c r="E31" s="62"/>
    </row>
    <row r="32" spans="1:5" ht="12.75">
      <c r="A32" s="10" t="s">
        <v>96</v>
      </c>
      <c r="B32" s="61">
        <v>4</v>
      </c>
      <c r="C32" s="62">
        <v>0</v>
      </c>
      <c r="D32" s="46">
        <v>4</v>
      </c>
      <c r="E32" s="62">
        <v>0</v>
      </c>
    </row>
    <row r="33" spans="1:5" ht="12.75">
      <c r="A33" s="10"/>
      <c r="B33" s="61"/>
      <c r="C33" s="62"/>
      <c r="D33" s="61"/>
      <c r="E33" s="62"/>
    </row>
    <row r="34" spans="1:5" ht="12.75">
      <c r="A34" s="10" t="s">
        <v>116</v>
      </c>
      <c r="B34" s="61">
        <v>0</v>
      </c>
      <c r="C34" s="62">
        <v>0</v>
      </c>
      <c r="D34" s="46">
        <v>0</v>
      </c>
      <c r="E34" s="61">
        <v>-2262379.51</v>
      </c>
    </row>
    <row r="35" spans="1:5" ht="12.75">
      <c r="A35" s="10"/>
      <c r="B35" s="61"/>
      <c r="C35" s="62"/>
      <c r="D35" s="61"/>
      <c r="E35" s="62"/>
    </row>
    <row r="36" spans="1:5" ht="13.5" thickBot="1">
      <c r="A36" s="10" t="s">
        <v>117</v>
      </c>
      <c r="B36" s="48">
        <f>SUM(B30:B34)</f>
        <v>2279748.321999983</v>
      </c>
      <c r="C36" s="48">
        <f>SUM(C30:C34)</f>
        <v>8344675.670000007</v>
      </c>
      <c r="D36" s="48">
        <f>SUM(D30:D34)</f>
        <v>2904659.2319999933</v>
      </c>
      <c r="E36" s="48">
        <f>SUM(E30:E34)</f>
        <v>8477757.109999994</v>
      </c>
    </row>
    <row r="37" ht="13.5" thickTop="1">
      <c r="A37" s="10"/>
    </row>
    <row r="38" ht="12.75">
      <c r="A38" s="10"/>
    </row>
    <row r="39" spans="1:5" ht="12.75">
      <c r="A39" s="10" t="s">
        <v>24</v>
      </c>
      <c r="B39" s="69" t="s">
        <v>107</v>
      </c>
      <c r="C39" s="4" t="s">
        <v>100</v>
      </c>
      <c r="D39" s="69" t="s">
        <v>108</v>
      </c>
      <c r="E39" s="4" t="s">
        <v>101</v>
      </c>
    </row>
    <row r="40" spans="1:5" ht="12.75">
      <c r="A40" s="10" t="s">
        <v>61</v>
      </c>
      <c r="B40" s="3" t="s">
        <v>9</v>
      </c>
      <c r="C40" s="4" t="s">
        <v>103</v>
      </c>
      <c r="D40" s="3" t="s">
        <v>9</v>
      </c>
      <c r="E40" s="4" t="s">
        <v>102</v>
      </c>
    </row>
    <row r="41" ht="12.75">
      <c r="A41" s="67"/>
    </row>
    <row r="42" ht="12.75">
      <c r="A42" s="10"/>
    </row>
    <row r="43" ht="12.75">
      <c r="A43" s="10"/>
    </row>
    <row r="44" spans="1:8" ht="12.75">
      <c r="A44" s="10" t="s">
        <v>60</v>
      </c>
      <c r="B44" s="10"/>
      <c r="C44" s="10"/>
      <c r="D44" s="10"/>
      <c r="E44" s="10"/>
      <c r="F44" s="10"/>
      <c r="G44" s="10"/>
      <c r="H44" s="10"/>
    </row>
    <row r="45" ht="12.75">
      <c r="A45" s="10" t="s">
        <v>59</v>
      </c>
    </row>
  </sheetData>
  <printOptions/>
  <pageMargins left="0.45" right="0.25" top="0.39" bottom="0.26" header="0.34" footer="0.29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28">
      <selection activeCell="B42" sqref="B42"/>
    </sheetView>
  </sheetViews>
  <sheetFormatPr defaultColWidth="9.140625" defaultRowHeight="12.75"/>
  <cols>
    <col min="1" max="1" width="35.7109375" style="0" customWidth="1"/>
    <col min="2" max="2" width="16.28125" style="0" customWidth="1"/>
    <col min="3" max="3" width="15.00390625" style="0" customWidth="1"/>
    <col min="4" max="4" width="1.8515625" style="7" customWidth="1"/>
    <col min="5" max="5" width="14.28125" style="0" customWidth="1"/>
    <col min="6" max="6" width="13.421875" style="0" customWidth="1"/>
  </cols>
  <sheetData>
    <row r="1" ht="12.75">
      <c r="A1" s="1" t="s">
        <v>0</v>
      </c>
    </row>
    <row r="2" ht="12.75">
      <c r="A2" s="1" t="s">
        <v>93</v>
      </c>
    </row>
    <row r="4" spans="3:5" ht="12.75">
      <c r="C4" s="2" t="s">
        <v>94</v>
      </c>
      <c r="D4" s="58"/>
      <c r="E4" s="2" t="s">
        <v>50</v>
      </c>
    </row>
    <row r="5" spans="3:5" ht="12.75">
      <c r="C5" s="2" t="s">
        <v>7</v>
      </c>
      <c r="D5" s="58"/>
      <c r="E5" s="2" t="s">
        <v>7</v>
      </c>
    </row>
    <row r="7" spans="1:5" ht="12.75">
      <c r="A7" s="1" t="s">
        <v>8</v>
      </c>
      <c r="C7" s="8">
        <v>53663454.580000006</v>
      </c>
      <c r="E7" s="30">
        <v>56421220</v>
      </c>
    </row>
    <row r="8" spans="1:3" ht="12.75">
      <c r="A8" s="1"/>
      <c r="C8" s="8"/>
    </row>
    <row r="9" spans="1:5" ht="12.75">
      <c r="A9" s="1" t="s">
        <v>10</v>
      </c>
      <c r="C9" s="8">
        <v>727076.93</v>
      </c>
      <c r="E9" s="30">
        <v>143946</v>
      </c>
    </row>
    <row r="10" spans="1:5" ht="12.75">
      <c r="A10" s="1"/>
      <c r="C10" s="8"/>
      <c r="E10" s="9"/>
    </row>
    <row r="11" spans="1:5" ht="12.75">
      <c r="A11" s="1" t="s">
        <v>11</v>
      </c>
      <c r="C11" s="8">
        <v>255393.5</v>
      </c>
      <c r="E11" s="30">
        <v>255394</v>
      </c>
    </row>
    <row r="12" spans="1:5" ht="12.75">
      <c r="A12" s="1"/>
      <c r="C12" s="8"/>
      <c r="E12" s="30"/>
    </row>
    <row r="13" spans="1:5" ht="12.75">
      <c r="A13" s="1" t="s">
        <v>12</v>
      </c>
      <c r="C13" s="24"/>
      <c r="E13" s="21"/>
    </row>
    <row r="14" spans="1:5" ht="12.75">
      <c r="A14" s="5" t="s">
        <v>53</v>
      </c>
      <c r="C14" s="40">
        <v>7783191.05</v>
      </c>
      <c r="E14" s="31">
        <v>11072951</v>
      </c>
    </row>
    <row r="15" spans="1:5" ht="12.75">
      <c r="A15" t="s">
        <v>54</v>
      </c>
      <c r="C15" s="41">
        <v>363633.93</v>
      </c>
      <c r="E15" s="32">
        <v>533942</v>
      </c>
    </row>
    <row r="16" spans="1:5" ht="12.75">
      <c r="A16" t="s">
        <v>38</v>
      </c>
      <c r="C16" s="41">
        <v>107244902.94</v>
      </c>
      <c r="E16" s="32">
        <v>91891767</v>
      </c>
    </row>
    <row r="17" spans="1:5" ht="12.75">
      <c r="A17" t="s">
        <v>55</v>
      </c>
      <c r="C17" s="41">
        <v>88432965.84</v>
      </c>
      <c r="E17" s="32">
        <v>81802824</v>
      </c>
    </row>
    <row r="18" spans="1:5" ht="12.75">
      <c r="A18" t="s">
        <v>56</v>
      </c>
      <c r="C18" s="41">
        <v>2728225.43</v>
      </c>
      <c r="E18" s="32">
        <v>4207054</v>
      </c>
    </row>
    <row r="19" spans="1:5" ht="12.75">
      <c r="A19" t="s">
        <v>77</v>
      </c>
      <c r="C19" s="41">
        <v>43773747.02</v>
      </c>
      <c r="E19" s="32">
        <v>34720963</v>
      </c>
    </row>
    <row r="20" spans="1:5" ht="12.75">
      <c r="A20" t="s">
        <v>78</v>
      </c>
      <c r="C20" s="42">
        <v>3140251.57</v>
      </c>
      <c r="E20" s="33">
        <v>7486321</v>
      </c>
    </row>
    <row r="21" spans="3:5" ht="12.75">
      <c r="C21" s="43">
        <v>253466917.78</v>
      </c>
      <c r="E21" s="34">
        <v>231715822</v>
      </c>
    </row>
    <row r="22" spans="3:5" ht="12.75">
      <c r="C22" s="8"/>
      <c r="E22" s="9"/>
    </row>
    <row r="23" spans="1:5" ht="12.75">
      <c r="A23" s="1" t="s">
        <v>13</v>
      </c>
      <c r="C23" s="8"/>
      <c r="E23" s="9"/>
    </row>
    <row r="24" spans="1:5" ht="12.75">
      <c r="A24" t="s">
        <v>57</v>
      </c>
      <c r="C24" s="40">
        <v>55178882.92000001</v>
      </c>
      <c r="E24" s="35">
        <v>46346358</v>
      </c>
    </row>
    <row r="25" spans="1:5" ht="12.75">
      <c r="A25" t="s">
        <v>58</v>
      </c>
      <c r="C25" s="41">
        <v>7244588.159999999</v>
      </c>
      <c r="E25" s="32">
        <v>5728878</v>
      </c>
    </row>
    <row r="26" spans="1:5" ht="12.75">
      <c r="A26" t="s">
        <v>79</v>
      </c>
      <c r="C26" s="41">
        <v>9524910.47</v>
      </c>
      <c r="E26" s="32">
        <v>8781586</v>
      </c>
    </row>
    <row r="27" spans="1:5" ht="12.75">
      <c r="A27" t="s">
        <v>80</v>
      </c>
      <c r="C27" s="41">
        <v>108716985.18999998</v>
      </c>
      <c r="E27" s="32">
        <v>98369403</v>
      </c>
    </row>
    <row r="28" spans="1:5" ht="12.75">
      <c r="A28" t="s">
        <v>6</v>
      </c>
      <c r="C28" s="41">
        <v>14647</v>
      </c>
      <c r="E28" s="32">
        <v>14647</v>
      </c>
    </row>
    <row r="29" spans="1:5" ht="12.75">
      <c r="A29" t="s">
        <v>118</v>
      </c>
      <c r="C29" s="41">
        <v>1750000</v>
      </c>
      <c r="E29" s="32">
        <v>0</v>
      </c>
    </row>
    <row r="30" spans="1:5" ht="12.75">
      <c r="A30" t="s">
        <v>3</v>
      </c>
      <c r="C30" s="41">
        <v>4999522.53</v>
      </c>
      <c r="E30" s="32">
        <v>5922100</v>
      </c>
    </row>
    <row r="31" spans="3:5" ht="12.75">
      <c r="C31" s="43">
        <v>187429536.27</v>
      </c>
      <c r="E31" s="34">
        <v>165162972</v>
      </c>
    </row>
    <row r="32" spans="3:5" ht="12.75">
      <c r="C32" s="8"/>
      <c r="E32" s="9"/>
    </row>
    <row r="33" spans="1:5" ht="12.75">
      <c r="A33" t="s">
        <v>14</v>
      </c>
      <c r="C33" s="8">
        <v>66037381.50999999</v>
      </c>
      <c r="E33" s="38">
        <v>66552850</v>
      </c>
    </row>
    <row r="34" spans="3:5" ht="12.75">
      <c r="C34" s="8"/>
      <c r="E34" s="9"/>
    </row>
    <row r="35" spans="3:5" ht="13.5" thickBot="1">
      <c r="C35" s="39">
        <v>120683307.52</v>
      </c>
      <c r="E35" s="39">
        <v>123373410</v>
      </c>
    </row>
    <row r="36" spans="3:5" ht="13.5" thickTop="1">
      <c r="C36" s="8"/>
      <c r="E36" s="9"/>
    </row>
    <row r="37" spans="3:5" ht="12.75">
      <c r="C37" s="8"/>
      <c r="E37" s="9"/>
    </row>
    <row r="38" spans="1:5" ht="12.75">
      <c r="A38" t="s">
        <v>15</v>
      </c>
      <c r="C38" s="8">
        <v>70000000</v>
      </c>
      <c r="E38" s="30">
        <v>70000000</v>
      </c>
    </row>
    <row r="39" spans="1:5" ht="12.75">
      <c r="A39" t="s">
        <v>30</v>
      </c>
      <c r="C39" s="8">
        <v>12885471.22</v>
      </c>
      <c r="E39" s="30">
        <v>12885471</v>
      </c>
    </row>
    <row r="40" spans="1:5" ht="12.75">
      <c r="A40" t="s">
        <v>4</v>
      </c>
      <c r="C40" s="8">
        <v>16540657.11</v>
      </c>
      <c r="E40" s="30">
        <v>16540657</v>
      </c>
    </row>
    <row r="41" spans="1:5" ht="12.75">
      <c r="A41" t="s">
        <v>119</v>
      </c>
      <c r="C41" s="24">
        <v>14386569.54</v>
      </c>
      <c r="E41" s="37">
        <v>13231911</v>
      </c>
    </row>
    <row r="42" spans="1:5" ht="12.75">
      <c r="A42" t="s">
        <v>81</v>
      </c>
      <c r="C42" s="11">
        <v>113812697.87</v>
      </c>
      <c r="E42" s="30">
        <v>112658039</v>
      </c>
    </row>
    <row r="43" spans="3:5" ht="12.75">
      <c r="C43" s="11"/>
      <c r="E43" s="30"/>
    </row>
    <row r="44" spans="3:5" ht="12.75">
      <c r="C44" s="9"/>
      <c r="E44" s="30"/>
    </row>
    <row r="45" spans="1:5" ht="12.75">
      <c r="A45" t="s">
        <v>82</v>
      </c>
      <c r="C45" s="9">
        <v>2475072.45</v>
      </c>
      <c r="E45" s="30">
        <v>3101830</v>
      </c>
    </row>
    <row r="46" spans="1:5" ht="12.75">
      <c r="A46" t="s">
        <v>42</v>
      </c>
      <c r="C46" s="44">
        <v>3875814.11</v>
      </c>
      <c r="E46" s="30">
        <v>6911166</v>
      </c>
    </row>
    <row r="47" spans="1:5" ht="12.75">
      <c r="A47" t="s">
        <v>83</v>
      </c>
      <c r="C47" s="11">
        <v>519724.09</v>
      </c>
      <c r="E47" s="44">
        <v>702375</v>
      </c>
    </row>
    <row r="48" spans="3:5" ht="12.75">
      <c r="C48" s="24"/>
      <c r="E48" s="44"/>
    </row>
    <row r="49" spans="3:5" ht="13.5" thickBot="1">
      <c r="C49" s="45">
        <v>120683307.52000001</v>
      </c>
      <c r="E49" s="36">
        <v>123373410</v>
      </c>
    </row>
    <row r="50" ht="13.5" thickTop="1">
      <c r="E50" s="9"/>
    </row>
    <row r="52" spans="1:5" ht="12.75">
      <c r="A52" t="s">
        <v>31</v>
      </c>
      <c r="C52" s="19">
        <f>C42/C38</f>
        <v>1.625895683857143</v>
      </c>
      <c r="E52" s="19">
        <v>1.6094005571428571</v>
      </c>
    </row>
    <row r="55" ht="12.75">
      <c r="A55" t="s">
        <v>63</v>
      </c>
    </row>
    <row r="56" ht="12.75">
      <c r="A56" t="s">
        <v>52</v>
      </c>
    </row>
  </sheetData>
  <printOptions/>
  <pageMargins left="0.53" right="0.31" top="0.21" bottom="0.28" header="0.16" footer="0.2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 RESOURCES</dc:creator>
  <cp:keywords/>
  <dc:description/>
  <cp:lastModifiedBy>TRANS RESOURCES</cp:lastModifiedBy>
  <cp:lastPrinted>2003-08-20T06:44:43Z</cp:lastPrinted>
  <dcterms:created xsi:type="dcterms:W3CDTF">2003-01-09T05:07:49Z</dcterms:created>
  <dcterms:modified xsi:type="dcterms:W3CDTF">2003-08-21T07:41:23Z</dcterms:modified>
  <cp:category/>
  <cp:version/>
  <cp:contentType/>
  <cp:contentStatus/>
</cp:coreProperties>
</file>