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01" activeTab="1"/>
  </bookViews>
  <sheets>
    <sheet name="Income" sheetId="1" r:id="rId1"/>
    <sheet name="BS" sheetId="2" r:id="rId2"/>
    <sheet name="CiE" sheetId="3" r:id="rId3"/>
    <sheet name="CASHFLOW" sheetId="4" r:id="rId4"/>
    <sheet name="notes-Part A" sheetId="5" r:id="rId5"/>
    <sheet name="notes-Part B" sheetId="6" r:id="rId6"/>
  </sheets>
  <definedNames>
    <definedName name="_xlnm.Print_Area" localSheetId="1">'BS'!$A$1:$I$68</definedName>
    <definedName name="_xlnm.Print_Area" localSheetId="3">'CASHFLOW'!$A$1:$H$60</definedName>
    <definedName name="_xlnm.Print_Area" localSheetId="0">'Income'!$A$1:$J$47</definedName>
    <definedName name="_xlnm.Print_Area" localSheetId="4">'notes-Part A'!$A$1:$K$75</definedName>
    <definedName name="_xlnm.Print_Titles" localSheetId="1">'BS'!$1:$8</definedName>
    <definedName name="_xlnm.Print_Titles" localSheetId="0">'Income'!$1:$12</definedName>
    <definedName name="_xlnm.Print_Titles" localSheetId="4">'notes-Part A'!$1:$7</definedName>
    <definedName name="_xlnm.Print_Titles" localSheetId="5">'notes-Part B'!$1:$9</definedName>
  </definedNames>
  <calcPr fullCalcOnLoad="1"/>
</workbook>
</file>

<file path=xl/sharedStrings.xml><?xml version="1.0" encoding="utf-8"?>
<sst xmlns="http://schemas.openxmlformats.org/spreadsheetml/2006/main" count="344" uniqueCount="265">
  <si>
    <t>There were no purchases and disposals of quoted securities for the current quarter and financial period and profit / loss arising therefrom.</t>
  </si>
  <si>
    <t>There were no  investments in quoted securities for the current quarter and financial period.</t>
  </si>
  <si>
    <t>i) Basic earnings per share</t>
  </si>
  <si>
    <t>RM'000</t>
  </si>
  <si>
    <t>-</t>
  </si>
  <si>
    <t>Quoted Securities</t>
  </si>
  <si>
    <t>Changes in the Composition of the Group</t>
  </si>
  <si>
    <t>Status of Corporate Proposal</t>
  </si>
  <si>
    <t>Off Balance Sheet Financial Instruments</t>
  </si>
  <si>
    <t>Seasonal or Cyclical Factors</t>
  </si>
  <si>
    <t>Group Borrowings and Debt Securities</t>
  </si>
  <si>
    <t>Material Litigation</t>
  </si>
  <si>
    <t>a)</t>
  </si>
  <si>
    <t>b)</t>
  </si>
  <si>
    <t>(Incorporated in Malaysia)</t>
  </si>
  <si>
    <t>Contingent liabilities of the Group as at the date of this announcement are as follows:</t>
  </si>
  <si>
    <t>Revenue</t>
  </si>
  <si>
    <t>Minority interests</t>
  </si>
  <si>
    <t>Current assets</t>
  </si>
  <si>
    <t>Current liabilities</t>
  </si>
  <si>
    <t>Property, plant and equipment</t>
  </si>
  <si>
    <t>Material Changes in the Profit Before Taxation for the Current Quarter as compared with the Immediate Preceding Quarter</t>
  </si>
  <si>
    <t>Review of Performance of the Company and Its Principal Subsidiaries</t>
  </si>
  <si>
    <t>Total</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</si>
  <si>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</si>
  <si>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</si>
  <si>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</si>
  <si>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</si>
  <si>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TSR CAPITAL BERHAD</t>
  </si>
  <si>
    <t>(Company No : 541149-W)</t>
  </si>
  <si>
    <t>Current income tax</t>
  </si>
  <si>
    <t>Short term borrowings (Secured)</t>
  </si>
  <si>
    <t>Long term borrowings (Secured)</t>
  </si>
  <si>
    <t>There were no items affecting assets, liabilities, equity, net income or cash flows that are unusual because of their nature, size or incidence.</t>
  </si>
  <si>
    <t>Earnings per Share</t>
  </si>
  <si>
    <t>BY ORDER OF THE BOARD</t>
  </si>
  <si>
    <t>Kuala Lumpur</t>
  </si>
  <si>
    <t>Earnings</t>
  </si>
  <si>
    <t>Weighted average number of ordinary shares</t>
  </si>
  <si>
    <t>a</t>
  </si>
  <si>
    <t>b</t>
  </si>
  <si>
    <t>a/b</t>
  </si>
  <si>
    <t>Adjustments for:</t>
  </si>
  <si>
    <t>Share Capital</t>
  </si>
  <si>
    <t>Share Premium</t>
  </si>
  <si>
    <t>Notes to the Interim Financial Report</t>
  </si>
  <si>
    <t>Not applicable.</t>
  </si>
  <si>
    <t>The business operations of the Group were not affected by any significant seasonal or cyclical factors for the interim periods under review.</t>
  </si>
  <si>
    <t>Prospects for the Current Financial Year</t>
  </si>
  <si>
    <t>- Overdraft</t>
  </si>
  <si>
    <t>Construction</t>
  </si>
  <si>
    <t>Property Development</t>
  </si>
  <si>
    <t>Manufacturing</t>
  </si>
  <si>
    <t>- Ordinary shares issued at beginning of period ('000)</t>
  </si>
  <si>
    <t>Josu Engineering Construction Sdn Bhd ("JEC") Vs TSRB</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</si>
  <si>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</si>
  <si>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</si>
  <si>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Changes in Estimates</t>
  </si>
  <si>
    <t>There were no changes in the estimates of amounts, which give a material effect in the current quarter.</t>
  </si>
  <si>
    <t>Dividends Paid</t>
  </si>
  <si>
    <t>Material Events Subsequent to the End of Interim Period</t>
  </si>
  <si>
    <t>A1</t>
  </si>
  <si>
    <t>A2</t>
  </si>
  <si>
    <t>A3</t>
  </si>
  <si>
    <t>A4</t>
  </si>
  <si>
    <t>A5</t>
  </si>
  <si>
    <t>A6</t>
  </si>
  <si>
    <t>A7</t>
  </si>
  <si>
    <t>A8</t>
  </si>
  <si>
    <t>A9</t>
  </si>
  <si>
    <t>A10</t>
  </si>
  <si>
    <t>A11</t>
  </si>
  <si>
    <t>A12</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</si>
  <si>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</si>
  <si>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</si>
  <si>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</si>
  <si>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</si>
  <si>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</si>
  <si>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</si>
  <si>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</si>
  <si>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</si>
  <si>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</si>
  <si>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</si>
  <si>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</si>
  <si>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</si>
  <si>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</si>
  <si>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</si>
  <si>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</si>
  <si>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</si>
  <si>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t>Under/(Over) provision of taxation in prior years</t>
  </si>
  <si>
    <t>Deferred taxation/ (Reversal)</t>
  </si>
  <si>
    <t>Corporate guarantees given to licensed financial institutions in respect of the following facilities granted to subsidiaries</t>
  </si>
  <si>
    <t>Note</t>
  </si>
  <si>
    <t>Cost of sales</t>
  </si>
  <si>
    <t>Administration expenses</t>
  </si>
  <si>
    <t>Selling and marketing expenses</t>
  </si>
  <si>
    <t>Other expenses</t>
  </si>
  <si>
    <t>Other income</t>
  </si>
  <si>
    <t>Finance costs</t>
  </si>
  <si>
    <t>Income tax expenses</t>
  </si>
  <si>
    <t>Attributable to:</t>
  </si>
  <si>
    <t>Equity holders of the Company</t>
  </si>
  <si>
    <t>Minority interest</t>
  </si>
  <si>
    <t>Diluted</t>
  </si>
  <si>
    <t>CONDENSED CONSOLIDATED INCOME STATEMENT (UNAUDITED)</t>
  </si>
  <si>
    <t>CONDENSED CONSOLIDATED BALANCE SHEET (UNAUDITED)</t>
  </si>
  <si>
    <t>31 December</t>
  </si>
  <si>
    <t>(Unaudited)</t>
  </si>
  <si>
    <t>(Audited)</t>
  </si>
  <si>
    <t>Non-Current Assets</t>
  </si>
  <si>
    <t>Amount due from contract customers</t>
  </si>
  <si>
    <t>Property development expenditure</t>
  </si>
  <si>
    <t>Inventories</t>
  </si>
  <si>
    <t>Trade receivables</t>
  </si>
  <si>
    <t>Tax refundable</t>
  </si>
  <si>
    <t>Cash and bank balances</t>
  </si>
  <si>
    <t xml:space="preserve">Equity </t>
  </si>
  <si>
    <t>Share capital</t>
  </si>
  <si>
    <t>Share premium</t>
  </si>
  <si>
    <t>Retained earnings</t>
  </si>
  <si>
    <t>Total equity</t>
  </si>
  <si>
    <t>Non-current liabilities</t>
  </si>
  <si>
    <t>Provision for other liabilities</t>
  </si>
  <si>
    <t>Trade payables</t>
  </si>
  <si>
    <t>Other payables</t>
  </si>
  <si>
    <t>Current tax payables</t>
  </si>
  <si>
    <t>Total liabilities</t>
  </si>
  <si>
    <t>TOTAL ASSETS</t>
  </si>
  <si>
    <t>TOTAL EQUITY AND LIABILITIES</t>
  </si>
  <si>
    <t xml:space="preserve">   the Company</t>
  </si>
  <si>
    <t>Equity attributable to equity holders of</t>
  </si>
  <si>
    <t>CONDENSED CONSOLIDATED STATEMENT OF CHANGES IN EQUITY (UNAUDITED)</t>
  </si>
  <si>
    <t>Part A - Explanatory Notes Pursuant to Financial Reporting Standards ("FRS") 134</t>
  </si>
  <si>
    <t>Minority Interest</t>
  </si>
  <si>
    <t>Total Equity</t>
  </si>
  <si>
    <t>Retained Earnings</t>
  </si>
  <si>
    <t>CONDENSED CONSOLIDATED CASH FLOW STATEMENTS (UNAUDITED)</t>
  </si>
  <si>
    <t>CASH FLOWS FROM OPERATING ACTIVITIES</t>
  </si>
  <si>
    <t>Net change in current assets</t>
  </si>
  <si>
    <t>Net change in current liabilities</t>
  </si>
  <si>
    <t>Non-operating items</t>
  </si>
  <si>
    <t>CASH FLOWS FROM INVESTING ACTIVITIES</t>
  </si>
  <si>
    <t>CASH FLOWS FROM FINANCING ACTIVITIES</t>
  </si>
  <si>
    <t xml:space="preserve">Cash and cash equivalents at 1 January </t>
  </si>
  <si>
    <t>Basis of preparation</t>
  </si>
  <si>
    <t>Auditor's Report on Preceding Annual Financial Statements</t>
  </si>
  <si>
    <t>Unusual items due to their Nature, Size or Incidence</t>
  </si>
  <si>
    <t>Debt and Equity Securities</t>
  </si>
  <si>
    <t>Segmental Information</t>
  </si>
  <si>
    <t>Other receivables</t>
  </si>
  <si>
    <t>Segment Revenue</t>
  </si>
  <si>
    <t>Total revenue including inter-segment sales</t>
  </si>
  <si>
    <t>Elimination of inter-segment sales</t>
  </si>
  <si>
    <t xml:space="preserve">Total revenue </t>
  </si>
  <si>
    <t>Segment Results</t>
  </si>
  <si>
    <t xml:space="preserve">Elimination </t>
  </si>
  <si>
    <t>Changes in Contingent Liabilities</t>
  </si>
  <si>
    <t>A13</t>
  </si>
  <si>
    <t>Income Tax Expense</t>
  </si>
  <si>
    <t>B14</t>
  </si>
  <si>
    <t>Authorisation for issue</t>
  </si>
  <si>
    <t>Short-term bank borrowings</t>
  </si>
  <si>
    <t>Long-term bank borrowings</t>
  </si>
  <si>
    <t>Fixed deposits with licensed banks</t>
  </si>
  <si>
    <t>Finance Costs</t>
  </si>
  <si>
    <t>Investing</t>
  </si>
  <si>
    <t>Capital Commitments</t>
  </si>
  <si>
    <t>Segmental information is presented in respect of the Group's business segments were as follows:-</t>
  </si>
  <si>
    <t>Land held for future development</t>
  </si>
  <si>
    <t>Other assets</t>
  </si>
  <si>
    <r>
      <t xml:space="preserve">Basic       </t>
    </r>
    <r>
      <rPr>
        <i/>
        <sz val="12"/>
        <rFont val="Times New Roman"/>
        <family val="1"/>
      </rPr>
      <t xml:space="preserve">               </t>
    </r>
  </si>
  <si>
    <t>Net assets per share (RM)</t>
  </si>
  <si>
    <t>&lt;--------------------- Attributable to Equity Holders of the Company ----------------------&gt;</t>
  </si>
  <si>
    <t>Dividend Payables</t>
  </si>
  <si>
    <t>As at</t>
  </si>
  <si>
    <t>Non-cash &amp; non-operating items</t>
  </si>
  <si>
    <t>ii) Diluted earnings per share</t>
  </si>
  <si>
    <t>c</t>
  </si>
  <si>
    <t>d</t>
  </si>
  <si>
    <t>c/d</t>
  </si>
  <si>
    <t>Interest Income</t>
  </si>
  <si>
    <t xml:space="preserve"> </t>
  </si>
  <si>
    <t>Individual Quarter</t>
  </si>
  <si>
    <t>Cumulative Quarter</t>
  </si>
  <si>
    <t>3 months ended</t>
  </si>
  <si>
    <t>Cash generated from operations</t>
  </si>
  <si>
    <t>Net cash generated from operating activities</t>
  </si>
  <si>
    <t>- Advance, Performance bonds and Trade Lines</t>
  </si>
  <si>
    <t>Prepaid lease payments</t>
  </si>
  <si>
    <t>The Plaintiff (JEC) filed a Writ of Summons and  a Statement of Claim sometime on the 5th January 2004, alleging, inter alia, that their termination by the Defendant was unlawful, irregular, invalid and/or improper. The Plaintiff is claiming the sum of RM6,066,653.00 with interest and costs.</t>
  </si>
  <si>
    <t>Less: Fixed Deposit Pledged to Financial Institutions</t>
  </si>
  <si>
    <t>Part B - Explanatory Notes Pursuant to Appendix 9B of the Listing Requirements of Bursa Malaysia Securities Berhad</t>
  </si>
  <si>
    <t xml:space="preserve">3 months ended </t>
  </si>
  <si>
    <t>Earnings per Share (Continue)</t>
  </si>
  <si>
    <t>Cash and cash equivalents comprise the following:</t>
  </si>
  <si>
    <t>Diluted Earning per Share (Sen)</t>
  </si>
  <si>
    <t>Weighted average number of ordinary shares for basic earnings per share in i) above ('000)</t>
  </si>
  <si>
    <t>Potential dilutive ordinary shares for unexercised warrant issued ('000)</t>
  </si>
  <si>
    <t xml:space="preserve">Freehold Land </t>
  </si>
  <si>
    <t>Carrying Amount of Revalue Assets</t>
  </si>
  <si>
    <t>At 1 January 2008</t>
  </si>
  <si>
    <t>- Contracted but not provided for</t>
  </si>
  <si>
    <t>- Not contracted and not provided for</t>
  </si>
  <si>
    <t>&lt;---- Non Distributable--&gt;</t>
  </si>
  <si>
    <t>&lt;-Distributable-&gt;</t>
  </si>
  <si>
    <t>Loss for the period</t>
  </si>
  <si>
    <t>Fixed Deposit with license banks</t>
  </si>
  <si>
    <t>Net (Loss)/Profit for the period attributable to equity holders</t>
  </si>
  <si>
    <t>Basic (Loss)/Earning per Share (Sen)</t>
  </si>
  <si>
    <t>Net (Loss)/Profit for the period (RM'000)</t>
  </si>
  <si>
    <t>Issue and Paid-up of 10,300,000 new ordinary shares</t>
  </si>
  <si>
    <t>There were no corporate proposals announced but not completed at the date of this report.</t>
  </si>
  <si>
    <t>Corporate guarantees  given to suppliers in respect of goods supply to its wholly owned subsidiary companies</t>
  </si>
  <si>
    <t>Dividend paid</t>
  </si>
  <si>
    <t>There were no dividend paid during the current quarter.</t>
  </si>
  <si>
    <t>The condensed consolidated income statements should be read in conjunction with the audited financial statements for the year ended 31 December 2008 and the accompanying explanatory notes attached to this interim financial statements.</t>
  </si>
  <si>
    <t>The condensed consolidated balance sheet should be read in conjunction with the audited financial statements for the year ended 31 December 2008 and the accompanying explanatory notes attached to the interim financial statements.</t>
  </si>
  <si>
    <t>At 1 January 2009</t>
  </si>
  <si>
    <t>The condensed consolidated statement of changes in equity should be read in conjunction with the audited financial statements for the year ended 31 December 2008 and the accompanying explanatory notes attached to the interim financial statements.</t>
  </si>
  <si>
    <t>The condensed consolidated cash flow statements should be read in conjunction with the audited financial statements for the year ended 31 December 2008. and the accompanying explanatory notes attached to this interim financial statements</t>
  </si>
  <si>
    <t>The interim financial report is not audited and has been prepared in accordance with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2008.</t>
  </si>
  <si>
    <t>The accounting policies and presentation adopted for the interim financial report are consistent with those adopted for the annual audited financial statements for the financial year ended 31 December 2008.</t>
  </si>
  <si>
    <t>There were no qualification in the audited financial statements for the year ended 31 December 2008.</t>
  </si>
  <si>
    <t>The valuations of property, plant and equipment have been brought forward without amendment from the financial statements for the year ended 31 December 2008.</t>
  </si>
  <si>
    <t>There were no material events subsequent to the end of the current financial period ended 31 December 2008 up to date of this report.</t>
  </si>
  <si>
    <t>Deferred tax assets</t>
  </si>
  <si>
    <t>Profit for the period</t>
  </si>
  <si>
    <t xml:space="preserve">On 6 January 2006, the Judge had ordered that the Defense and Counter Claims be dismissed and allowed the Plaintiff's claim for general damages, prayer 36 a, b, c &amp; d of the plaintiff's application but since there was no such prayers in the plaintiff's application, such order is unclear.
</t>
  </si>
  <si>
    <t>TSRB has, at the same time, filed a Notice of Appeal to the Court of Appeal immediately against the decision of the High Court. No hearing date has been confirmed at the date of this report.</t>
  </si>
  <si>
    <t>Operating profit/(loss)</t>
  </si>
  <si>
    <t>Profit/(Loss) before taxation</t>
  </si>
  <si>
    <t>Operating profit/(loss) before working capital changes</t>
  </si>
  <si>
    <t>Net cash (used in)/generated from financing activities</t>
  </si>
  <si>
    <t>Net Increase in cash and cash equivalents</t>
  </si>
  <si>
    <t>The Defendant (TSRB) has instituted a counter-claim against the Plaintiff in the amount of RM3,422,611.95 as well as for general damages, interest and costs. Our solicitors are of the opinion that the Defendant has a defense against the claim initiated by the Plaintiff.</t>
  </si>
  <si>
    <t>Gross profit/(loss)</t>
  </si>
  <si>
    <t>Profit/(Loss) for the period</t>
  </si>
  <si>
    <t>Earning/(Loss) per share (sen)</t>
  </si>
  <si>
    <t>Net cash generated from/(used in) from investing activities</t>
  </si>
  <si>
    <t>Operating profit/(loss) before eliminations</t>
  </si>
  <si>
    <t>30 June 2009</t>
  </si>
  <si>
    <t>30 June</t>
  </si>
  <si>
    <t xml:space="preserve">for the second quarter ended </t>
  </si>
  <si>
    <t>At 30 June 2009</t>
  </si>
  <si>
    <t>At 30 June 2008</t>
  </si>
  <si>
    <t>6 months ended 30 June</t>
  </si>
  <si>
    <t>Cash and cash equivalent at 30 June</t>
  </si>
  <si>
    <t>6 months ended</t>
  </si>
  <si>
    <t>- Issued and paid up of 10,300,000 new ordinary shares ('000)</t>
  </si>
  <si>
    <t>n.a.</t>
  </si>
  <si>
    <t>There were no issuance and repayment of debt and equity securities, share buy-back, share cancellations, shares held as treasury shares and resale of treasury shares for the current quarter ended 30 June 2009.</t>
  </si>
  <si>
    <t>None of the options under the warrants were exercised into new ordinary shares for the current quarter. The number of outstanding warrants as at 30 June 2009 was 16,000,000. The warrants may be exercised  at anytime after  the issuance date of 8 December 2003 until the expiry date which is the date occurring on 8 December 2013, being the tenth anniversary of the issue date of the warrants.</t>
  </si>
  <si>
    <t>There were no capital commitments for the purchase of property, plant and equipment in the interim financial statements as at 30 June 2009 except as disclosed as follow:</t>
  </si>
  <si>
    <t>There were no profit on sale of unquoted investments and/or properties outside the ordinary course of the Group's business of the current quarter ended 30 June 2009.</t>
  </si>
  <si>
    <t>Total group borrowings as at 30 June 2009 are as follows:</t>
  </si>
  <si>
    <t>There were no changes in the composition of the Group for the interim periods under review, including business combinations, acquisition or disposal of subsidiaries and long term investments, restructuring and discontinuing operations except that the Company has acquired a dormant company, Lembaran Megaprima Sdn Bhd during the period under review.</t>
  </si>
  <si>
    <t>The effective tax rate for the Group in the current quarter is lower than the statutory tax rate mainly due to the reversal of  tax losses of certain subsidiary companies.</t>
  </si>
  <si>
    <t xml:space="preserve">The Group's Profit Before Taxation for the current quarter of 3.3% is fairly consistent with the Profit Before Taxation of the immediate preceding quarter. </t>
  </si>
  <si>
    <t>The Boards of Directors does not recommend the payment of any dividend for the quarter ended 30 June 2009.</t>
  </si>
  <si>
    <r>
      <t>The Court has fixed on</t>
    </r>
    <r>
      <rPr>
        <sz val="11"/>
        <color indexed="10"/>
        <rFont val="Times New Roman"/>
        <family val="1"/>
      </rPr>
      <t xml:space="preserve"> </t>
    </r>
    <r>
      <rPr>
        <sz val="11"/>
        <rFont val="Times New Roman"/>
        <family val="1"/>
      </rPr>
      <t xml:space="preserve">4 November 2009 for the hearing of application by plaintiff to amend the Court's order.
</t>
    </r>
  </si>
  <si>
    <r>
      <t>Barring any unforeseen circumstances,</t>
    </r>
    <r>
      <rPr>
        <b/>
        <sz val="11"/>
        <rFont val="Times New Roman"/>
        <family val="1"/>
      </rPr>
      <t xml:space="preserve"> </t>
    </r>
    <r>
      <rPr>
        <sz val="11"/>
        <rFont val="Times New Roman"/>
        <family val="1"/>
      </rPr>
      <t>the Board of Directors anticipates that the Company is facing a more competitive and challenging business environment in the coming quarters.</t>
    </r>
  </si>
  <si>
    <t>The Group registered a profit before taxation of RM1.5 million in the current quarter against a profit before taxation of RM1.2 million in the last year corresponding period on the back of revenue of RM43.9 million and RM70.9 million respectively. The lower turnover was the result of lower construction billings in tandem with a lower on-going construction activities. The profit before taxation of the Group has improved as a result of a more stabilised materials and general construction costs.</t>
  </si>
  <si>
    <t>The interim financial statements were authorised for issue by the Board of Directors in accordance with a resolution of the directors on 26 August 2009.</t>
  </si>
  <si>
    <t>Date:   26 August 2009</t>
  </si>
  <si>
    <t>Hong Leong Finance Berhad, the Plaintiff claimed for a sum of RM918,000 to TSRB which it says it is entitled to pursuant to a factoring agreement executed between Plaintiff and Waysoon Construction Sdn Bhd, the subcontractor to TSRB. On 22 November 2006, the  High Court allowed the plaintiff's application  of RM918,000 with costs. TSRB had paid for the judgement sum and filed an appeal to the Court of Appeal against the judgement. On 29 June 2009, the Court of Appeal has made judgement in favour of Hong Leong. TSRB has immediately filed in an application for leave to appeal on the decision at the Federal Court. The hearing for the application for leave is to be held on 2 November 2009.</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</si>
</sst>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_(* #,##0.0_);_(* \(#,##0.0\);_(* &quot;-&quot;??_);_(@_)"/>
    <numFmt numFmtId="191" formatCode="_(* #,##0_);_(* \(#,##0\);_(* &quot;-&quot;??_);_(@_)"/>
    <numFmt numFmtId="192" formatCode="_(* #,##0.000_);_(* \(#,##0.000\);_(* &quot;-&quot;??_);_(@_)"/>
    <numFmt numFmtId="193" formatCode="_(* #,##0.0000_);_(* \(#,##0.0000\);_(* &quot;-&quot;??_);_(@_)"/>
    <numFmt numFmtId="194" formatCode="mm/dd/yy"/>
    <numFmt numFmtId="195" formatCode="d/mmm/yy"/>
    <numFmt numFmtId="196" formatCode="0.0%"/>
    <numFmt numFmtId="197" formatCode="&quot;Yes&quot;;&quot;Yes&quot;;&quot;No&quot;"/>
    <numFmt numFmtId="198" formatCode="&quot;True&quot;;&quot;True&quot;;&quot;False&quot;"/>
    <numFmt numFmtId="199" formatCode="&quot;On&quot;;&quot;On&quot;;&quot;Off&quot;"/>
    <numFmt numFmtId="200" formatCode="_-* #,##0.0_-;\-* #,##0.0_-;_-* &quot;-&quot;??_-;_-@_-"/>
    <numFmt numFmtId="201" formatCode="_-* #,##0_-;\-* #,##0_-;_-* &quot;-&quot;??_-;_-@_-"/>
    <numFmt numFmtId="202" formatCode="_(* #,##0.0_);_(* \(#,##0.0\);_(* &quot;-&quot;?_);_(@_)"/>
  </numFmts>
  <fonts count="68">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b/>
      <sz val="11"/>
      <name val="Times New Roman"/>
      <family val="1"/>
    </font>
    <font>
      <sz val="12"/>
      <name val="Times New Roman"/>
      <family val="1"/>
    </font>
    <font>
      <sz val="11"/>
      <name val="Times New Roman"/>
      <family val="1"/>
    </font>
    <font>
      <b/>
      <sz val="11"/>
      <color indexed="12"/>
      <name val="Times New Roman"/>
      <family val="1"/>
    </font>
    <font>
      <sz val="11"/>
      <color indexed="12"/>
      <name val="Times New Roman"/>
      <family val="1"/>
    </font>
    <font>
      <u val="single"/>
      <sz val="11"/>
      <name val="Times New Roman"/>
      <family val="1"/>
    </font>
    <font>
      <i/>
      <sz val="11"/>
      <name val="Times New Roman"/>
      <family val="1"/>
    </font>
    <font>
      <sz val="10"/>
      <color indexed="9"/>
      <name val="Times New Roman"/>
      <family val="1"/>
    </font>
    <font>
      <sz val="12"/>
      <color indexed="9"/>
      <name val="Times New Roman"/>
      <family val="1"/>
    </font>
    <font>
      <sz val="10"/>
      <color indexed="9"/>
      <name val="Arial"/>
      <family val="2"/>
    </font>
    <font>
      <b/>
      <sz val="10"/>
      <color indexed="9"/>
      <name val="Times New Roman"/>
      <family val="1"/>
    </font>
    <font>
      <i/>
      <sz val="10"/>
      <name val="Times New Roman"/>
      <family val="1"/>
    </font>
    <font>
      <b/>
      <sz val="18"/>
      <name val="Times New Roman"/>
      <family val="1"/>
    </font>
    <font>
      <b/>
      <sz val="10"/>
      <name val="Arial"/>
      <family val="2"/>
    </font>
    <font>
      <b/>
      <sz val="12"/>
      <color indexed="12"/>
      <name val="Times New Roman"/>
      <family val="1"/>
    </font>
    <font>
      <sz val="12"/>
      <color indexed="12"/>
      <name val="Times New Roman"/>
      <family val="1"/>
    </font>
    <font>
      <b/>
      <sz val="12"/>
      <color indexed="8"/>
      <name val="Times New Roman"/>
      <family val="1"/>
    </font>
    <font>
      <i/>
      <sz val="12"/>
      <name val="Times New Roman"/>
      <family val="1"/>
    </font>
    <font>
      <sz val="12"/>
      <color indexed="8"/>
      <name val="Times New Roman"/>
      <family val="1"/>
    </font>
    <font>
      <sz val="12"/>
      <name val="Arial"/>
      <family val="2"/>
    </font>
    <font>
      <b/>
      <sz val="12"/>
      <name val="Arial"/>
      <family val="2"/>
    </font>
    <font>
      <sz val="14"/>
      <name val="Times New Roman"/>
      <family val="1"/>
    </font>
    <font>
      <sz val="14"/>
      <color indexed="12"/>
      <name val="Times New Roman"/>
      <family val="1"/>
    </font>
    <font>
      <b/>
      <sz val="14"/>
      <color indexed="12"/>
      <name val="Times New Roman"/>
      <family val="1"/>
    </font>
    <font>
      <b/>
      <sz val="9"/>
      <name val="Times New Roman"/>
      <family val="1"/>
    </font>
    <font>
      <sz val="16"/>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0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91" fontId="3" fillId="0" borderId="0" xfId="42" applyNumberFormat="1" applyFont="1" applyAlignment="1">
      <alignment horizontal="center"/>
    </xf>
    <xf numFmtId="0" fontId="3" fillId="0" borderId="0" xfId="0" applyFont="1" applyAlignment="1">
      <alignment horizontal="center"/>
    </xf>
    <xf numFmtId="191" fontId="3" fillId="0" borderId="0" xfId="42" applyNumberFormat="1"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9" fillId="0" borderId="0" xfId="0" applyFont="1" applyAlignment="1">
      <alignment/>
    </xf>
    <xf numFmtId="37" fontId="8" fillId="0" borderId="0" xfId="0" applyNumberFormat="1" applyFont="1" applyAlignment="1" applyProtection="1">
      <alignment/>
      <protection/>
    </xf>
    <xf numFmtId="0" fontId="9" fillId="0" borderId="0" xfId="0" applyFont="1" applyAlignment="1">
      <alignment/>
    </xf>
    <xf numFmtId="37" fontId="4" fillId="33" borderId="0" xfId="0" applyNumberFormat="1" applyFont="1" applyFill="1" applyAlignment="1" applyProtection="1">
      <alignment horizontal="left"/>
      <protection/>
    </xf>
    <xf numFmtId="195" fontId="3" fillId="0" borderId="0" xfId="0" applyNumberFormat="1" applyFont="1" applyAlignment="1">
      <alignment/>
    </xf>
    <xf numFmtId="0" fontId="3" fillId="0" borderId="0" xfId="0" applyFont="1" applyAlignment="1">
      <alignment vertical="center"/>
    </xf>
    <xf numFmtId="0" fontId="7" fillId="0" borderId="0" xfId="0" applyFont="1" applyAlignment="1" quotePrefix="1">
      <alignment horizontal="right"/>
    </xf>
    <xf numFmtId="0" fontId="3" fillId="0" borderId="0" xfId="0" applyFont="1" applyBorder="1" applyAlignment="1">
      <alignment vertical="center"/>
    </xf>
    <xf numFmtId="0" fontId="3" fillId="0" borderId="0" xfId="0" applyFont="1" applyAlignment="1">
      <alignment vertical="center" wrapText="1"/>
    </xf>
    <xf numFmtId="0" fontId="9" fillId="0" borderId="0" xfId="0" applyFont="1" applyAlignment="1">
      <alignment horizontal="justify" vertical="top" wrapText="1"/>
    </xf>
    <xf numFmtId="0" fontId="7" fillId="0" borderId="0" xfId="0" applyFont="1" applyFill="1" applyAlignment="1">
      <alignment horizontal="center"/>
    </xf>
    <xf numFmtId="0" fontId="10" fillId="0" borderId="0" xfId="0" applyFont="1" applyBorder="1" applyAlignment="1">
      <alignment horizontal="right"/>
    </xf>
    <xf numFmtId="0" fontId="7" fillId="0" borderId="0" xfId="0" applyFont="1" applyAlignment="1">
      <alignment horizontal="center"/>
    </xf>
    <xf numFmtId="191" fontId="10" fillId="0" borderId="0" xfId="42" applyNumberFormat="1" applyFont="1" applyAlignment="1">
      <alignment horizontal="right"/>
    </xf>
    <xf numFmtId="191" fontId="7" fillId="0" borderId="0" xfId="42" applyNumberFormat="1" applyFont="1" applyAlignment="1">
      <alignment horizontal="right"/>
    </xf>
    <xf numFmtId="0" fontId="7" fillId="0" borderId="0" xfId="0" applyFont="1" applyAlignment="1">
      <alignment horizontal="right"/>
    </xf>
    <xf numFmtId="191" fontId="10" fillId="0" borderId="0" xfId="42" applyNumberFormat="1" applyFont="1" applyAlignment="1">
      <alignment/>
    </xf>
    <xf numFmtId="169" fontId="9" fillId="0" borderId="0" xfId="42" applyNumberFormat="1" applyFont="1" applyBorder="1" applyAlignment="1">
      <alignment/>
    </xf>
    <xf numFmtId="169" fontId="9" fillId="0" borderId="0" xfId="42" applyNumberFormat="1" applyFont="1" applyBorder="1" applyAlignment="1">
      <alignment/>
    </xf>
    <xf numFmtId="0" fontId="9" fillId="0" borderId="0" xfId="0" applyFont="1" applyBorder="1" applyAlignment="1">
      <alignment/>
    </xf>
    <xf numFmtId="0" fontId="9" fillId="0" borderId="0" xfId="0" applyFont="1" applyAlignment="1">
      <alignment horizontal="right"/>
    </xf>
    <xf numFmtId="169" fontId="11" fillId="0" borderId="0" xfId="42" applyNumberFormat="1" applyFont="1" applyAlignment="1">
      <alignment horizontal="right"/>
    </xf>
    <xf numFmtId="0" fontId="13" fillId="0" borderId="0" xfId="0" applyFont="1" applyAlignment="1">
      <alignment/>
    </xf>
    <xf numFmtId="0" fontId="9" fillId="0" borderId="0" xfId="0" applyFont="1" applyAlignment="1" quotePrefix="1">
      <alignment vertical="top"/>
    </xf>
    <xf numFmtId="191" fontId="9" fillId="0" borderId="0" xfId="42" applyNumberFormat="1" applyFont="1" applyAlignment="1">
      <alignment/>
    </xf>
    <xf numFmtId="191" fontId="9" fillId="0" borderId="10" xfId="42" applyNumberFormat="1" applyFont="1" applyBorder="1" applyAlignment="1">
      <alignment/>
    </xf>
    <xf numFmtId="191" fontId="9" fillId="0" borderId="11" xfId="42" applyNumberFormat="1" applyFont="1" applyBorder="1" applyAlignment="1">
      <alignment/>
    </xf>
    <xf numFmtId="191" fontId="9" fillId="0" borderId="0" xfId="42" applyNumberFormat="1" applyFont="1" applyBorder="1" applyAlignment="1">
      <alignment/>
    </xf>
    <xf numFmtId="171" fontId="10" fillId="0" borderId="0" xfId="42" applyNumberFormat="1" applyFont="1" applyAlignment="1">
      <alignment/>
    </xf>
    <xf numFmtId="0" fontId="7" fillId="0" borderId="0" xfId="0" applyFont="1" applyAlignment="1" quotePrefix="1">
      <alignment horizontal="right" vertical="top"/>
    </xf>
    <xf numFmtId="191" fontId="9" fillId="0" borderId="12" xfId="42" applyNumberFormat="1" applyFont="1" applyBorder="1" applyAlignment="1">
      <alignment/>
    </xf>
    <xf numFmtId="191" fontId="9" fillId="0" borderId="13" xfId="42" applyNumberFormat="1" applyFont="1" applyBorder="1" applyAlignment="1">
      <alignment/>
    </xf>
    <xf numFmtId="191" fontId="9" fillId="0" borderId="14" xfId="42" applyNumberFormat="1" applyFont="1" applyBorder="1" applyAlignment="1">
      <alignment/>
    </xf>
    <xf numFmtId="0" fontId="14" fillId="0" borderId="0" xfId="0" applyFont="1" applyBorder="1" applyAlignment="1">
      <alignment/>
    </xf>
    <xf numFmtId="0" fontId="14" fillId="0" borderId="0" xfId="0" applyFont="1" applyBorder="1" applyAlignment="1">
      <alignment vertical="center"/>
    </xf>
    <xf numFmtId="191" fontId="14" fillId="0" borderId="0" xfId="42" applyNumberFormat="1" applyFont="1" applyBorder="1" applyAlignment="1">
      <alignment horizontal="right" vertical="center"/>
    </xf>
    <xf numFmtId="171" fontId="14" fillId="0" borderId="0" xfId="42" applyFont="1" applyBorder="1" applyAlignment="1">
      <alignment horizontal="right" vertical="center"/>
    </xf>
    <xf numFmtId="171" fontId="14" fillId="0" borderId="0" xfId="42" applyFont="1" applyBorder="1" applyAlignment="1">
      <alignment horizontal="center" vertical="center"/>
    </xf>
    <xf numFmtId="0" fontId="15" fillId="0" borderId="0" xfId="0" applyFont="1" applyBorder="1" applyAlignment="1">
      <alignment/>
    </xf>
    <xf numFmtId="0" fontId="16" fillId="0" borderId="0" xfId="0" applyFont="1" applyBorder="1" applyAlignment="1">
      <alignment/>
    </xf>
    <xf numFmtId="191" fontId="17" fillId="0" borderId="0" xfId="42" applyNumberFormat="1" applyFont="1" applyBorder="1" applyAlignment="1">
      <alignment horizontal="right"/>
    </xf>
    <xf numFmtId="191" fontId="14" fillId="0" borderId="0" xfId="42" applyNumberFormat="1" applyFont="1" applyBorder="1" applyAlignment="1">
      <alignment horizontal="center" vertical="center"/>
    </xf>
    <xf numFmtId="191" fontId="14" fillId="0" borderId="0" xfId="42" applyNumberFormat="1" applyFont="1" applyBorder="1" applyAlignment="1">
      <alignment horizontal="right" vertical="center" wrapText="1"/>
    </xf>
    <xf numFmtId="0" fontId="14" fillId="0" borderId="0" xfId="0" applyFont="1" applyBorder="1" applyAlignment="1">
      <alignment horizontal="center"/>
    </xf>
    <xf numFmtId="191" fontId="9" fillId="0" borderId="0" xfId="42" applyNumberFormat="1" applyFont="1" applyAlignment="1">
      <alignment horizontal="right"/>
    </xf>
    <xf numFmtId="191" fontId="9" fillId="0" borderId="12" xfId="42" applyNumberFormat="1" applyFont="1" applyBorder="1" applyAlignment="1">
      <alignment horizontal="right"/>
    </xf>
    <xf numFmtId="191" fontId="9" fillId="0" borderId="15" xfId="42" applyNumberFormat="1" applyFont="1" applyBorder="1" applyAlignment="1">
      <alignment/>
    </xf>
    <xf numFmtId="0" fontId="9" fillId="0" borderId="0" xfId="0" applyFont="1" applyAlignment="1">
      <alignment horizontal="justify" wrapText="1"/>
    </xf>
    <xf numFmtId="191" fontId="9" fillId="0" borderId="16" xfId="42" applyNumberFormat="1" applyFont="1" applyBorder="1" applyAlignment="1">
      <alignment/>
    </xf>
    <xf numFmtId="0" fontId="7" fillId="0" borderId="0" xfId="0" applyFont="1" applyAlignment="1">
      <alignment horizontal="justify" wrapText="1"/>
    </xf>
    <xf numFmtId="0" fontId="0" fillId="33" borderId="0" xfId="0" applyFill="1" applyAlignment="1">
      <alignment/>
    </xf>
    <xf numFmtId="0" fontId="18" fillId="0" borderId="0" xfId="0" applyFont="1" applyAlignment="1">
      <alignment/>
    </xf>
    <xf numFmtId="191" fontId="9" fillId="0" borderId="0" xfId="42" applyNumberFormat="1" applyFont="1" applyAlignment="1">
      <alignment horizontal="justify" wrapText="1"/>
    </xf>
    <xf numFmtId="191" fontId="9" fillId="0" borderId="16" xfId="42" applyNumberFormat="1" applyFont="1" applyBorder="1" applyAlignment="1">
      <alignment horizontal="justify" wrapText="1"/>
    </xf>
    <xf numFmtId="0" fontId="19" fillId="0" borderId="0" xfId="55" applyFont="1">
      <alignment/>
      <protection/>
    </xf>
    <xf numFmtId="0" fontId="3" fillId="0" borderId="0" xfId="55">
      <alignment/>
      <protection/>
    </xf>
    <xf numFmtId="0" fontId="2" fillId="0" borderId="0" xfId="55" applyFont="1">
      <alignment/>
      <protection/>
    </xf>
    <xf numFmtId="191" fontId="3" fillId="0" borderId="0" xfId="42" applyNumberFormat="1" applyFont="1" applyAlignment="1">
      <alignment/>
    </xf>
    <xf numFmtId="191" fontId="2" fillId="0" borderId="0" xfId="42" applyNumberFormat="1" applyFont="1" applyAlignment="1">
      <alignment/>
    </xf>
    <xf numFmtId="0" fontId="8" fillId="0" borderId="0" xfId="55" applyFont="1">
      <alignment/>
      <protection/>
    </xf>
    <xf numFmtId="191" fontId="8" fillId="0" borderId="0" xfId="42" applyNumberFormat="1" applyFont="1" applyAlignment="1">
      <alignment/>
    </xf>
    <xf numFmtId="0" fontId="3" fillId="0" borderId="0" xfId="55" applyAlignment="1">
      <alignment wrapText="1"/>
      <protection/>
    </xf>
    <xf numFmtId="0" fontId="8" fillId="0" borderId="0" xfId="55" applyFont="1" applyAlignment="1">
      <alignment wrapText="1"/>
      <protection/>
    </xf>
    <xf numFmtId="0" fontId="1" fillId="0" borderId="0" xfId="55" applyFont="1" applyAlignment="1">
      <alignment horizontal="center" wrapText="1"/>
      <protection/>
    </xf>
    <xf numFmtId="0" fontId="1" fillId="0" borderId="0" xfId="55" applyFont="1">
      <alignment/>
      <protection/>
    </xf>
    <xf numFmtId="0" fontId="9" fillId="0" borderId="0" xfId="0" applyFont="1" applyAlignment="1">
      <alignment horizontal="right" vertical="top"/>
    </xf>
    <xf numFmtId="0" fontId="9" fillId="0" borderId="0" xfId="0" applyFont="1" applyAlignment="1">
      <alignment vertical="top"/>
    </xf>
    <xf numFmtId="0" fontId="3" fillId="0" borderId="0" xfId="55" applyFont="1">
      <alignment/>
      <protection/>
    </xf>
    <xf numFmtId="0" fontId="11" fillId="0" borderId="0" xfId="0" applyFont="1" applyAlignment="1">
      <alignment horizontal="justify" wrapText="1"/>
    </xf>
    <xf numFmtId="191" fontId="11" fillId="0" borderId="17" xfId="42" applyNumberFormat="1" applyFont="1" applyBorder="1" applyAlignment="1">
      <alignment horizontal="justify" wrapText="1"/>
    </xf>
    <xf numFmtId="191" fontId="11" fillId="0" borderId="0" xfId="42" applyNumberFormat="1" applyFont="1" applyAlignment="1">
      <alignment horizontal="justify" wrapText="1"/>
    </xf>
    <xf numFmtId="191" fontId="11" fillId="0" borderId="16" xfId="42" applyNumberFormat="1" applyFont="1" applyBorder="1" applyAlignment="1">
      <alignment horizontal="justify" wrapText="1"/>
    </xf>
    <xf numFmtId="0" fontId="4" fillId="0" borderId="0" xfId="56" applyFont="1" applyAlignment="1">
      <alignment horizontal="center"/>
      <protection/>
    </xf>
    <xf numFmtId="0" fontId="19" fillId="0" borderId="0" xfId="56" applyFont="1" applyAlignment="1">
      <alignment horizontal="center"/>
      <protection/>
    </xf>
    <xf numFmtId="0" fontId="1" fillId="0" borderId="0" xfId="56" applyFont="1" applyAlignment="1">
      <alignment horizontal="center"/>
      <protection/>
    </xf>
    <xf numFmtId="0" fontId="5" fillId="0" borderId="0" xfId="56" applyFont="1" applyAlignment="1">
      <alignment horizontal="center"/>
      <protection/>
    </xf>
    <xf numFmtId="0" fontId="0" fillId="0" borderId="0" xfId="56" applyAlignment="1">
      <alignment wrapText="1"/>
      <protection/>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9" fillId="0" borderId="0" xfId="55" applyFont="1">
      <alignment/>
      <protection/>
    </xf>
    <xf numFmtId="191" fontId="9" fillId="0" borderId="0" xfId="42" applyNumberFormat="1" applyFont="1" applyAlignment="1">
      <alignment horizontal="left" vertical="top" wrapText="1"/>
    </xf>
    <xf numFmtId="0" fontId="0" fillId="0" borderId="0" xfId="0" applyAlignment="1">
      <alignment horizontal="left" vertical="top" wrapText="1"/>
    </xf>
    <xf numFmtId="191" fontId="11" fillId="0" borderId="0" xfId="42" applyNumberFormat="1" applyFont="1" applyBorder="1" applyAlignment="1">
      <alignment horizontal="justify" wrapText="1"/>
    </xf>
    <xf numFmtId="191" fontId="9" fillId="0" borderId="0" xfId="42" applyNumberFormat="1" applyFont="1" applyBorder="1" applyAlignment="1">
      <alignment horizontal="justify" wrapText="1"/>
    </xf>
    <xf numFmtId="191" fontId="9" fillId="0" borderId="0" xfId="42" applyNumberFormat="1" applyFont="1" applyAlignment="1" quotePrefix="1">
      <alignment horizontal="left" vertical="top" wrapText="1"/>
    </xf>
    <xf numFmtId="190" fontId="11" fillId="0" borderId="0" xfId="42" applyNumberFormat="1" applyFont="1" applyBorder="1" applyAlignment="1">
      <alignment vertical="top" wrapText="1"/>
    </xf>
    <xf numFmtId="190" fontId="9" fillId="0" borderId="0" xfId="42" applyNumberFormat="1" applyFont="1" applyBorder="1" applyAlignment="1">
      <alignment vertical="top" wrapText="1"/>
    </xf>
    <xf numFmtId="0" fontId="9" fillId="0" borderId="0" xfId="42"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91" fontId="3" fillId="0" borderId="0" xfId="42" applyNumberFormat="1" applyFont="1" applyAlignment="1">
      <alignment horizontal="right"/>
    </xf>
    <xf numFmtId="0" fontId="14" fillId="0" borderId="0" xfId="0" applyFont="1" applyBorder="1" applyAlignment="1">
      <alignment horizontal="right"/>
    </xf>
    <xf numFmtId="14" fontId="14" fillId="0" borderId="0" xfId="0" applyNumberFormat="1" applyFont="1" applyBorder="1" applyAlignment="1">
      <alignment horizontal="right"/>
    </xf>
    <xf numFmtId="0" fontId="3" fillId="0" borderId="0" xfId="0" applyFont="1" applyBorder="1" applyAlignment="1">
      <alignment horizontal="right"/>
    </xf>
    <xf numFmtId="0" fontId="7" fillId="0" borderId="0" xfId="0" applyFont="1" applyAlignment="1">
      <alignment horizontal="right" vertical="top"/>
    </xf>
    <xf numFmtId="0" fontId="0" fillId="0" borderId="0" xfId="0" applyAlignment="1">
      <alignment horizontal="justify" vertical="top" wrapText="1"/>
    </xf>
    <xf numFmtId="191" fontId="7" fillId="0" borderId="0" xfId="42" applyNumberFormat="1" applyFont="1" applyAlignment="1">
      <alignment horizontal="center"/>
    </xf>
    <xf numFmtId="191" fontId="7" fillId="0" borderId="0" xfId="42" applyNumberFormat="1" applyFont="1" applyAlignment="1" quotePrefix="1">
      <alignment horizontal="right"/>
    </xf>
    <xf numFmtId="0" fontId="8" fillId="0" borderId="0" xfId="0" applyFont="1" applyAlignment="1">
      <alignment/>
    </xf>
    <xf numFmtId="191" fontId="10" fillId="0" borderId="0" xfId="42" applyNumberFormat="1" applyFont="1" applyAlignment="1" quotePrefix="1">
      <alignment horizontal="right"/>
    </xf>
    <xf numFmtId="195" fontId="7" fillId="0" borderId="0" xfId="0" applyNumberFormat="1" applyFont="1" applyAlignment="1">
      <alignment horizontal="center"/>
    </xf>
    <xf numFmtId="195" fontId="10" fillId="0" borderId="0" xfId="42" applyNumberFormat="1" applyFont="1" applyAlignment="1">
      <alignment horizontal="right"/>
    </xf>
    <xf numFmtId="195" fontId="7" fillId="0" borderId="0" xfId="42" applyNumberFormat="1" applyFont="1" applyAlignment="1">
      <alignment horizontal="center"/>
    </xf>
    <xf numFmtId="195" fontId="7" fillId="0" borderId="0" xfId="42" applyNumberFormat="1" applyFont="1" applyAlignment="1">
      <alignment horizontal="right"/>
    </xf>
    <xf numFmtId="191" fontId="9" fillId="0" borderId="0" xfId="42" applyNumberFormat="1" applyFont="1" applyBorder="1" applyAlignment="1">
      <alignment horizontal="right"/>
    </xf>
    <xf numFmtId="191" fontId="9" fillId="0" borderId="15" xfId="42" applyNumberFormat="1" applyFont="1" applyBorder="1" applyAlignment="1">
      <alignment horizontal="right"/>
    </xf>
    <xf numFmtId="191" fontId="11" fillId="0" borderId="10" xfId="42" applyNumberFormat="1" applyFont="1" applyBorder="1" applyAlignment="1">
      <alignment/>
    </xf>
    <xf numFmtId="191" fontId="11" fillId="0" borderId="0" xfId="42" applyNumberFormat="1" applyFont="1" applyAlignment="1">
      <alignment/>
    </xf>
    <xf numFmtId="191" fontId="11" fillId="0" borderId="18" xfId="42" applyNumberFormat="1" applyFont="1" applyBorder="1" applyAlignment="1">
      <alignment/>
    </xf>
    <xf numFmtId="191" fontId="11" fillId="0" borderId="12" xfId="42" applyNumberFormat="1" applyFont="1" applyBorder="1" applyAlignment="1">
      <alignment/>
    </xf>
    <xf numFmtId="191" fontId="11" fillId="0" borderId="13" xfId="42" applyNumberFormat="1" applyFont="1" applyBorder="1" applyAlignment="1">
      <alignment/>
    </xf>
    <xf numFmtId="191" fontId="11" fillId="0" borderId="11" xfId="42" applyNumberFormat="1" applyFont="1" applyBorder="1" applyAlignment="1">
      <alignment/>
    </xf>
    <xf numFmtId="191" fontId="11" fillId="0" borderId="0" xfId="42" applyNumberFormat="1" applyFont="1" applyBorder="1" applyAlignment="1">
      <alignment/>
    </xf>
    <xf numFmtId="191" fontId="11" fillId="0" borderId="15" xfId="42" applyNumberFormat="1" applyFont="1" applyBorder="1" applyAlignment="1">
      <alignment/>
    </xf>
    <xf numFmtId="171" fontId="7" fillId="34" borderId="0" xfId="42" applyNumberFormat="1" applyFont="1" applyFill="1" applyAlignment="1">
      <alignment/>
    </xf>
    <xf numFmtId="0" fontId="1" fillId="0" borderId="0" xfId="0" applyFont="1" applyAlignment="1">
      <alignment horizontal="right"/>
    </xf>
    <xf numFmtId="0" fontId="1" fillId="0" borderId="0" xfId="0" applyFont="1" applyAlignment="1">
      <alignment horizontal="right" wrapText="1"/>
    </xf>
    <xf numFmtId="191" fontId="8" fillId="0" borderId="0" xfId="0" applyNumberFormat="1" applyFont="1" applyAlignment="1">
      <alignment/>
    </xf>
    <xf numFmtId="191" fontId="8" fillId="0" borderId="0" xfId="42" applyNumberFormat="1" applyFont="1" applyBorder="1" applyAlignment="1">
      <alignment/>
    </xf>
    <xf numFmtId="0" fontId="1" fillId="0" borderId="0" xfId="55" applyFont="1" applyAlignment="1">
      <alignment horizontal="right" wrapText="1"/>
      <protection/>
    </xf>
    <xf numFmtId="0" fontId="1" fillId="0" borderId="0" xfId="55" applyFont="1" applyAlignment="1">
      <alignment horizontal="right"/>
      <protection/>
    </xf>
    <xf numFmtId="191" fontId="1" fillId="0" borderId="0" xfId="42" applyNumberFormat="1" applyFont="1" applyAlignment="1">
      <alignment/>
    </xf>
    <xf numFmtId="191" fontId="1" fillId="0" borderId="0" xfId="0" applyNumberFormat="1" applyFont="1" applyAlignment="1">
      <alignment/>
    </xf>
    <xf numFmtId="191" fontId="1" fillId="0" borderId="16" xfId="42" applyNumberFormat="1" applyFont="1" applyBorder="1" applyAlignment="1">
      <alignment/>
    </xf>
    <xf numFmtId="0" fontId="0" fillId="0" borderId="0" xfId="0" applyAlignment="1">
      <alignment/>
    </xf>
    <xf numFmtId="0" fontId="20" fillId="0" borderId="0" xfId="0" applyFont="1" applyAlignment="1">
      <alignment horizontal="justify" vertical="top" wrapText="1"/>
    </xf>
    <xf numFmtId="0" fontId="4" fillId="35" borderId="0" xfId="0" applyFont="1" applyFill="1" applyAlignment="1">
      <alignment horizontal="center"/>
    </xf>
    <xf numFmtId="191" fontId="1" fillId="0" borderId="0" xfId="42" applyNumberFormat="1" applyFont="1" applyFill="1" applyAlignment="1">
      <alignment/>
    </xf>
    <xf numFmtId="191" fontId="1" fillId="0" borderId="0" xfId="0" applyNumberFormat="1" applyFont="1" applyFill="1" applyAlignment="1">
      <alignment/>
    </xf>
    <xf numFmtId="191" fontId="3" fillId="0" borderId="0" xfId="55" applyNumberFormat="1">
      <alignment/>
      <protection/>
    </xf>
    <xf numFmtId="191" fontId="9" fillId="0" borderId="0" xfId="0" applyNumberFormat="1" applyFont="1" applyAlignment="1">
      <alignment/>
    </xf>
    <xf numFmtId="0" fontId="7" fillId="0" borderId="0" xfId="0" applyFont="1" applyFill="1" applyAlignment="1">
      <alignment/>
    </xf>
    <xf numFmtId="0" fontId="3" fillId="0" borderId="0" xfId="0" applyFont="1" applyFill="1" applyAlignment="1">
      <alignment/>
    </xf>
    <xf numFmtId="0" fontId="0" fillId="0" borderId="0" xfId="0" applyFill="1" applyAlignment="1">
      <alignment horizontal="justify" vertical="top" wrapText="1"/>
    </xf>
    <xf numFmtId="191" fontId="9" fillId="0" borderId="17" xfId="42" applyNumberFormat="1" applyFont="1" applyBorder="1" applyAlignment="1">
      <alignment horizontal="justify" wrapText="1"/>
    </xf>
    <xf numFmtId="0" fontId="10" fillId="0" borderId="0" xfId="0" applyFont="1" applyAlignment="1">
      <alignment horizontal="right"/>
    </xf>
    <xf numFmtId="0" fontId="9" fillId="0" borderId="0" xfId="0" applyFont="1" applyFill="1" applyAlignment="1">
      <alignment/>
    </xf>
    <xf numFmtId="191" fontId="9" fillId="0" borderId="0" xfId="42" applyNumberFormat="1" applyFont="1" applyFill="1" applyAlignment="1">
      <alignment/>
    </xf>
    <xf numFmtId="0" fontId="1" fillId="0" borderId="0" xfId="0" applyFont="1" applyAlignment="1">
      <alignment horizontal="center"/>
    </xf>
    <xf numFmtId="171" fontId="9" fillId="0" borderId="0" xfId="42" applyFont="1" applyAlignment="1">
      <alignment/>
    </xf>
    <xf numFmtId="191" fontId="9" fillId="34" borderId="0" xfId="42" applyNumberFormat="1" applyFont="1" applyFill="1" applyAlignment="1">
      <alignment/>
    </xf>
    <xf numFmtId="191" fontId="9" fillId="34" borderId="0" xfId="42" applyNumberFormat="1" applyFont="1" applyFill="1" applyBorder="1" applyAlignment="1">
      <alignment/>
    </xf>
    <xf numFmtId="191" fontId="9" fillId="34" borderId="15" xfId="42" applyNumberFormat="1" applyFont="1" applyFill="1" applyBorder="1" applyAlignment="1">
      <alignment/>
    </xf>
    <xf numFmtId="0" fontId="9" fillId="34" borderId="0" xfId="0" applyFont="1" applyFill="1" applyAlignment="1">
      <alignment/>
    </xf>
    <xf numFmtId="0" fontId="7" fillId="34" borderId="0" xfId="0" applyFont="1" applyFill="1" applyAlignment="1">
      <alignment/>
    </xf>
    <xf numFmtId="0" fontId="10" fillId="34" borderId="0" xfId="0" applyFont="1" applyFill="1" applyAlignment="1">
      <alignment horizontal="center"/>
    </xf>
    <xf numFmtId="0" fontId="7" fillId="34" borderId="0" xfId="0" applyFont="1" applyFill="1" applyAlignment="1">
      <alignment horizontal="right"/>
    </xf>
    <xf numFmtId="3" fontId="9" fillId="34" borderId="0" xfId="0" applyNumberFormat="1" applyFont="1" applyFill="1" applyAlignment="1">
      <alignment vertical="center"/>
    </xf>
    <xf numFmtId="169" fontId="11" fillId="34" borderId="0" xfId="42" applyNumberFormat="1" applyFont="1" applyFill="1" applyAlignment="1">
      <alignment horizontal="right"/>
    </xf>
    <xf numFmtId="0" fontId="11" fillId="0" borderId="0" xfId="0" applyFont="1" applyBorder="1" applyAlignment="1">
      <alignment horizontal="justify" wrapText="1"/>
    </xf>
    <xf numFmtId="0" fontId="9" fillId="0" borderId="0" xfId="0" applyFont="1" applyBorder="1" applyAlignment="1">
      <alignment horizontal="justify" wrapText="1"/>
    </xf>
    <xf numFmtId="171" fontId="11" fillId="0" borderId="0" xfId="42" applyFont="1" applyAlignment="1">
      <alignment/>
    </xf>
    <xf numFmtId="191" fontId="8" fillId="0" borderId="0" xfId="42" applyNumberFormat="1" applyFont="1" applyAlignment="1">
      <alignment horizontal="center"/>
    </xf>
    <xf numFmtId="0" fontId="8" fillId="0" borderId="0" xfId="0" applyFont="1" applyAlignment="1">
      <alignment horizontal="center"/>
    </xf>
    <xf numFmtId="191" fontId="8" fillId="0" borderId="0" xfId="42" applyNumberFormat="1" applyFont="1" applyAlignment="1">
      <alignment/>
    </xf>
    <xf numFmtId="0" fontId="8" fillId="0" borderId="0" xfId="0" applyFont="1" applyAlignment="1">
      <alignment horizontal="right"/>
    </xf>
    <xf numFmtId="191" fontId="21" fillId="0" borderId="0" xfId="42" applyNumberFormat="1" applyFont="1" applyAlignment="1">
      <alignment horizontal="right"/>
    </xf>
    <xf numFmtId="191" fontId="1" fillId="0" borderId="0" xfId="42" applyNumberFormat="1" applyFont="1" applyAlignment="1">
      <alignment horizontal="right"/>
    </xf>
    <xf numFmtId="0" fontId="8" fillId="0" borderId="0" xfId="0" applyFont="1" applyAlignment="1">
      <alignment vertical="center"/>
    </xf>
    <xf numFmtId="0" fontId="1" fillId="0" borderId="0" xfId="0" applyFont="1" applyAlignment="1">
      <alignment vertical="center"/>
    </xf>
    <xf numFmtId="191" fontId="22" fillId="0" borderId="0" xfId="42" applyNumberFormat="1" applyFont="1" applyBorder="1" applyAlignment="1">
      <alignment horizontal="center" vertical="center"/>
    </xf>
    <xf numFmtId="191" fontId="8" fillId="0" borderId="0" xfId="42" applyNumberFormat="1" applyFont="1" applyBorder="1" applyAlignment="1">
      <alignment horizontal="center" vertical="center"/>
    </xf>
    <xf numFmtId="191" fontId="22" fillId="0" borderId="0" xfId="42" applyNumberFormat="1" applyFont="1" applyBorder="1" applyAlignment="1">
      <alignment horizontal="right" vertical="center"/>
    </xf>
    <xf numFmtId="191" fontId="21" fillId="0" borderId="15" xfId="42" applyNumberFormat="1" applyFont="1" applyBorder="1" applyAlignment="1">
      <alignment horizontal="center" vertical="center"/>
    </xf>
    <xf numFmtId="0" fontId="1" fillId="0" borderId="0" xfId="0" applyFont="1" applyAlignment="1">
      <alignment horizontal="left" vertical="center" wrapText="1"/>
    </xf>
    <xf numFmtId="191" fontId="22" fillId="0" borderId="0" xfId="42" applyNumberFormat="1" applyFont="1" applyBorder="1" applyAlignment="1">
      <alignment horizontal="center" vertical="center" wrapText="1"/>
    </xf>
    <xf numFmtId="191" fontId="21" fillId="0" borderId="0" xfId="42" applyNumberFormat="1" applyFont="1" applyBorder="1" applyAlignment="1">
      <alignment horizontal="center" vertical="center" wrapText="1"/>
    </xf>
    <xf numFmtId="191" fontId="22" fillId="0" borderId="15" xfId="42" applyNumberFormat="1" applyFont="1" applyBorder="1" applyAlignment="1">
      <alignment horizontal="center" vertical="center"/>
    </xf>
    <xf numFmtId="191" fontId="22" fillId="0" borderId="11" xfId="42" applyNumberFormat="1" applyFont="1" applyBorder="1" applyAlignment="1">
      <alignment horizontal="center" vertical="center"/>
    </xf>
    <xf numFmtId="191" fontId="21" fillId="0" borderId="0" xfId="42" applyNumberFormat="1" applyFont="1" applyBorder="1" applyAlignment="1">
      <alignment horizontal="center" vertical="center"/>
    </xf>
    <xf numFmtId="191" fontId="23" fillId="0" borderId="0" xfId="42" applyNumberFormat="1" applyFont="1" applyBorder="1" applyAlignment="1">
      <alignment horizontal="center" vertical="center"/>
    </xf>
    <xf numFmtId="0" fontId="8" fillId="0" borderId="0" xfId="0" applyFont="1" applyAlignment="1">
      <alignment horizontal="left" vertical="center" wrapText="1"/>
    </xf>
    <xf numFmtId="190" fontId="22" fillId="0" borderId="0" xfId="42" applyNumberFormat="1" applyFont="1" applyFill="1" applyBorder="1" applyAlignment="1">
      <alignment horizontal="center" vertical="center"/>
    </xf>
    <xf numFmtId="190" fontId="25" fillId="0" borderId="0" xfId="42" applyNumberFormat="1" applyFont="1" applyFill="1" applyBorder="1" applyAlignment="1">
      <alignment horizontal="center" vertical="center"/>
    </xf>
    <xf numFmtId="171" fontId="8" fillId="0" borderId="0" xfId="42" applyFont="1" applyFill="1" applyBorder="1" applyAlignment="1">
      <alignment horizontal="center" vertical="center"/>
    </xf>
    <xf numFmtId="0" fontId="8" fillId="0" borderId="0" xfId="0" applyFont="1" applyAlignment="1">
      <alignment horizontal="justify" vertical="top"/>
    </xf>
    <xf numFmtId="191" fontId="8" fillId="0" borderId="0" xfId="42" applyNumberFormat="1" applyFont="1" applyAlignment="1">
      <alignment horizontal="justify" vertical="top"/>
    </xf>
    <xf numFmtId="0" fontId="1" fillId="0" borderId="0" xfId="0" applyFont="1" applyAlignment="1">
      <alignment horizontal="center" vertical="center"/>
    </xf>
    <xf numFmtId="0" fontId="8" fillId="0" borderId="0" xfId="0" applyFont="1" applyAlignment="1">
      <alignment horizontal="center" vertical="top"/>
    </xf>
    <xf numFmtId="195" fontId="9" fillId="0" borderId="0" xfId="0" applyNumberFormat="1" applyFont="1" applyAlignment="1">
      <alignment/>
    </xf>
    <xf numFmtId="0" fontId="4" fillId="0" borderId="0" xfId="55" applyFont="1">
      <alignment/>
      <protection/>
    </xf>
    <xf numFmtId="0" fontId="28" fillId="0" borderId="0" xfId="55" applyFont="1">
      <alignment/>
      <protection/>
    </xf>
    <xf numFmtId="0" fontId="4" fillId="0" borderId="0" xfId="55" applyFont="1" applyAlignment="1">
      <alignment horizontal="center"/>
      <protection/>
    </xf>
    <xf numFmtId="0" fontId="4" fillId="0" borderId="0" xfId="55" applyFont="1" applyAlignment="1" quotePrefix="1">
      <alignment horizontal="right"/>
      <protection/>
    </xf>
    <xf numFmtId="0" fontId="4" fillId="0" borderId="0" xfId="55" applyFont="1" applyAlignment="1">
      <alignment horizontal="right"/>
      <protection/>
    </xf>
    <xf numFmtId="191" fontId="29" fillId="0" borderId="0" xfId="42" applyNumberFormat="1" applyFont="1" applyAlignment="1">
      <alignment/>
    </xf>
    <xf numFmtId="191" fontId="28" fillId="0" borderId="0" xfId="42" applyNumberFormat="1" applyFont="1" applyAlignment="1">
      <alignment/>
    </xf>
    <xf numFmtId="191" fontId="29" fillId="0" borderId="15" xfId="42" applyNumberFormat="1" applyFont="1" applyBorder="1" applyAlignment="1">
      <alignment/>
    </xf>
    <xf numFmtId="191" fontId="29" fillId="0" borderId="0" xfId="42" applyNumberFormat="1" applyFont="1" applyBorder="1" applyAlignment="1">
      <alignment/>
    </xf>
    <xf numFmtId="191" fontId="28" fillId="0" borderId="15" xfId="42" applyNumberFormat="1" applyFont="1" applyBorder="1" applyAlignment="1">
      <alignment/>
    </xf>
    <xf numFmtId="191" fontId="28" fillId="0" borderId="0" xfId="42" applyNumberFormat="1" applyFont="1" applyBorder="1" applyAlignment="1">
      <alignment/>
    </xf>
    <xf numFmtId="191" fontId="29" fillId="0" borderId="0" xfId="42" applyNumberFormat="1" applyFont="1" applyFill="1" applyAlignment="1">
      <alignment/>
    </xf>
    <xf numFmtId="191" fontId="29" fillId="0" borderId="0" xfId="42" applyNumberFormat="1" applyFont="1" applyFill="1" applyBorder="1" applyAlignment="1">
      <alignment/>
    </xf>
    <xf numFmtId="191" fontId="29" fillId="0" borderId="16" xfId="42" applyNumberFormat="1" applyFont="1" applyBorder="1" applyAlignment="1">
      <alignment/>
    </xf>
    <xf numFmtId="191" fontId="28" fillId="0" borderId="16" xfId="42" applyNumberFormat="1" applyFont="1" applyBorder="1" applyAlignment="1">
      <alignment/>
    </xf>
    <xf numFmtId="191" fontId="30" fillId="0" borderId="0" xfId="42" applyNumberFormat="1" applyFont="1" applyBorder="1" applyAlignment="1">
      <alignment/>
    </xf>
    <xf numFmtId="191" fontId="4" fillId="0" borderId="0" xfId="42" applyNumberFormat="1" applyFont="1" applyBorder="1" applyAlignment="1">
      <alignment/>
    </xf>
    <xf numFmtId="0" fontId="31" fillId="0" borderId="0" xfId="0" applyFont="1" applyAlignment="1">
      <alignment horizontal="center"/>
    </xf>
    <xf numFmtId="0" fontId="2" fillId="0" borderId="0" xfId="55" applyFont="1">
      <alignment/>
      <protection/>
    </xf>
    <xf numFmtId="0" fontId="1" fillId="0" borderId="0" xfId="55" applyFont="1" applyAlignment="1">
      <alignment horizontal="center"/>
      <protection/>
    </xf>
    <xf numFmtId="0" fontId="1" fillId="0" borderId="0" xfId="55" applyFont="1" applyAlignment="1">
      <alignment wrapText="1"/>
      <protection/>
    </xf>
    <xf numFmtId="191" fontId="11" fillId="34" borderId="15" xfId="42" applyNumberFormat="1" applyFont="1" applyFill="1" applyBorder="1" applyAlignment="1">
      <alignment/>
    </xf>
    <xf numFmtId="191" fontId="11" fillId="34" borderId="0" xfId="42" applyNumberFormat="1" applyFont="1" applyFill="1" applyBorder="1" applyAlignment="1">
      <alignment/>
    </xf>
    <xf numFmtId="0" fontId="7" fillId="0" borderId="0" xfId="0" applyFont="1" applyFill="1" applyAlignment="1">
      <alignment horizontal="right"/>
    </xf>
    <xf numFmtId="0" fontId="11" fillId="0" borderId="0" xfId="0" applyFont="1" applyAlignment="1">
      <alignment/>
    </xf>
    <xf numFmtId="191" fontId="11" fillId="34" borderId="0" xfId="42" applyNumberFormat="1" applyFont="1" applyFill="1" applyAlignment="1">
      <alignment/>
    </xf>
    <xf numFmtId="0" fontId="11" fillId="0" borderId="0" xfId="0" applyFont="1" applyBorder="1" applyAlignment="1">
      <alignment/>
    </xf>
    <xf numFmtId="0" fontId="10" fillId="0" borderId="0" xfId="0" applyFont="1" applyAlignment="1">
      <alignment horizontal="right" wrapText="1"/>
    </xf>
    <xf numFmtId="0" fontId="7" fillId="0" borderId="0" xfId="0" applyFont="1" applyAlignment="1">
      <alignment horizontal="right" wrapText="1"/>
    </xf>
    <xf numFmtId="0" fontId="30" fillId="0" borderId="0" xfId="55" applyFont="1" applyAlignment="1" quotePrefix="1">
      <alignment horizontal="right"/>
      <protection/>
    </xf>
    <xf numFmtId="0" fontId="30" fillId="0" borderId="0" xfId="55" applyFont="1" applyAlignment="1">
      <alignment horizontal="right"/>
      <protection/>
    </xf>
    <xf numFmtId="191" fontId="9" fillId="0" borderId="0" xfId="42" applyNumberFormat="1" applyFont="1" applyAlignment="1">
      <alignment horizontal="justify" vertical="top" wrapText="1"/>
    </xf>
    <xf numFmtId="15" fontId="1" fillId="0" borderId="0" xfId="0" applyNumberFormat="1" applyFont="1" applyAlignment="1" quotePrefix="1">
      <alignment/>
    </xf>
    <xf numFmtId="0" fontId="1" fillId="0" borderId="0" xfId="0" applyFont="1" applyAlignment="1">
      <alignment/>
    </xf>
    <xf numFmtId="15" fontId="28" fillId="0" borderId="0" xfId="55" applyNumberFormat="1" applyFont="1">
      <alignment/>
      <protection/>
    </xf>
    <xf numFmtId="0" fontId="28" fillId="0" borderId="0" xfId="55" applyFont="1" applyAlignment="1">
      <alignment horizontal="right"/>
      <protection/>
    </xf>
    <xf numFmtId="0" fontId="7" fillId="0" borderId="0" xfId="0" applyFont="1" applyAlignment="1">
      <alignment/>
    </xf>
    <xf numFmtId="191" fontId="11" fillId="0" borderId="0" xfId="42" applyNumberFormat="1" applyFont="1" applyAlignment="1">
      <alignment horizontal="justify" vertical="top" wrapText="1"/>
    </xf>
    <xf numFmtId="0" fontId="0" fillId="0" borderId="0" xfId="0" applyBorder="1" applyAlignment="1">
      <alignment/>
    </xf>
    <xf numFmtId="0" fontId="32" fillId="0" borderId="0" xfId="55" applyFont="1" applyAlignment="1">
      <alignment horizontal="right"/>
      <protection/>
    </xf>
    <xf numFmtId="15" fontId="32" fillId="0" borderId="0" xfId="55" applyNumberFormat="1" applyFont="1">
      <alignment/>
      <protection/>
    </xf>
    <xf numFmtId="0" fontId="19" fillId="0" borderId="0" xfId="0" applyFont="1" applyAlignment="1">
      <alignment horizontal="center"/>
    </xf>
    <xf numFmtId="0" fontId="7" fillId="0" borderId="0" xfId="0" applyFont="1" applyFill="1" applyAlignment="1">
      <alignment horizontal="justify" vertical="top" wrapText="1"/>
    </xf>
    <xf numFmtId="0" fontId="1" fillId="0" borderId="19" xfId="55" applyFont="1" applyBorder="1" applyAlignment="1">
      <alignment horizontal="right" wrapText="1"/>
      <protection/>
    </xf>
    <xf numFmtId="0" fontId="1" fillId="0" borderId="19" xfId="0" applyFont="1" applyBorder="1" applyAlignment="1">
      <alignment horizontal="right" wrapText="1"/>
    </xf>
    <xf numFmtId="191" fontId="1" fillId="0" borderId="0" xfId="42" applyNumberFormat="1" applyFont="1" applyBorder="1" applyAlignment="1">
      <alignment/>
    </xf>
    <xf numFmtId="191" fontId="3" fillId="0" borderId="0" xfId="42" applyNumberFormat="1" applyFont="1" applyBorder="1" applyAlignment="1">
      <alignment/>
    </xf>
    <xf numFmtId="0" fontId="1" fillId="0" borderId="0" xfId="0" applyFont="1" applyBorder="1" applyAlignment="1">
      <alignment/>
    </xf>
    <xf numFmtId="0" fontId="0" fillId="0" borderId="0" xfId="0" applyBorder="1" applyAlignment="1">
      <alignment/>
    </xf>
    <xf numFmtId="0" fontId="1" fillId="0" borderId="0" xfId="55" applyFont="1" applyBorder="1" applyAlignment="1">
      <alignment horizontal="right" wrapText="1"/>
      <protection/>
    </xf>
    <xf numFmtId="0" fontId="1" fillId="0" borderId="0" xfId="55" applyFont="1" applyBorder="1" applyAlignment="1">
      <alignment horizontal="right"/>
      <protection/>
    </xf>
    <xf numFmtId="191" fontId="1" fillId="0" borderId="0" xfId="42" applyNumberFormat="1" applyFont="1" applyFill="1" applyBorder="1" applyAlignment="1">
      <alignment/>
    </xf>
    <xf numFmtId="0" fontId="8"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3" fillId="0" borderId="0" xfId="55" applyBorder="1">
      <alignment/>
      <protection/>
    </xf>
    <xf numFmtId="0" fontId="30" fillId="0" borderId="19" xfId="55" applyFont="1" applyBorder="1" applyAlignment="1" quotePrefix="1">
      <alignment horizontal="center"/>
      <protection/>
    </xf>
    <xf numFmtId="0" fontId="4" fillId="0" borderId="19" xfId="55" applyFont="1" applyBorder="1" applyAlignment="1" quotePrefix="1">
      <alignment horizontal="center"/>
      <protection/>
    </xf>
    <xf numFmtId="0" fontId="10" fillId="0" borderId="19" xfId="0" applyFont="1" applyBorder="1" applyAlignment="1">
      <alignment/>
    </xf>
    <xf numFmtId="0" fontId="10" fillId="0" borderId="0" xfId="0" applyFont="1" applyBorder="1" applyAlignment="1">
      <alignment/>
    </xf>
    <xf numFmtId="3" fontId="9" fillId="34" borderId="0" xfId="0" applyNumberFormat="1" applyFont="1" applyFill="1" applyBorder="1" applyAlignment="1">
      <alignment/>
    </xf>
    <xf numFmtId="0" fontId="7" fillId="0" borderId="19" xfId="0" applyFont="1" applyBorder="1" applyAlignment="1">
      <alignment/>
    </xf>
    <xf numFmtId="0" fontId="7" fillId="0" borderId="0" xfId="0" applyFont="1" applyBorder="1" applyAlignment="1">
      <alignment horizontal="justify" vertical="top" wrapText="1"/>
    </xf>
    <xf numFmtId="0" fontId="21" fillId="0" borderId="19" xfId="0" applyFont="1" applyBorder="1" applyAlignment="1">
      <alignment horizontal="right"/>
    </xf>
    <xf numFmtId="0" fontId="1" fillId="0" borderId="19" xfId="0" applyFont="1" applyBorder="1" applyAlignment="1">
      <alignment horizontal="right"/>
    </xf>
    <xf numFmtId="0" fontId="7" fillId="0" borderId="0" xfId="0" applyFont="1" applyBorder="1" applyAlignment="1">
      <alignment horizontal="center"/>
    </xf>
    <xf numFmtId="0" fontId="1" fillId="0" borderId="0" xfId="0" applyFont="1" applyFill="1" applyBorder="1" applyAlignment="1">
      <alignment horizontal="center"/>
    </xf>
    <xf numFmtId="0" fontId="7" fillId="0" borderId="0" xfId="0" applyFont="1" applyBorder="1" applyAlignment="1">
      <alignment horizontal="right" wrapText="1"/>
    </xf>
    <xf numFmtId="0" fontId="0" fillId="0" borderId="0" xfId="0" applyNumberFormat="1" applyBorder="1" applyAlignment="1">
      <alignment horizontal="justify" vertical="top" wrapText="1"/>
    </xf>
    <xf numFmtId="191" fontId="9" fillId="0" borderId="0" xfId="42" applyNumberFormat="1" applyFont="1" applyBorder="1" applyAlignment="1">
      <alignment horizontal="justify" vertical="top" wrapText="1"/>
    </xf>
    <xf numFmtId="0" fontId="9" fillId="0" borderId="0" xfId="0" applyFont="1" applyBorder="1" applyAlignment="1">
      <alignment horizontal="justify" vertical="top" wrapText="1"/>
    </xf>
    <xf numFmtId="0" fontId="9" fillId="34" borderId="0" xfId="0" applyFont="1" applyFill="1" applyAlignment="1">
      <alignment vertical="top" wrapText="1"/>
    </xf>
    <xf numFmtId="0" fontId="0" fillId="34" borderId="0" xfId="0" applyFill="1" applyAlignment="1">
      <alignment vertical="top" wrapText="1"/>
    </xf>
    <xf numFmtId="0" fontId="21" fillId="0" borderId="0" xfId="42" applyNumberFormat="1" applyFont="1" applyAlignment="1" quotePrefix="1">
      <alignment horizontal="right"/>
    </xf>
    <xf numFmtId="0" fontId="1" fillId="0" borderId="0" xfId="42" applyNumberFormat="1" applyFont="1" applyAlignment="1" quotePrefix="1">
      <alignment horizontal="right"/>
    </xf>
    <xf numFmtId="191" fontId="8" fillId="0" borderId="0" xfId="42" applyNumberFormat="1" applyFont="1" applyFill="1" applyBorder="1" applyAlignment="1">
      <alignment vertical="center"/>
    </xf>
    <xf numFmtId="191" fontId="8" fillId="0" borderId="0" xfId="42" applyNumberFormat="1" applyFont="1" applyFill="1" applyBorder="1" applyAlignment="1">
      <alignment horizontal="right" vertical="center"/>
    </xf>
    <xf numFmtId="191" fontId="1" fillId="0" borderId="15" xfId="42" applyNumberFormat="1" applyFont="1" applyFill="1" applyBorder="1" applyAlignment="1">
      <alignment horizontal="right" vertical="center"/>
    </xf>
    <xf numFmtId="191" fontId="8" fillId="0" borderId="0" xfId="42" applyNumberFormat="1" applyFont="1" applyFill="1" applyBorder="1" applyAlignment="1">
      <alignment horizontal="right" vertical="center" wrapText="1"/>
    </xf>
    <xf numFmtId="191" fontId="1" fillId="0" borderId="0" xfId="42" applyNumberFormat="1" applyFont="1" applyFill="1" applyBorder="1" applyAlignment="1">
      <alignment horizontal="right" vertical="center" wrapText="1"/>
    </xf>
    <xf numFmtId="191" fontId="8" fillId="0" borderId="15" xfId="42" applyNumberFormat="1" applyFont="1" applyFill="1" applyBorder="1" applyAlignment="1">
      <alignment horizontal="right" vertical="center"/>
    </xf>
    <xf numFmtId="191" fontId="8" fillId="0" borderId="11" xfId="42" applyNumberFormat="1" applyFont="1" applyFill="1" applyBorder="1" applyAlignment="1">
      <alignment horizontal="right" vertical="center"/>
    </xf>
    <xf numFmtId="191" fontId="1" fillId="0" borderId="0" xfId="42" applyNumberFormat="1" applyFont="1" applyFill="1" applyBorder="1" applyAlignment="1">
      <alignment horizontal="center" vertical="center"/>
    </xf>
    <xf numFmtId="191" fontId="8" fillId="0" borderId="0" xfId="42" applyNumberFormat="1" applyFont="1" applyFill="1" applyBorder="1" applyAlignment="1">
      <alignment horizontal="center" vertical="center"/>
    </xf>
    <xf numFmtId="191" fontId="8" fillId="0" borderId="11" xfId="42" applyNumberFormat="1" applyFont="1" applyFill="1" applyBorder="1" applyAlignment="1">
      <alignment horizontal="center" vertical="center"/>
    </xf>
    <xf numFmtId="0" fontId="10" fillId="0" borderId="19" xfId="42" applyNumberFormat="1" applyFont="1" applyBorder="1" applyAlignment="1" quotePrefix="1">
      <alignment horizontal="right"/>
    </xf>
    <xf numFmtId="0" fontId="7" fillId="0" borderId="0" xfId="42" applyNumberFormat="1" applyFont="1" applyAlignment="1">
      <alignment horizontal="center"/>
    </xf>
    <xf numFmtId="0" fontId="7" fillId="0" borderId="19" xfId="42" applyNumberFormat="1" applyFont="1" applyBorder="1" applyAlignment="1" quotePrefix="1">
      <alignment horizontal="right"/>
    </xf>
    <xf numFmtId="0" fontId="7" fillId="0" borderId="20" xfId="0" applyFont="1" applyFill="1" applyBorder="1" applyAlignment="1">
      <alignment horizontal="right"/>
    </xf>
    <xf numFmtId="0" fontId="7" fillId="0" borderId="20" xfId="0" applyFont="1" applyFill="1" applyBorder="1" applyAlignment="1">
      <alignment horizontal="left"/>
    </xf>
    <xf numFmtId="191" fontId="28" fillId="0" borderId="0" xfId="42" applyNumberFormat="1" applyFont="1" applyFill="1" applyAlignment="1">
      <alignment/>
    </xf>
    <xf numFmtId="191" fontId="28" fillId="0" borderId="0" xfId="42" applyNumberFormat="1" applyFont="1" applyFill="1" applyBorder="1" applyAlignment="1">
      <alignment/>
    </xf>
    <xf numFmtId="191" fontId="28" fillId="0" borderId="16" xfId="42" applyNumberFormat="1" applyFont="1" applyFill="1" applyBorder="1" applyAlignment="1">
      <alignment/>
    </xf>
    <xf numFmtId="171" fontId="3" fillId="0" borderId="0" xfId="42" applyFont="1" applyAlignment="1">
      <alignment vertical="center"/>
    </xf>
    <xf numFmtId="171" fontId="3" fillId="0" borderId="0" xfId="42" applyFont="1" applyAlignment="1">
      <alignment vertical="center" wrapText="1"/>
    </xf>
    <xf numFmtId="171" fontId="3" fillId="0" borderId="0" xfId="42" applyFont="1" applyBorder="1" applyAlignment="1">
      <alignment vertical="center"/>
    </xf>
    <xf numFmtId="171" fontId="3" fillId="0" borderId="0" xfId="42" applyFont="1" applyAlignment="1">
      <alignment/>
    </xf>
    <xf numFmtId="190" fontId="22" fillId="0" borderId="0" xfId="42" applyNumberFormat="1" applyFont="1" applyFill="1" applyBorder="1" applyAlignment="1">
      <alignment horizontal="right" vertical="center"/>
    </xf>
    <xf numFmtId="190" fontId="11" fillId="0" borderId="0" xfId="42" applyNumberFormat="1" applyFont="1" applyBorder="1" applyAlignment="1">
      <alignment horizontal="right" vertical="top" wrapText="1"/>
    </xf>
    <xf numFmtId="3" fontId="7" fillId="34" borderId="0" xfId="0" applyNumberFormat="1" applyFont="1" applyFill="1" applyAlignment="1">
      <alignment horizontal="right" vertical="center"/>
    </xf>
    <xf numFmtId="0" fontId="5" fillId="0" borderId="0" xfId="0" applyFont="1" applyBorder="1" applyAlignment="1">
      <alignment horizontal="center"/>
    </xf>
    <xf numFmtId="191" fontId="8" fillId="0" borderId="0" xfId="42" applyNumberFormat="1" applyFont="1" applyBorder="1" applyAlignment="1">
      <alignment horizontal="center"/>
    </xf>
    <xf numFmtId="191" fontId="8" fillId="0" borderId="0" xfId="42" applyNumberFormat="1" applyFont="1" applyBorder="1" applyAlignment="1">
      <alignment/>
    </xf>
    <xf numFmtId="191" fontId="1" fillId="0" borderId="0" xfId="42" applyNumberFormat="1" applyFont="1" applyBorder="1" applyAlignment="1">
      <alignment horizontal="center"/>
    </xf>
    <xf numFmtId="0" fontId="8" fillId="0" borderId="0" xfId="42" applyNumberFormat="1" applyFont="1" applyBorder="1" applyAlignment="1">
      <alignment/>
    </xf>
    <xf numFmtId="191" fontId="1" fillId="0" borderId="0" xfId="42" applyNumberFormat="1" applyFont="1" applyBorder="1" applyAlignment="1">
      <alignment horizontal="right"/>
    </xf>
    <xf numFmtId="191" fontId="8" fillId="0" borderId="0" xfId="42" applyNumberFormat="1" applyFont="1" applyBorder="1" applyAlignment="1">
      <alignment horizontal="center" vertical="center" wrapText="1"/>
    </xf>
    <xf numFmtId="191" fontId="8" fillId="0" borderId="0" xfId="42" applyNumberFormat="1" applyFont="1" applyBorder="1" applyAlignment="1">
      <alignment horizontal="justify" vertical="top"/>
    </xf>
    <xf numFmtId="191" fontId="3" fillId="0" borderId="0" xfId="42" applyNumberFormat="1" applyFont="1" applyBorder="1" applyAlignment="1">
      <alignment horizontal="center"/>
    </xf>
    <xf numFmtId="190" fontId="9" fillId="0" borderId="0" xfId="42" applyNumberFormat="1" applyFont="1" applyBorder="1" applyAlignment="1">
      <alignment horizontal="right" vertical="top" wrapText="1"/>
    </xf>
    <xf numFmtId="0" fontId="8" fillId="0" borderId="0" xfId="55" applyFont="1">
      <alignment/>
      <protection/>
    </xf>
    <xf numFmtId="3" fontId="9" fillId="0" borderId="0" xfId="0" applyNumberFormat="1" applyFont="1" applyFill="1" applyAlignment="1">
      <alignment vertical="center"/>
    </xf>
    <xf numFmtId="3" fontId="9" fillId="0" borderId="16" xfId="0" applyNumberFormat="1" applyFont="1" applyFill="1" applyBorder="1" applyAlignment="1">
      <alignment/>
    </xf>
    <xf numFmtId="190" fontId="25" fillId="0" borderId="0" xfId="42" applyNumberFormat="1" applyFont="1" applyFill="1" applyBorder="1" applyAlignment="1">
      <alignment horizontal="right" vertical="center"/>
    </xf>
    <xf numFmtId="0" fontId="0" fillId="0" borderId="0" xfId="0" applyFill="1" applyAlignment="1">
      <alignment vertical="top" wrapText="1"/>
    </xf>
    <xf numFmtId="3" fontId="9" fillId="0" borderId="0" xfId="0" applyNumberFormat="1" applyFont="1" applyFill="1" applyAlignment="1">
      <alignment horizontal="right" vertical="center"/>
    </xf>
    <xf numFmtId="3" fontId="9" fillId="0" borderId="17" xfId="0" applyNumberFormat="1" applyFont="1" applyFill="1" applyBorder="1" applyAlignment="1">
      <alignment vertical="center"/>
    </xf>
    <xf numFmtId="0" fontId="7" fillId="0" borderId="0" xfId="0" applyFont="1" applyFill="1" applyBorder="1" applyAlignment="1">
      <alignment/>
    </xf>
    <xf numFmtId="0" fontId="9" fillId="0" borderId="0" xfId="0" applyFont="1" applyFill="1" applyBorder="1" applyAlignment="1">
      <alignment horizontal="center"/>
    </xf>
    <xf numFmtId="0" fontId="21" fillId="0" borderId="19" xfId="0" applyFont="1" applyFill="1" applyBorder="1" applyAlignment="1">
      <alignment horizontal="right"/>
    </xf>
    <xf numFmtId="0" fontId="1" fillId="0" borderId="19" xfId="0" applyFont="1" applyFill="1" applyBorder="1" applyAlignment="1">
      <alignment horizontal="right"/>
    </xf>
    <xf numFmtId="0" fontId="1" fillId="0" borderId="0" xfId="0" applyFont="1" applyFill="1" applyBorder="1" applyAlignment="1">
      <alignment horizontal="right"/>
    </xf>
    <xf numFmtId="0" fontId="10" fillId="0" borderId="19" xfId="0" applyFont="1" applyFill="1" applyBorder="1" applyAlignment="1">
      <alignment horizontal="right"/>
    </xf>
    <xf numFmtId="0" fontId="7" fillId="0" borderId="19" xfId="0" applyFont="1" applyFill="1" applyBorder="1" applyAlignment="1">
      <alignment horizontal="right"/>
    </xf>
    <xf numFmtId="0" fontId="10" fillId="0" borderId="0" xfId="0" applyFont="1" applyFill="1" applyAlignment="1">
      <alignment horizontal="right" wrapText="1"/>
    </xf>
    <xf numFmtId="0" fontId="7" fillId="0" borderId="0" xfId="0" applyFont="1" applyFill="1" applyAlignment="1">
      <alignment horizontal="right" wrapText="1"/>
    </xf>
    <xf numFmtId="0" fontId="7" fillId="0" borderId="0" xfId="0" applyFont="1" applyFill="1" applyBorder="1" applyAlignment="1">
      <alignment horizontal="right" wrapText="1"/>
    </xf>
    <xf numFmtId="0" fontId="10" fillId="0" borderId="0" xfId="0" applyFont="1" applyFill="1" applyAlignment="1">
      <alignment horizontal="right"/>
    </xf>
    <xf numFmtId="191" fontId="10" fillId="0" borderId="0" xfId="42" applyNumberFormat="1" applyFont="1" applyFill="1" applyBorder="1" applyAlignment="1">
      <alignment horizontal="right"/>
    </xf>
    <xf numFmtId="191" fontId="7" fillId="0" borderId="0" xfId="42" applyNumberFormat="1" applyFont="1" applyFill="1" applyBorder="1" applyAlignment="1">
      <alignment horizontal="right"/>
    </xf>
    <xf numFmtId="191" fontId="11" fillId="0" borderId="0" xfId="42" applyNumberFormat="1" applyFont="1" applyFill="1" applyAlignment="1">
      <alignment horizontal="right"/>
    </xf>
    <xf numFmtId="191" fontId="7" fillId="0" borderId="0" xfId="42" applyNumberFormat="1" applyFont="1" applyFill="1" applyAlignment="1">
      <alignment horizontal="right"/>
    </xf>
    <xf numFmtId="0" fontId="9" fillId="0" borderId="0" xfId="0" applyFont="1" applyFill="1" applyAlignment="1" quotePrefix="1">
      <alignment horizontal="right" vertical="top"/>
    </xf>
    <xf numFmtId="0" fontId="9" fillId="0" borderId="0" xfId="0" applyFont="1" applyFill="1" applyAlignment="1" quotePrefix="1">
      <alignment horizontal="right"/>
    </xf>
    <xf numFmtId="0" fontId="9" fillId="0" borderId="0" xfId="0" applyFont="1" applyFill="1" applyAlignment="1" quotePrefix="1">
      <alignment/>
    </xf>
    <xf numFmtId="191" fontId="11" fillId="0" borderId="0" xfId="42" applyNumberFormat="1" applyFont="1" applyFill="1" applyBorder="1" applyAlignment="1">
      <alignment/>
    </xf>
    <xf numFmtId="191" fontId="9" fillId="0" borderId="0" xfId="42" applyNumberFormat="1" applyFont="1" applyFill="1" applyBorder="1" applyAlignment="1">
      <alignment/>
    </xf>
    <xf numFmtId="191" fontId="7" fillId="0" borderId="0" xfId="42" applyNumberFormat="1" applyFont="1" applyFill="1" applyBorder="1" applyAlignment="1">
      <alignment/>
    </xf>
    <xf numFmtId="191" fontId="11" fillId="0" borderId="0" xfId="42" applyNumberFormat="1" applyFont="1" applyFill="1" applyAlignment="1">
      <alignment/>
    </xf>
    <xf numFmtId="169" fontId="9" fillId="0" borderId="0" xfId="42" applyNumberFormat="1" applyFont="1" applyFill="1" applyAlignment="1">
      <alignment horizontal="left"/>
    </xf>
    <xf numFmtId="0" fontId="9" fillId="0" borderId="0" xfId="0" applyFont="1" applyFill="1" applyAlignment="1">
      <alignment wrapText="1"/>
    </xf>
    <xf numFmtId="0" fontId="9" fillId="0" borderId="0" xfId="0" applyFont="1" applyFill="1" applyAlignment="1">
      <alignment/>
    </xf>
    <xf numFmtId="191" fontId="10" fillId="0" borderId="0" xfId="42" applyNumberFormat="1" applyFont="1" applyFill="1" applyBorder="1" applyAlignment="1">
      <alignment/>
    </xf>
    <xf numFmtId="169" fontId="9" fillId="0" borderId="0" xfId="42" applyNumberFormat="1" applyFont="1" applyFill="1" applyBorder="1" applyAlignment="1">
      <alignment/>
    </xf>
    <xf numFmtId="191" fontId="11" fillId="0" borderId="0" xfId="42" applyNumberFormat="1" applyFont="1" applyFill="1" applyAlignment="1">
      <alignment/>
    </xf>
    <xf numFmtId="169" fontId="9" fillId="0" borderId="0" xfId="42" applyNumberFormat="1" applyFont="1" applyFill="1" applyAlignment="1">
      <alignment/>
    </xf>
    <xf numFmtId="0" fontId="9" fillId="0" borderId="0" xfId="0" applyFont="1" applyFill="1" applyAlignment="1">
      <alignment horizontal="right" vertical="top"/>
    </xf>
    <xf numFmtId="169" fontId="9" fillId="0" borderId="0" xfId="42" applyNumberFormat="1" applyFont="1" applyFill="1" applyBorder="1" applyAlignment="1">
      <alignment/>
    </xf>
    <xf numFmtId="191" fontId="11" fillId="0" borderId="11" xfId="42" applyNumberFormat="1" applyFont="1" applyFill="1" applyBorder="1" applyAlignment="1">
      <alignment/>
    </xf>
    <xf numFmtId="169" fontId="9" fillId="0" borderId="11" xfId="42" applyNumberFormat="1" applyFont="1" applyFill="1" applyBorder="1" applyAlignment="1">
      <alignment/>
    </xf>
    <xf numFmtId="191" fontId="10" fillId="0" borderId="0" xfId="42" applyNumberFormat="1" applyFont="1" applyFill="1" applyBorder="1" applyAlignment="1">
      <alignment/>
    </xf>
    <xf numFmtId="191" fontId="1" fillId="0" borderId="19" xfId="42" applyNumberFormat="1" applyFont="1" applyBorder="1" applyAlignment="1" quotePrefix="1">
      <alignment horizontal="center"/>
    </xf>
    <xf numFmtId="0" fontId="1" fillId="0" borderId="0" xfId="0" applyFont="1" applyAlignment="1">
      <alignment wrapText="1"/>
    </xf>
    <xf numFmtId="0" fontId="27" fillId="0" borderId="0" xfId="0" applyFont="1" applyAlignment="1">
      <alignment wrapText="1"/>
    </xf>
    <xf numFmtId="0" fontId="26" fillId="0" borderId="0" xfId="0" applyFont="1" applyAlignment="1">
      <alignment wrapText="1"/>
    </xf>
    <xf numFmtId="37" fontId="4" fillId="33" borderId="0" xfId="0" applyNumberFormat="1" applyFont="1" applyFill="1" applyAlignment="1" applyProtection="1">
      <alignment horizontal="center"/>
      <protection/>
    </xf>
    <xf numFmtId="0" fontId="3"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left" vertical="center" wrapText="1"/>
    </xf>
    <xf numFmtId="0" fontId="19" fillId="0" borderId="0" xfId="0" applyFont="1" applyAlignment="1">
      <alignment horizontal="center"/>
    </xf>
    <xf numFmtId="0" fontId="4" fillId="0" borderId="0" xfId="0" applyFont="1" applyAlignment="1">
      <alignment horizontal="center"/>
    </xf>
    <xf numFmtId="191" fontId="1" fillId="0" borderId="20" xfId="42" applyNumberFormat="1" applyFont="1" applyBorder="1" applyAlignment="1">
      <alignment horizontal="center"/>
    </xf>
    <xf numFmtId="0" fontId="1" fillId="0" borderId="0" xfId="0" applyFont="1" applyAlignment="1">
      <alignment horizontal="center" vertical="top"/>
    </xf>
    <xf numFmtId="0" fontId="0" fillId="0" borderId="0" xfId="0" applyAlignment="1">
      <alignment vertical="top"/>
    </xf>
    <xf numFmtId="191" fontId="1" fillId="0" borderId="0" xfId="42" applyNumberFormat="1" applyFont="1" applyAlignment="1">
      <alignment horizontal="center"/>
    </xf>
    <xf numFmtId="0" fontId="1" fillId="0" borderId="0" xfId="0" applyFont="1" applyAlignment="1">
      <alignment horizontal="center"/>
    </xf>
    <xf numFmtId="0" fontId="3" fillId="0" borderId="0" xfId="55" applyFont="1" applyAlignment="1">
      <alignment horizontal="justify" wrapText="1"/>
      <protection/>
    </xf>
    <xf numFmtId="0" fontId="3" fillId="0" borderId="0" xfId="55" applyAlignment="1">
      <alignment horizontal="justify" wrapText="1"/>
      <protection/>
    </xf>
    <xf numFmtId="0" fontId="0" fillId="0" borderId="0" xfId="0" applyAlignment="1">
      <alignment horizontal="justify" wrapText="1"/>
    </xf>
    <xf numFmtId="0" fontId="1" fillId="0" borderId="0" xfId="0" applyFont="1" applyAlignment="1">
      <alignment horizontal="center" wrapText="1"/>
    </xf>
    <xf numFmtId="0" fontId="4" fillId="0" borderId="0" xfId="55" applyFont="1" applyAlignment="1">
      <alignment horizontal="center"/>
      <protection/>
    </xf>
    <xf numFmtId="0" fontId="3" fillId="0" borderId="0" xfId="56" applyFont="1" applyAlignment="1">
      <alignment horizontal="justify" wrapText="1"/>
      <protection/>
    </xf>
    <xf numFmtId="0" fontId="19" fillId="0" borderId="0" xfId="56" applyFont="1" applyAlignment="1">
      <alignment horizontal="center"/>
      <protection/>
    </xf>
    <xf numFmtId="0" fontId="4" fillId="0" borderId="0" xfId="56" applyFont="1" applyAlignment="1">
      <alignment horizontal="center"/>
      <protection/>
    </xf>
    <xf numFmtId="0" fontId="1" fillId="0" borderId="0" xfId="56" applyFont="1" applyAlignment="1">
      <alignment horizontal="center"/>
      <protection/>
    </xf>
    <xf numFmtId="0" fontId="9"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center"/>
    </xf>
    <xf numFmtId="0" fontId="7" fillId="0" borderId="0" xfId="0" applyFont="1" applyAlignment="1">
      <alignment horizontal="justify" vertical="top" wrapText="1"/>
    </xf>
    <xf numFmtId="0" fontId="20" fillId="0" borderId="0" xfId="0" applyFont="1" applyAlignment="1">
      <alignment horizontal="justify" vertical="top" wrapText="1"/>
    </xf>
    <xf numFmtId="0" fontId="4" fillId="35" borderId="0" xfId="0" applyFont="1" applyFill="1" applyAlignment="1">
      <alignment horizontal="center"/>
    </xf>
    <xf numFmtId="0" fontId="9" fillId="0" borderId="0" xfId="0" applyFont="1" applyFill="1" applyAlignment="1">
      <alignment horizontal="justify" vertical="top" wrapText="1"/>
    </xf>
    <xf numFmtId="0" fontId="0" fillId="0" borderId="0" xfId="0" applyFill="1" applyAlignment="1">
      <alignment horizontal="justify" vertical="top" wrapText="1"/>
    </xf>
    <xf numFmtId="0" fontId="9" fillId="34" borderId="0" xfId="0" applyFont="1" applyFill="1" applyAlignment="1">
      <alignment vertical="top" wrapText="1"/>
    </xf>
    <xf numFmtId="0" fontId="0" fillId="34" borderId="0" xfId="0" applyFill="1" applyAlignment="1">
      <alignment vertical="top" wrapText="1"/>
    </xf>
    <xf numFmtId="0" fontId="2" fillId="0" borderId="0" xfId="0" applyFont="1" applyAlignment="1">
      <alignment horizontal="right"/>
    </xf>
    <xf numFmtId="0" fontId="7" fillId="0" borderId="0" xfId="0" applyFont="1" applyFill="1" applyAlignment="1">
      <alignment horizontal="justify" vertical="top" wrapText="1"/>
    </xf>
    <xf numFmtId="0" fontId="9" fillId="34" borderId="0" xfId="0" applyFont="1" applyFill="1" applyAlignment="1" quotePrefix="1">
      <alignment vertical="top" wrapText="1"/>
    </xf>
    <xf numFmtId="0" fontId="0" fillId="0" borderId="0" xfId="0" applyAlignment="1">
      <alignment/>
    </xf>
    <xf numFmtId="0" fontId="9" fillId="0" borderId="0" xfId="0" applyFont="1" applyFill="1" applyAlignment="1" quotePrefix="1">
      <alignment vertical="top" wrapText="1"/>
    </xf>
    <xf numFmtId="0" fontId="0" fillId="0" borderId="0" xfId="0" applyFill="1" applyAlignment="1">
      <alignment vertical="top" wrapText="1"/>
    </xf>
    <xf numFmtId="0" fontId="7" fillId="0" borderId="0" xfId="0" applyFont="1" applyFill="1" applyAlignment="1">
      <alignment horizontal="left" vertical="top" wrapText="1"/>
    </xf>
    <xf numFmtId="0" fontId="9" fillId="0" borderId="0" xfId="0" applyFont="1" applyFill="1" applyAlignment="1" quotePrefix="1">
      <alignment horizontal="left" vertical="top" wrapText="1"/>
    </xf>
    <xf numFmtId="0" fontId="9" fillId="0" borderId="0" xfId="0" applyFont="1" applyFill="1" applyAlignment="1">
      <alignment horizontal="left" vertical="top" wrapText="1"/>
    </xf>
    <xf numFmtId="191" fontId="9" fillId="0" borderId="0" xfId="42" applyNumberFormat="1" applyFont="1" applyAlignment="1">
      <alignment horizontal="left" vertical="top" wrapText="1"/>
    </xf>
    <xf numFmtId="0" fontId="0" fillId="0" borderId="0" xfId="0" applyAlignment="1">
      <alignment horizontal="left" vertical="top" wrapText="1"/>
    </xf>
    <xf numFmtId="0" fontId="7" fillId="0" borderId="20" xfId="0" applyFont="1" applyFill="1" applyBorder="1" applyAlignment="1">
      <alignment horizontal="center"/>
    </xf>
    <xf numFmtId="191" fontId="9" fillId="0" borderId="0" xfId="42" applyNumberFormat="1" applyFont="1" applyAlignment="1">
      <alignment horizontal="left" wrapText="1"/>
    </xf>
    <xf numFmtId="0" fontId="7" fillId="0" borderId="0" xfId="0" applyFont="1" applyAlignment="1">
      <alignment/>
    </xf>
    <xf numFmtId="191" fontId="9" fillId="0" borderId="0" xfId="42" applyNumberFormat="1" applyFont="1" applyAlignment="1" quotePrefix="1">
      <alignment horizontal="left" vertical="top" wrapText="1"/>
    </xf>
    <xf numFmtId="0" fontId="7" fillId="0" borderId="0" xfId="0" applyFont="1" applyAlignment="1">
      <alignment horizontal="center"/>
    </xf>
    <xf numFmtId="0" fontId="9" fillId="0" borderId="0" xfId="0" applyFont="1" applyAlignment="1">
      <alignment horizontal="left" vertical="top" wrapText="1"/>
    </xf>
    <xf numFmtId="0" fontId="9" fillId="0" borderId="0" xfId="0" applyFont="1" applyAlignment="1">
      <alignment horizontal="left"/>
    </xf>
    <xf numFmtId="0" fontId="0" fillId="0" borderId="0" xfId="0" applyAlignment="1">
      <alignment vertical="top" wrapText="1"/>
    </xf>
    <xf numFmtId="0" fontId="0" fillId="0" borderId="0" xfId="0" applyFont="1" applyFill="1" applyAlignment="1">
      <alignment wrapText="1"/>
    </xf>
    <xf numFmtId="0" fontId="0" fillId="0" borderId="0" xfId="0" applyFont="1" applyFill="1" applyAlignment="1">
      <alignment wrapText="1"/>
    </xf>
    <xf numFmtId="191" fontId="9" fillId="0" borderId="0" xfId="42" applyNumberFormat="1" applyFont="1" applyAlignment="1">
      <alignment horizontal="justify" vertical="top" wrapText="1"/>
    </xf>
    <xf numFmtId="0" fontId="0" fillId="0" borderId="0" xfId="0" applyFill="1" applyAlignment="1">
      <alignment/>
    </xf>
    <xf numFmtId="0" fontId="0" fillId="0" borderId="0" xfId="0" applyFont="1" applyFill="1" applyAlignment="1">
      <alignment/>
    </xf>
    <xf numFmtId="0" fontId="4" fillId="35" borderId="0" xfId="0" applyFont="1" applyFill="1" applyAlignment="1">
      <alignment horizontal="center" vertical="top" wrapText="1"/>
    </xf>
    <xf numFmtId="0" fontId="0" fillId="0" borderId="0" xfId="0" applyFont="1" applyFill="1" applyAlignment="1">
      <alignment wrapText="1"/>
    </xf>
    <xf numFmtId="0" fontId="7" fillId="0" borderId="0" xfId="0" applyFont="1" applyAlignment="1">
      <alignment horizontal="justify" wrapText="1"/>
    </xf>
    <xf numFmtId="0" fontId="0" fillId="0" borderId="0" xfId="0" applyAlignment="1">
      <alignment wrapText="1"/>
    </xf>
    <xf numFmtId="0" fontId="0" fillId="0" borderId="0" xfId="0" applyFill="1" applyAlignment="1">
      <alignment wrapText="1"/>
    </xf>
    <xf numFmtId="0" fontId="0" fillId="0" borderId="0" xfId="0" applyAlignment="1">
      <alignment horizontal="justify" vertical="top"/>
    </xf>
    <xf numFmtId="0" fontId="7"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LSOL BS 30.09.02" xfId="55"/>
    <cellStyle name="Normal_TSR4QTR200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1</xdr:col>
      <xdr:colOff>762000</xdr:colOff>
      <xdr:row>5</xdr:row>
      <xdr:rowOff>0</xdr:rowOff>
    </xdr:to>
    <xdr:pic>
      <xdr:nvPicPr>
        <xdr:cNvPr id="1" name="Picture 1"/>
        <xdr:cNvPicPr preferRelativeResize="1">
          <a:picLocks noChangeAspect="1"/>
        </xdr:cNvPicPr>
      </xdr:nvPicPr>
      <xdr:blipFill>
        <a:blip r:embed="rId1"/>
        <a:stretch>
          <a:fillRect/>
        </a:stretch>
      </xdr:blipFill>
      <xdr:spPr>
        <a:xfrm>
          <a:off x="276225" y="0"/>
          <a:ext cx="876300" cy="10001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409700" cy="838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53"/>
  <sheetViews>
    <sheetView showGridLines="0" zoomScalePageLayoutView="0" workbookViewId="0" topLeftCell="A26">
      <selection activeCell="B36" sqref="B36"/>
    </sheetView>
  </sheetViews>
  <sheetFormatPr defaultColWidth="9.140625" defaultRowHeight="12.75"/>
  <cols>
    <col min="1" max="1" width="3.28125" style="3" customWidth="1"/>
    <col min="2" max="2" width="4.28125" style="5" customWidth="1"/>
    <col min="3" max="3" width="28.140625" style="3" customWidth="1"/>
    <col min="4" max="4" width="11.421875" style="3" customWidth="1"/>
    <col min="5" max="5" width="9.140625" style="5" customWidth="1"/>
    <col min="6" max="6" width="9.57421875" style="4" customWidth="1"/>
    <col min="7" max="7" width="9.421875" style="4" customWidth="1"/>
    <col min="8" max="8" width="1.1484375" style="301" customWidth="1"/>
    <col min="9" max="9" width="10.8515625" style="4" customWidth="1"/>
    <col min="10" max="10" width="10.28125" style="5" customWidth="1"/>
    <col min="11" max="11" width="0.13671875" style="3" hidden="1" customWidth="1"/>
    <col min="12" max="12" width="10.421875" style="3" bestFit="1" customWidth="1"/>
    <col min="13" max="13" width="9.57421875" style="44" bestFit="1" customWidth="1"/>
    <col min="14" max="14" width="12.421875" style="44" customWidth="1"/>
    <col min="15" max="16" width="9.140625" style="44" customWidth="1"/>
    <col min="17" max="16384" width="9.140625" style="3" customWidth="1"/>
  </cols>
  <sheetData>
    <row r="1" spans="2:10" ht="22.5">
      <c r="B1" s="352"/>
      <c r="C1" s="352"/>
      <c r="D1" s="352"/>
      <c r="E1" s="352"/>
      <c r="F1" s="352"/>
      <c r="G1" s="352"/>
      <c r="H1" s="352"/>
      <c r="I1" s="352"/>
      <c r="J1" s="352"/>
    </row>
    <row r="2" spans="2:10" ht="18.75" customHeight="1">
      <c r="B2" s="352" t="s">
        <v>28</v>
      </c>
      <c r="C2" s="352"/>
      <c r="D2" s="352"/>
      <c r="E2" s="352"/>
      <c r="F2" s="352"/>
      <c r="G2" s="352"/>
      <c r="H2" s="352"/>
      <c r="I2" s="352"/>
      <c r="J2" s="352"/>
    </row>
    <row r="3" spans="2:10" ht="14.25" customHeight="1">
      <c r="B3" s="353" t="s">
        <v>29</v>
      </c>
      <c r="C3" s="353"/>
      <c r="D3" s="353"/>
      <c r="E3" s="353"/>
      <c r="F3" s="353"/>
      <c r="G3" s="353"/>
      <c r="H3" s="353"/>
      <c r="I3" s="353"/>
      <c r="J3" s="353"/>
    </row>
    <row r="4" spans="2:10" ht="24" customHeight="1">
      <c r="B4" s="355" t="s">
        <v>14</v>
      </c>
      <c r="C4" s="356"/>
      <c r="D4" s="356"/>
      <c r="E4" s="356"/>
      <c r="F4" s="356"/>
      <c r="G4" s="356"/>
      <c r="H4" s="356"/>
      <c r="I4" s="356"/>
      <c r="J4" s="356"/>
    </row>
    <row r="5" spans="1:16" ht="18.75">
      <c r="A5" s="61"/>
      <c r="B5" s="348"/>
      <c r="C5" s="348"/>
      <c r="D5" s="348"/>
      <c r="E5" s="348"/>
      <c r="F5" s="348"/>
      <c r="G5" s="348"/>
      <c r="H5" s="348"/>
      <c r="I5" s="348"/>
      <c r="J5" s="348"/>
      <c r="K5" s="14"/>
      <c r="L5" s="12"/>
      <c r="M5" s="49"/>
      <c r="N5" s="50"/>
      <c r="O5" s="50"/>
      <c r="P5" s="50"/>
    </row>
    <row r="6" spans="2:10" ht="6" customHeight="1">
      <c r="B6" s="9"/>
      <c r="C6" s="9"/>
      <c r="D6" s="9"/>
      <c r="E6" s="9"/>
      <c r="F6" s="9"/>
      <c r="G6" s="9"/>
      <c r="H6" s="293"/>
      <c r="I6" s="9"/>
      <c r="J6" s="9"/>
    </row>
    <row r="7" spans="1:10" ht="16.5" customHeight="1">
      <c r="A7" s="110"/>
      <c r="B7" s="1" t="s">
        <v>104</v>
      </c>
      <c r="C7" s="110"/>
      <c r="D7" s="110"/>
      <c r="E7" s="165"/>
      <c r="F7" s="164"/>
      <c r="G7" s="164"/>
      <c r="H7" s="294"/>
      <c r="I7" s="164"/>
      <c r="J7" s="165"/>
    </row>
    <row r="8" spans="1:10" ht="13.5" customHeight="1">
      <c r="A8" s="110"/>
      <c r="C8" s="127" t="s">
        <v>242</v>
      </c>
      <c r="D8" s="224" t="s">
        <v>240</v>
      </c>
      <c r="E8" s="165"/>
      <c r="F8" s="164"/>
      <c r="G8" s="164"/>
      <c r="H8" s="294"/>
      <c r="I8" s="164"/>
      <c r="J8" s="165"/>
    </row>
    <row r="9" spans="1:10" ht="8.25" customHeight="1">
      <c r="A9" s="110"/>
      <c r="B9" s="165"/>
      <c r="C9" s="110"/>
      <c r="D9" s="110"/>
      <c r="E9" s="165"/>
      <c r="F9" s="164"/>
      <c r="G9" s="164"/>
      <c r="H9" s="294"/>
      <c r="I9" s="164"/>
      <c r="J9" s="165"/>
    </row>
    <row r="10" spans="1:10" ht="4.5" customHeight="1">
      <c r="A10" s="110"/>
      <c r="B10" s="165"/>
      <c r="C10" s="110"/>
      <c r="D10" s="110"/>
      <c r="E10" s="165"/>
      <c r="F10" s="166"/>
      <c r="G10" s="166"/>
      <c r="H10" s="295"/>
      <c r="I10" s="166"/>
      <c r="J10" s="165"/>
    </row>
    <row r="11" spans="1:10" ht="18" customHeight="1" thickBot="1">
      <c r="A11" s="110"/>
      <c r="B11" s="165"/>
      <c r="C11" s="110"/>
      <c r="D11" s="110"/>
      <c r="E11" s="165"/>
      <c r="F11" s="357" t="s">
        <v>182</v>
      </c>
      <c r="G11" s="357"/>
      <c r="H11" s="296"/>
      <c r="I11" s="357" t="s">
        <v>183</v>
      </c>
      <c r="J11" s="357"/>
    </row>
    <row r="12" spans="1:10" ht="13.5" customHeight="1">
      <c r="A12" s="110"/>
      <c r="B12" s="165"/>
      <c r="C12" s="110"/>
      <c r="D12" s="110"/>
      <c r="E12" s="165"/>
      <c r="F12" s="354" t="s">
        <v>184</v>
      </c>
      <c r="G12" s="354"/>
      <c r="H12" s="295"/>
      <c r="I12" s="354" t="s">
        <v>247</v>
      </c>
      <c r="J12" s="354"/>
    </row>
    <row r="13" spans="1:10" ht="13.5" customHeight="1" thickBot="1">
      <c r="A13" s="110"/>
      <c r="B13" s="165"/>
      <c r="C13" s="110"/>
      <c r="D13" s="110"/>
      <c r="E13" s="165"/>
      <c r="F13" s="344" t="s">
        <v>241</v>
      </c>
      <c r="G13" s="344"/>
      <c r="H13" s="295"/>
      <c r="I13" s="344" t="s">
        <v>241</v>
      </c>
      <c r="J13" s="344"/>
    </row>
    <row r="14" spans="1:10" ht="13.5" customHeight="1">
      <c r="A14" s="110"/>
      <c r="B14" s="165"/>
      <c r="C14" s="110"/>
      <c r="D14" s="110"/>
      <c r="E14" s="165"/>
      <c r="F14" s="266">
        <v>2009</v>
      </c>
      <c r="G14" s="267">
        <v>2008</v>
      </c>
      <c r="H14" s="297"/>
      <c r="I14" s="266">
        <f>+F14</f>
        <v>2009</v>
      </c>
      <c r="J14" s="267">
        <f>+G14</f>
        <v>2008</v>
      </c>
    </row>
    <row r="15" spans="1:16" s="101" customFormat="1" ht="14.25" customHeight="1">
      <c r="A15" s="167"/>
      <c r="B15" s="167"/>
      <c r="C15" s="167"/>
      <c r="D15" s="167"/>
      <c r="E15" s="150" t="s">
        <v>92</v>
      </c>
      <c r="F15" s="168" t="s">
        <v>3</v>
      </c>
      <c r="G15" s="169" t="s">
        <v>3</v>
      </c>
      <c r="H15" s="298"/>
      <c r="I15" s="168" t="s">
        <v>3</v>
      </c>
      <c r="J15" s="169" t="s">
        <v>3</v>
      </c>
      <c r="K15" s="102"/>
      <c r="M15" s="103"/>
      <c r="N15" s="51" t="s">
        <v>3</v>
      </c>
      <c r="O15" s="104"/>
      <c r="P15" s="103"/>
    </row>
    <row r="16" spans="1:14" ht="8.25" customHeight="1">
      <c r="A16" s="110"/>
      <c r="B16" s="165"/>
      <c r="C16" s="110"/>
      <c r="D16" s="110"/>
      <c r="E16" s="165"/>
      <c r="F16" s="168"/>
      <c r="G16" s="169"/>
      <c r="H16" s="296"/>
      <c r="I16" s="168"/>
      <c r="J16" s="169"/>
      <c r="K16" s="4"/>
      <c r="N16" s="51"/>
    </row>
    <row r="17" spans="1:16" s="16" customFormat="1" ht="18" customHeight="1">
      <c r="A17" s="170"/>
      <c r="B17" s="171" t="s">
        <v>16</v>
      </c>
      <c r="C17" s="170"/>
      <c r="D17" s="170"/>
      <c r="E17" s="189" t="s">
        <v>68</v>
      </c>
      <c r="F17" s="172">
        <v>43858</v>
      </c>
      <c r="G17" s="268">
        <v>70874</v>
      </c>
      <c r="H17" s="173"/>
      <c r="I17" s="172">
        <v>89275</v>
      </c>
      <c r="J17" s="268">
        <v>133383</v>
      </c>
      <c r="L17" s="286"/>
      <c r="M17" s="286"/>
      <c r="N17" s="46">
        <v>24768</v>
      </c>
      <c r="O17" s="45"/>
      <c r="P17" s="45"/>
    </row>
    <row r="18" spans="1:16" s="16" customFormat="1" ht="17.25" customHeight="1">
      <c r="A18" s="170"/>
      <c r="B18" s="170" t="s">
        <v>93</v>
      </c>
      <c r="C18" s="170"/>
      <c r="D18" s="170"/>
      <c r="E18" s="189"/>
      <c r="F18" s="174">
        <v>-40289</v>
      </c>
      <c r="G18" s="269">
        <v>-68833</v>
      </c>
      <c r="H18" s="173"/>
      <c r="I18" s="174">
        <v>-80224</v>
      </c>
      <c r="J18" s="269">
        <v>-150550</v>
      </c>
      <c r="L18" s="286"/>
      <c r="M18" s="286"/>
      <c r="N18" s="46">
        <v>0</v>
      </c>
      <c r="O18" s="45"/>
      <c r="P18" s="45"/>
    </row>
    <row r="19" spans="1:16" s="16" customFormat="1" ht="4.5" customHeight="1">
      <c r="A19" s="170"/>
      <c r="B19" s="170"/>
      <c r="C19" s="170"/>
      <c r="D19" s="170"/>
      <c r="E19" s="189"/>
      <c r="F19" s="175"/>
      <c r="G19" s="270"/>
      <c r="H19" s="173"/>
      <c r="I19" s="175"/>
      <c r="J19" s="270"/>
      <c r="L19" s="286"/>
      <c r="M19" s="286"/>
      <c r="N19" s="52"/>
      <c r="O19" s="45"/>
      <c r="P19" s="45"/>
    </row>
    <row r="20" spans="1:16" s="16" customFormat="1" ht="15.75">
      <c r="A20" s="170"/>
      <c r="B20" s="351" t="s">
        <v>235</v>
      </c>
      <c r="C20" s="351"/>
      <c r="D20" s="176"/>
      <c r="E20" s="189"/>
      <c r="F20" s="177">
        <f>SUM(F17:F19)</f>
        <v>3569</v>
      </c>
      <c r="G20" s="271">
        <f>SUM(G17:G19)</f>
        <v>2041</v>
      </c>
      <c r="H20" s="299"/>
      <c r="I20" s="177">
        <f>SUM(I17:I19)</f>
        <v>9051</v>
      </c>
      <c r="J20" s="271">
        <f>SUM(J17:J19)</f>
        <v>-17167</v>
      </c>
      <c r="K20" s="19"/>
      <c r="L20" s="287"/>
      <c r="M20" s="286"/>
      <c r="N20" s="53">
        <v>-1652</v>
      </c>
      <c r="O20" s="45"/>
      <c r="P20" s="45"/>
    </row>
    <row r="21" spans="1:16" s="16" customFormat="1" ht="4.5" customHeight="1">
      <c r="A21" s="170"/>
      <c r="B21" s="176"/>
      <c r="C21" s="176"/>
      <c r="D21" s="176"/>
      <c r="E21" s="189"/>
      <c r="F21" s="178"/>
      <c r="G21" s="272"/>
      <c r="H21" s="299"/>
      <c r="I21" s="178"/>
      <c r="J21" s="272"/>
      <c r="K21" s="19"/>
      <c r="L21" s="287"/>
      <c r="M21" s="286"/>
      <c r="N21" s="53"/>
      <c r="O21" s="45"/>
      <c r="P21" s="45"/>
    </row>
    <row r="22" spans="1:16" s="16" customFormat="1" ht="17.25" customHeight="1">
      <c r="A22" s="170"/>
      <c r="B22" s="170" t="s">
        <v>97</v>
      </c>
      <c r="C22" s="170"/>
      <c r="D22" s="170"/>
      <c r="E22" s="189"/>
      <c r="F22" s="172">
        <v>601</v>
      </c>
      <c r="G22" s="269">
        <v>2140</v>
      </c>
      <c r="H22" s="173"/>
      <c r="I22" s="172">
        <v>955</v>
      </c>
      <c r="J22" s="269">
        <v>2361</v>
      </c>
      <c r="L22" s="286"/>
      <c r="M22" s="286"/>
      <c r="N22" s="46">
        <v>3202</v>
      </c>
      <c r="O22" s="45"/>
      <c r="P22" s="45"/>
    </row>
    <row r="23" spans="1:16" s="16" customFormat="1" ht="17.25" customHeight="1">
      <c r="A23" s="170"/>
      <c r="B23" s="170" t="s">
        <v>94</v>
      </c>
      <c r="C23" s="170"/>
      <c r="D23" s="170"/>
      <c r="E23" s="189"/>
      <c r="F23" s="172">
        <v>-2551</v>
      </c>
      <c r="G23" s="269">
        <v>-2967</v>
      </c>
      <c r="H23" s="173"/>
      <c r="I23" s="172">
        <v>-6750</v>
      </c>
      <c r="J23" s="269">
        <v>-5902</v>
      </c>
      <c r="L23" s="286"/>
      <c r="M23" s="286"/>
      <c r="N23" s="46"/>
      <c r="O23" s="45"/>
      <c r="P23" s="45"/>
    </row>
    <row r="24" spans="1:16" s="16" customFormat="1" ht="17.25" customHeight="1" hidden="1">
      <c r="A24" s="170"/>
      <c r="B24" s="170" t="s">
        <v>95</v>
      </c>
      <c r="C24" s="170"/>
      <c r="D24" s="170"/>
      <c r="E24" s="189"/>
      <c r="F24" s="172"/>
      <c r="G24" s="269"/>
      <c r="H24" s="173"/>
      <c r="I24" s="172"/>
      <c r="J24" s="269"/>
      <c r="L24" s="286"/>
      <c r="M24" s="286"/>
      <c r="N24" s="46"/>
      <c r="O24" s="45"/>
      <c r="P24" s="45"/>
    </row>
    <row r="25" spans="1:16" s="16" customFormat="1" ht="17.25" customHeight="1" hidden="1">
      <c r="A25" s="170"/>
      <c r="B25" s="170" t="s">
        <v>96</v>
      </c>
      <c r="C25" s="170"/>
      <c r="D25" s="170"/>
      <c r="E25" s="189"/>
      <c r="F25" s="172"/>
      <c r="G25" s="269"/>
      <c r="H25" s="173"/>
      <c r="I25" s="172"/>
      <c r="J25" s="269"/>
      <c r="L25" s="286"/>
      <c r="M25" s="286"/>
      <c r="N25" s="46"/>
      <c r="O25" s="45"/>
      <c r="P25" s="45"/>
    </row>
    <row r="26" spans="1:16" s="16" customFormat="1" ht="17.25" customHeight="1">
      <c r="A26" s="170"/>
      <c r="B26" s="170" t="s">
        <v>98</v>
      </c>
      <c r="C26" s="170"/>
      <c r="D26" s="170"/>
      <c r="E26" s="189"/>
      <c r="F26" s="179">
        <v>-148</v>
      </c>
      <c r="G26" s="273">
        <v>-24</v>
      </c>
      <c r="H26" s="173"/>
      <c r="I26" s="179">
        <v>-538</v>
      </c>
      <c r="J26" s="273">
        <v>-245</v>
      </c>
      <c r="L26" s="286"/>
      <c r="M26" s="286"/>
      <c r="N26" s="46"/>
      <c r="O26" s="45"/>
      <c r="P26" s="45"/>
    </row>
    <row r="27" spans="1:16" s="16" customFormat="1" ht="17.25" customHeight="1">
      <c r="A27" s="170"/>
      <c r="B27" s="171" t="s">
        <v>230</v>
      </c>
      <c r="C27" s="170"/>
      <c r="D27" s="170"/>
      <c r="E27" s="189" t="s">
        <v>68</v>
      </c>
      <c r="F27" s="172">
        <f>SUM(F20:F26)</f>
        <v>1471</v>
      </c>
      <c r="G27" s="269">
        <f>SUM(G20:G26)</f>
        <v>1190</v>
      </c>
      <c r="H27" s="173"/>
      <c r="I27" s="172">
        <f>SUM(I20:I26)</f>
        <v>2718</v>
      </c>
      <c r="J27" s="269">
        <f>SUM(J20:J26)</f>
        <v>-20953</v>
      </c>
      <c r="L27" s="286"/>
      <c r="M27" s="286"/>
      <c r="N27" s="46"/>
      <c r="O27" s="45"/>
      <c r="P27" s="45"/>
    </row>
    <row r="28" spans="1:16" s="16" customFormat="1" ht="20.25" customHeight="1">
      <c r="A28" s="170"/>
      <c r="B28" s="170" t="s">
        <v>99</v>
      </c>
      <c r="C28" s="170"/>
      <c r="D28" s="170"/>
      <c r="E28" s="189" t="s">
        <v>78</v>
      </c>
      <c r="F28" s="179">
        <v>-142</v>
      </c>
      <c r="G28" s="273">
        <v>-92</v>
      </c>
      <c r="H28" s="173"/>
      <c r="I28" s="179">
        <v>-264</v>
      </c>
      <c r="J28" s="273">
        <v>-189</v>
      </c>
      <c r="L28" s="286"/>
      <c r="M28" s="286"/>
      <c r="N28" s="46"/>
      <c r="O28" s="45"/>
      <c r="P28" s="45"/>
    </row>
    <row r="29" spans="1:16" s="16" customFormat="1" ht="17.25" customHeight="1" thickBot="1">
      <c r="A29" s="170"/>
      <c r="B29" s="171" t="s">
        <v>236</v>
      </c>
      <c r="C29" s="170"/>
      <c r="D29" s="170"/>
      <c r="E29" s="189"/>
      <c r="F29" s="180">
        <f>SUM(F27:F28)</f>
        <v>1329</v>
      </c>
      <c r="G29" s="274">
        <f>SUM(G27:G28)</f>
        <v>1098</v>
      </c>
      <c r="H29" s="173"/>
      <c r="I29" s="180">
        <f>SUM(I27:I28)</f>
        <v>2454</v>
      </c>
      <c r="J29" s="274">
        <f>SUM(J27:J28)</f>
        <v>-21142</v>
      </c>
      <c r="L29" s="286"/>
      <c r="M29" s="286"/>
      <c r="N29" s="46"/>
      <c r="O29" s="45"/>
      <c r="P29" s="45"/>
    </row>
    <row r="30" spans="1:16" s="16" customFormat="1" ht="17.25" customHeight="1">
      <c r="A30" s="170"/>
      <c r="B30" s="170"/>
      <c r="C30" s="170"/>
      <c r="D30" s="170"/>
      <c r="E30" s="189"/>
      <c r="F30" s="181"/>
      <c r="G30" s="275"/>
      <c r="H30" s="173"/>
      <c r="I30" s="181"/>
      <c r="J30" s="275"/>
      <c r="L30" s="286"/>
      <c r="M30" s="286"/>
      <c r="N30" s="46"/>
      <c r="O30" s="45"/>
      <c r="P30" s="45"/>
    </row>
    <row r="31" spans="1:16" s="16" customFormat="1" ht="17.25" customHeight="1">
      <c r="A31" s="170"/>
      <c r="B31" s="170" t="s">
        <v>100</v>
      </c>
      <c r="C31" s="170"/>
      <c r="D31" s="170"/>
      <c r="E31" s="189"/>
      <c r="F31" s="181"/>
      <c r="G31" s="275"/>
      <c r="H31" s="173"/>
      <c r="I31" s="181"/>
      <c r="J31" s="275"/>
      <c r="L31" s="286"/>
      <c r="M31" s="286"/>
      <c r="N31" s="46"/>
      <c r="O31" s="45"/>
      <c r="P31" s="45"/>
    </row>
    <row r="32" spans="1:16" s="16" customFormat="1" ht="17.25" customHeight="1">
      <c r="A32" s="170"/>
      <c r="B32" s="170" t="s">
        <v>101</v>
      </c>
      <c r="C32" s="170"/>
      <c r="D32" s="170"/>
      <c r="E32" s="189"/>
      <c r="F32" s="172">
        <v>1280</v>
      </c>
      <c r="G32" s="276">
        <v>1011</v>
      </c>
      <c r="H32" s="172">
        <v>0</v>
      </c>
      <c r="I32" s="172">
        <v>2294</v>
      </c>
      <c r="J32" s="276">
        <v>-21303</v>
      </c>
      <c r="L32" s="286"/>
      <c r="M32" s="286"/>
      <c r="N32" s="46"/>
      <c r="O32" s="45"/>
      <c r="P32" s="45"/>
    </row>
    <row r="33" spans="1:16" s="16" customFormat="1" ht="17.25" customHeight="1">
      <c r="A33" s="170"/>
      <c r="B33" s="170" t="s">
        <v>102</v>
      </c>
      <c r="C33" s="170"/>
      <c r="D33" s="170"/>
      <c r="E33" s="189"/>
      <c r="F33" s="172">
        <v>49</v>
      </c>
      <c r="G33" s="276">
        <v>87</v>
      </c>
      <c r="H33" s="173"/>
      <c r="I33" s="172">
        <v>160</v>
      </c>
      <c r="J33" s="276">
        <v>161</v>
      </c>
      <c r="L33" s="286"/>
      <c r="M33" s="286"/>
      <c r="N33" s="46"/>
      <c r="O33" s="45"/>
      <c r="P33" s="45"/>
    </row>
    <row r="34" spans="1:16" s="16" customFormat="1" ht="17.25" customHeight="1" thickBot="1">
      <c r="A34" s="170"/>
      <c r="B34" s="171" t="s">
        <v>236</v>
      </c>
      <c r="C34" s="170"/>
      <c r="D34" s="170"/>
      <c r="E34" s="189"/>
      <c r="F34" s="180">
        <f>SUM(F32:F33)</f>
        <v>1329</v>
      </c>
      <c r="G34" s="277">
        <f>SUM(G32:G33)</f>
        <v>1098</v>
      </c>
      <c r="H34" s="173"/>
      <c r="I34" s="180">
        <f>SUM(I32:I33)</f>
        <v>2454</v>
      </c>
      <c r="J34" s="277">
        <f>SUM(J32:J33)</f>
        <v>-21142</v>
      </c>
      <c r="L34" s="286"/>
      <c r="M34" s="286"/>
      <c r="N34" s="46"/>
      <c r="O34" s="45"/>
      <c r="P34" s="45"/>
    </row>
    <row r="35" spans="1:16" s="16" customFormat="1" ht="17.25" customHeight="1">
      <c r="A35" s="170"/>
      <c r="B35" s="170"/>
      <c r="C35" s="170"/>
      <c r="D35" s="170"/>
      <c r="E35" s="189"/>
      <c r="F35" s="181"/>
      <c r="G35" s="182"/>
      <c r="H35" s="173"/>
      <c r="I35" s="181"/>
      <c r="J35" s="182"/>
      <c r="L35" s="286"/>
      <c r="M35" s="286"/>
      <c r="N35" s="46"/>
      <c r="O35" s="45"/>
      <c r="P35" s="45"/>
    </row>
    <row r="36" spans="1:16" s="16" customFormat="1" ht="17.25" customHeight="1">
      <c r="A36" s="170"/>
      <c r="B36" s="171" t="s">
        <v>237</v>
      </c>
      <c r="C36" s="170"/>
      <c r="D36" s="170"/>
      <c r="E36" s="189"/>
      <c r="F36" s="181"/>
      <c r="G36" s="182"/>
      <c r="H36" s="173"/>
      <c r="I36" s="181"/>
      <c r="J36" s="182"/>
      <c r="L36" s="286"/>
      <c r="M36" s="286"/>
      <c r="N36" s="46"/>
      <c r="O36" s="45"/>
      <c r="P36" s="45"/>
    </row>
    <row r="37" spans="1:16" s="16" customFormat="1" ht="17.25" customHeight="1">
      <c r="A37" s="170"/>
      <c r="B37" s="170"/>
      <c r="C37" s="183" t="s">
        <v>170</v>
      </c>
      <c r="D37" s="183"/>
      <c r="E37" s="189" t="s">
        <v>88</v>
      </c>
      <c r="F37" s="184">
        <f>+'notes-Part B'!G77</f>
        <v>1.1297440423654015</v>
      </c>
      <c r="G37" s="185">
        <f>+'notes-Part B'!H77</f>
        <v>0.8923212709620477</v>
      </c>
      <c r="H37" s="186"/>
      <c r="I37" s="290">
        <f>+'notes-Part B'!J77</f>
        <v>2.0247131509267433</v>
      </c>
      <c r="J37" s="185">
        <f>+'notes-Part B'!K77</f>
        <v>-18.802294792586054</v>
      </c>
      <c r="K37" s="18"/>
      <c r="L37" s="288"/>
      <c r="M37" s="286"/>
      <c r="N37" s="47">
        <v>-14.914141414141413</v>
      </c>
      <c r="O37" s="45"/>
      <c r="P37" s="45"/>
    </row>
    <row r="38" spans="1:14" ht="17.25" customHeight="1" hidden="1">
      <c r="A38" s="110"/>
      <c r="B38" s="110"/>
      <c r="C38" s="183" t="s">
        <v>103</v>
      </c>
      <c r="D38" s="183"/>
      <c r="E38" s="189" t="s">
        <v>159</v>
      </c>
      <c r="F38" s="184">
        <f>+'notes-Part B'!G78</f>
        <v>0</v>
      </c>
      <c r="G38" s="185">
        <f>+'notes-Part B'!H78</f>
        <v>0</v>
      </c>
      <c r="H38" s="186"/>
      <c r="I38" s="290">
        <f>+'notes-Part B'!J78</f>
        <v>0</v>
      </c>
      <c r="J38" s="185">
        <f>+'notes-Part B'!K78</f>
        <v>0</v>
      </c>
      <c r="L38" s="289"/>
      <c r="M38" s="286"/>
      <c r="N38" s="48"/>
    </row>
    <row r="39" spans="1:14" ht="15.75">
      <c r="A39" s="110"/>
      <c r="B39" s="165"/>
      <c r="C39" s="187" t="s">
        <v>103</v>
      </c>
      <c r="D39" s="187"/>
      <c r="E39" s="189" t="s">
        <v>88</v>
      </c>
      <c r="F39" s="290">
        <f>+'notes-Part B'!G88</f>
        <v>0.9899458623356535</v>
      </c>
      <c r="G39" s="185">
        <f>+'notes-Part B'!H88</f>
        <v>0.7819025522041763</v>
      </c>
      <c r="H39" s="186"/>
      <c r="I39" s="290">
        <f>+'notes-Part B'!J88</f>
        <v>1.774168600154679</v>
      </c>
      <c r="J39" s="306" t="str">
        <f>+'notes-Part B'!K88</f>
        <v>n.a.</v>
      </c>
      <c r="L39" s="289"/>
      <c r="M39" s="286"/>
      <c r="N39" s="54"/>
    </row>
    <row r="40" spans="1:14" ht="15.75">
      <c r="A40" s="110"/>
      <c r="B40" s="165"/>
      <c r="C40" s="187"/>
      <c r="D40" s="187"/>
      <c r="E40" s="190"/>
      <c r="F40" s="188"/>
      <c r="G40" s="188"/>
      <c r="H40" s="300"/>
      <c r="I40" s="187"/>
      <c r="J40" s="187" t="s">
        <v>181</v>
      </c>
      <c r="L40" s="289"/>
      <c r="M40" s="289"/>
      <c r="N40" s="54"/>
    </row>
    <row r="41" spans="1:14" ht="15.75">
      <c r="A41" s="110"/>
      <c r="B41" s="165"/>
      <c r="C41" s="187"/>
      <c r="D41" s="187"/>
      <c r="E41" s="190"/>
      <c r="F41" s="188"/>
      <c r="G41" s="188"/>
      <c r="H41" s="300"/>
      <c r="I41" s="187"/>
      <c r="J41" s="187"/>
      <c r="L41" s="289"/>
      <c r="M41" s="289"/>
      <c r="N41" s="54"/>
    </row>
    <row r="42" spans="1:14" ht="36.75" customHeight="1">
      <c r="A42" s="110"/>
      <c r="B42" s="349" t="s">
        <v>215</v>
      </c>
      <c r="C42" s="350"/>
      <c r="D42" s="350"/>
      <c r="E42" s="350"/>
      <c r="F42" s="350"/>
      <c r="G42" s="350"/>
      <c r="H42" s="350"/>
      <c r="I42" s="350"/>
      <c r="J42" s="350"/>
      <c r="N42" s="54"/>
    </row>
    <row r="43" spans="1:14" ht="15.75">
      <c r="A43" s="110"/>
      <c r="B43" s="165"/>
      <c r="C43" s="187"/>
      <c r="D43" s="187"/>
      <c r="E43" s="190"/>
      <c r="F43" s="188"/>
      <c r="G43" s="188"/>
      <c r="H43" s="300"/>
      <c r="I43" s="187"/>
      <c r="J43" s="187"/>
      <c r="N43" s="54"/>
    </row>
    <row r="44" spans="1:14" ht="15.75">
      <c r="A44" s="110"/>
      <c r="B44" s="165"/>
      <c r="C44" s="345"/>
      <c r="D44" s="345"/>
      <c r="E44" s="346"/>
      <c r="F44" s="346"/>
      <c r="G44" s="346"/>
      <c r="H44" s="346"/>
      <c r="I44" s="346"/>
      <c r="J44" s="347"/>
      <c r="N44" s="54"/>
    </row>
    <row r="45" spans="1:14" ht="15.75">
      <c r="A45" s="110"/>
      <c r="B45" s="165"/>
      <c r="C45" s="187"/>
      <c r="D45" s="187"/>
      <c r="E45" s="190"/>
      <c r="F45" s="188"/>
      <c r="G45" s="188"/>
      <c r="H45" s="300"/>
      <c r="I45" s="187"/>
      <c r="J45" s="187"/>
      <c r="N45" s="54"/>
    </row>
    <row r="46" spans="1:14" ht="15.75">
      <c r="A46" s="110"/>
      <c r="B46" s="165"/>
      <c r="C46" s="110"/>
      <c r="D46" s="110"/>
      <c r="E46" s="165"/>
      <c r="F46" s="164"/>
      <c r="G46" s="164"/>
      <c r="H46" s="294"/>
      <c r="I46" s="165"/>
      <c r="J46" s="165"/>
      <c r="N46" s="54"/>
    </row>
    <row r="47" spans="1:14" ht="15.75">
      <c r="A47" s="110"/>
      <c r="B47" s="165"/>
      <c r="C47" s="110"/>
      <c r="D47" s="110"/>
      <c r="E47" s="165"/>
      <c r="F47" s="164"/>
      <c r="G47" s="164"/>
      <c r="H47" s="294"/>
      <c r="I47" s="165"/>
      <c r="J47" s="165"/>
      <c r="N47" s="54"/>
    </row>
    <row r="48" ht="12.75">
      <c r="I48" s="5"/>
    </row>
    <row r="49" ht="12.75">
      <c r="I49" s="5"/>
    </row>
    <row r="50" ht="12.75">
      <c r="I50" s="5"/>
    </row>
    <row r="51" ht="12.75">
      <c r="I51" s="5"/>
    </row>
    <row r="52" ht="12.75">
      <c r="I52" s="5"/>
    </row>
    <row r="53" ht="12.75">
      <c r="I53" s="5"/>
    </row>
  </sheetData>
  <sheetProtection/>
  <mergeCells count="14">
    <mergeCell ref="B1:J1"/>
    <mergeCell ref="B2:J2"/>
    <mergeCell ref="B3:J3"/>
    <mergeCell ref="I12:J12"/>
    <mergeCell ref="B4:J4"/>
    <mergeCell ref="F12:G12"/>
    <mergeCell ref="F11:G11"/>
    <mergeCell ref="I11:J11"/>
    <mergeCell ref="F13:G13"/>
    <mergeCell ref="I13:J13"/>
    <mergeCell ref="C44:J44"/>
    <mergeCell ref="B5:J5"/>
    <mergeCell ref="B42:J42"/>
    <mergeCell ref="B20:C20"/>
  </mergeCells>
  <printOptions horizontalCentered="1"/>
  <pageMargins left="0.49" right="0.25" top="0.36" bottom="0.63" header="0.5" footer="0.5"/>
  <pageSetup horizontalDpi="300" verticalDpi="3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L70"/>
  <sheetViews>
    <sheetView showGridLines="0" tabSelected="1" zoomScalePageLayoutView="0" workbookViewId="0" topLeftCell="A42">
      <selection activeCell="B68" sqref="B68:I68"/>
    </sheetView>
  </sheetViews>
  <sheetFormatPr defaultColWidth="9.140625" defaultRowHeight="12.75"/>
  <cols>
    <col min="1" max="1" width="5.8515625" style="3" customWidth="1"/>
    <col min="2" max="2" width="36.140625" style="3" customWidth="1"/>
    <col min="3" max="3" width="9.28125" style="3" customWidth="1"/>
    <col min="4" max="4" width="10.7109375" style="3" customWidth="1"/>
    <col min="5" max="5" width="8.57421875" style="2" customWidth="1"/>
    <col min="6" max="6" width="14.8515625" style="6" customWidth="1"/>
    <col min="7" max="7" width="1.8515625" style="3" customWidth="1"/>
    <col min="8" max="8" width="14.7109375" style="6" customWidth="1"/>
    <col min="9" max="9" width="3.00390625" style="3" customWidth="1"/>
    <col min="10" max="10" width="9.57421875" style="3" bestFit="1" customWidth="1"/>
    <col min="11" max="16384" width="9.140625" style="3" customWidth="1"/>
  </cols>
  <sheetData>
    <row r="1" spans="1:8" ht="12.75" customHeight="1">
      <c r="A1" s="353"/>
      <c r="B1" s="353"/>
      <c r="C1" s="353"/>
      <c r="D1" s="353"/>
      <c r="E1" s="353"/>
      <c r="F1" s="353"/>
      <c r="G1" s="353"/>
      <c r="H1" s="353"/>
    </row>
    <row r="2" spans="1:8" ht="22.5">
      <c r="A2" s="352" t="str">
        <f>+Income!B2</f>
        <v>TSR CAPITAL BERHAD</v>
      </c>
      <c r="B2" s="352"/>
      <c r="C2" s="352"/>
      <c r="D2" s="352"/>
      <c r="E2" s="352"/>
      <c r="F2" s="352"/>
      <c r="G2" s="352"/>
      <c r="H2" s="352"/>
    </row>
    <row r="3" spans="1:12" ht="18.75">
      <c r="A3" s="353" t="str">
        <f>+Income!B3</f>
        <v>(Company No : 541149-W)</v>
      </c>
      <c r="B3" s="353"/>
      <c r="C3" s="353"/>
      <c r="D3" s="353"/>
      <c r="E3" s="353"/>
      <c r="F3" s="353"/>
      <c r="G3" s="353"/>
      <c r="H3" s="353"/>
      <c r="I3" s="7"/>
      <c r="J3" s="7"/>
      <c r="K3" s="7"/>
      <c r="L3" s="7"/>
    </row>
    <row r="4" spans="1:12" ht="15.75">
      <c r="A4" s="358" t="str">
        <f>+Income!B4</f>
        <v>(Incorporated in Malaysia)</v>
      </c>
      <c r="B4" s="358"/>
      <c r="C4" s="358"/>
      <c r="D4" s="358"/>
      <c r="E4" s="358"/>
      <c r="F4" s="358"/>
      <c r="G4" s="358"/>
      <c r="H4" s="358"/>
      <c r="I4" s="7"/>
      <c r="J4" s="7"/>
      <c r="K4" s="7"/>
      <c r="L4" s="7"/>
    </row>
    <row r="5" spans="1:12" ht="9" customHeight="1">
      <c r="A5" s="9"/>
      <c r="B5" s="9"/>
      <c r="C5" s="9"/>
      <c r="D5" s="9"/>
      <c r="E5" s="209"/>
      <c r="F5" s="9"/>
      <c r="G5" s="9"/>
      <c r="H5" s="9"/>
      <c r="I5" s="7"/>
      <c r="J5" s="7"/>
      <c r="K5" s="7"/>
      <c r="L5" s="7"/>
    </row>
    <row r="6" spans="6:8" ht="12" customHeight="1">
      <c r="F6" s="3"/>
      <c r="H6" s="3"/>
    </row>
    <row r="7" spans="6:8" ht="12" customHeight="1">
      <c r="F7" s="3"/>
      <c r="H7" s="3"/>
    </row>
    <row r="8" spans="1:7" ht="15.75" customHeight="1">
      <c r="A8" s="1" t="s">
        <v>105</v>
      </c>
      <c r="F8" s="4"/>
      <c r="G8" s="5"/>
    </row>
    <row r="9" spans="1:7" ht="15.75" customHeight="1">
      <c r="A9" s="1" t="s">
        <v>174</v>
      </c>
      <c r="B9" s="224" t="str">
        <f>+Income!D8</f>
        <v>30 June 2009</v>
      </c>
      <c r="F9" s="4"/>
      <c r="G9" s="5"/>
    </row>
    <row r="10" spans="6:7" ht="12" customHeight="1">
      <c r="F10" s="4"/>
      <c r="G10" s="5"/>
    </row>
    <row r="11" spans="1:8" ht="15">
      <c r="A11" s="13"/>
      <c r="B11" s="13"/>
      <c r="C11" s="13"/>
      <c r="D11" s="13"/>
      <c r="E11" s="23"/>
      <c r="F11" s="111" t="str">
        <f>+Income!F13</f>
        <v>30 June</v>
      </c>
      <c r="G11" s="108"/>
      <c r="H11" s="109" t="s">
        <v>106</v>
      </c>
    </row>
    <row r="12" spans="1:8" ht="15.75" thickBot="1">
      <c r="A12" s="13"/>
      <c r="B12" s="13"/>
      <c r="C12" s="13"/>
      <c r="D12" s="13"/>
      <c r="E12" s="23"/>
      <c r="F12" s="278">
        <v>2009</v>
      </c>
      <c r="G12" s="279"/>
      <c r="H12" s="280">
        <v>2008</v>
      </c>
    </row>
    <row r="13" spans="1:8" s="15" customFormat="1" ht="15">
      <c r="A13" s="191"/>
      <c r="B13" s="191"/>
      <c r="C13" s="191"/>
      <c r="D13" s="191"/>
      <c r="E13" s="112" t="s">
        <v>92</v>
      </c>
      <c r="F13" s="113" t="s">
        <v>107</v>
      </c>
      <c r="G13" s="114"/>
      <c r="H13" s="115" t="s">
        <v>108</v>
      </c>
    </row>
    <row r="14" spans="1:8" ht="15">
      <c r="A14" s="13"/>
      <c r="B14" s="13"/>
      <c r="C14" s="13"/>
      <c r="D14" s="13"/>
      <c r="E14" s="23"/>
      <c r="F14" s="24" t="s">
        <v>3</v>
      </c>
      <c r="G14" s="23"/>
      <c r="H14" s="25" t="s">
        <v>3</v>
      </c>
    </row>
    <row r="15" spans="1:8" ht="14.25" customHeight="1">
      <c r="A15" s="13"/>
      <c r="B15" s="10" t="s">
        <v>109</v>
      </c>
      <c r="C15" s="10"/>
      <c r="D15" s="10"/>
      <c r="E15" s="23"/>
      <c r="F15" s="24"/>
      <c r="G15" s="23"/>
      <c r="H15" s="25"/>
    </row>
    <row r="16" spans="2:8" s="13" customFormat="1" ht="15">
      <c r="B16" s="13" t="s">
        <v>20</v>
      </c>
      <c r="E16" s="23"/>
      <c r="F16" s="119">
        <v>9315</v>
      </c>
      <c r="H16" s="55">
        <v>9567</v>
      </c>
    </row>
    <row r="17" spans="2:8" s="13" customFormat="1" ht="15">
      <c r="B17" s="13" t="s">
        <v>188</v>
      </c>
      <c r="E17" s="23"/>
      <c r="F17" s="119">
        <v>331</v>
      </c>
      <c r="H17" s="55">
        <v>334</v>
      </c>
    </row>
    <row r="18" spans="2:8" s="13" customFormat="1" ht="15">
      <c r="B18" s="13" t="s">
        <v>169</v>
      </c>
      <c r="E18" s="23"/>
      <c r="F18" s="119">
        <v>4308</v>
      </c>
      <c r="H18" s="55">
        <v>5301</v>
      </c>
    </row>
    <row r="19" spans="2:8" s="13" customFormat="1" ht="15">
      <c r="B19" s="13" t="s">
        <v>225</v>
      </c>
      <c r="E19" s="23"/>
      <c r="F19" s="119">
        <v>162</v>
      </c>
      <c r="H19" s="55">
        <v>162</v>
      </c>
    </row>
    <row r="20" spans="2:8" s="13" customFormat="1" ht="15">
      <c r="B20" s="13" t="s">
        <v>111</v>
      </c>
      <c r="E20" s="23"/>
      <c r="F20" s="124">
        <v>751</v>
      </c>
      <c r="H20" s="55">
        <v>716</v>
      </c>
    </row>
    <row r="21" spans="2:8" s="13" customFormat="1" ht="15">
      <c r="B21" s="13" t="s">
        <v>168</v>
      </c>
      <c r="E21" s="23"/>
      <c r="F21" s="119">
        <v>18907</v>
      </c>
      <c r="H21" s="55">
        <v>18907</v>
      </c>
    </row>
    <row r="22" spans="5:8" s="13" customFormat="1" ht="15">
      <c r="E22" s="23"/>
      <c r="F22" s="119"/>
      <c r="H22" s="55"/>
    </row>
    <row r="23" spans="5:8" s="13" customFormat="1" ht="15">
      <c r="E23" s="23"/>
      <c r="F23" s="118">
        <f>SUM(F16:F21)</f>
        <v>33774</v>
      </c>
      <c r="H23" s="36">
        <f>SUM(H16:H21)</f>
        <v>34987</v>
      </c>
    </row>
    <row r="24" spans="5:8" s="13" customFormat="1" ht="15">
      <c r="E24" s="23"/>
      <c r="F24" s="119"/>
      <c r="H24" s="55"/>
    </row>
    <row r="25" spans="2:8" s="13" customFormat="1" ht="15">
      <c r="B25" s="10" t="s">
        <v>18</v>
      </c>
      <c r="C25" s="10"/>
      <c r="D25" s="10"/>
      <c r="E25" s="23"/>
      <c r="F25" s="119"/>
      <c r="H25" s="57"/>
    </row>
    <row r="26" spans="2:8" s="13" customFormat="1" ht="15">
      <c r="B26" s="13" t="s">
        <v>110</v>
      </c>
      <c r="E26" s="23"/>
      <c r="F26" s="120">
        <v>24574</v>
      </c>
      <c r="H26" s="56">
        <v>40585</v>
      </c>
    </row>
    <row r="27" spans="2:8" s="13" customFormat="1" ht="15">
      <c r="B27" s="13" t="s">
        <v>112</v>
      </c>
      <c r="E27" s="23"/>
      <c r="F27" s="121">
        <v>5960</v>
      </c>
      <c r="H27" s="56">
        <v>6077</v>
      </c>
    </row>
    <row r="28" spans="2:8" s="13" customFormat="1" ht="15">
      <c r="B28" s="13" t="s">
        <v>113</v>
      </c>
      <c r="E28" s="23"/>
      <c r="F28" s="121">
        <v>54625</v>
      </c>
      <c r="H28" s="56">
        <v>43864</v>
      </c>
    </row>
    <row r="29" spans="2:8" s="13" customFormat="1" ht="15">
      <c r="B29" s="13" t="s">
        <v>149</v>
      </c>
      <c r="E29" s="23"/>
      <c r="F29" s="121">
        <v>11095</v>
      </c>
      <c r="H29" s="56">
        <v>16703</v>
      </c>
    </row>
    <row r="30" spans="2:8" s="13" customFormat="1" ht="15">
      <c r="B30" s="13" t="s">
        <v>114</v>
      </c>
      <c r="E30" s="23"/>
      <c r="F30" s="121">
        <v>2858</v>
      </c>
      <c r="H30" s="56">
        <v>2482</v>
      </c>
    </row>
    <row r="31" spans="2:8" s="13" customFormat="1" ht="15">
      <c r="B31" s="13" t="s">
        <v>163</v>
      </c>
      <c r="E31" s="23"/>
      <c r="F31" s="121">
        <v>47110</v>
      </c>
      <c r="H31" s="56">
        <v>24816</v>
      </c>
    </row>
    <row r="32" spans="2:8" s="13" customFormat="1" ht="15">
      <c r="B32" s="13" t="s">
        <v>115</v>
      </c>
      <c r="E32" s="23"/>
      <c r="F32" s="121">
        <v>10165</v>
      </c>
      <c r="H32" s="56">
        <v>43835</v>
      </c>
    </row>
    <row r="33" spans="2:8" s="13" customFormat="1" ht="5.25" customHeight="1">
      <c r="B33" s="33"/>
      <c r="C33" s="33"/>
      <c r="D33" s="33"/>
      <c r="E33" s="23"/>
      <c r="F33" s="121"/>
      <c r="H33" s="43"/>
    </row>
    <row r="34" spans="5:8" s="13" customFormat="1" ht="15">
      <c r="E34" s="23"/>
      <c r="F34" s="122">
        <f>SUM(F26:F33)</f>
        <v>156387</v>
      </c>
      <c r="H34" s="42">
        <f>SUM(H26:H33)</f>
        <v>178362</v>
      </c>
    </row>
    <row r="35" spans="5:8" s="13" customFormat="1" ht="4.5" customHeight="1">
      <c r="E35" s="23"/>
      <c r="F35" s="119"/>
      <c r="H35" s="35"/>
    </row>
    <row r="36" spans="2:8" s="13" customFormat="1" ht="15" customHeight="1" thickBot="1">
      <c r="B36" s="10" t="s">
        <v>127</v>
      </c>
      <c r="C36" s="10"/>
      <c r="D36" s="10"/>
      <c r="E36" s="23"/>
      <c r="F36" s="123">
        <f>+F23+F34</f>
        <v>190161</v>
      </c>
      <c r="H36" s="37">
        <f>+H23+H34</f>
        <v>213349</v>
      </c>
    </row>
    <row r="37" spans="5:8" s="13" customFormat="1" ht="9" customHeight="1">
      <c r="E37" s="23"/>
      <c r="F37" s="124"/>
      <c r="H37" s="38"/>
    </row>
    <row r="38" spans="2:8" s="13" customFormat="1" ht="15" customHeight="1">
      <c r="B38" s="10" t="s">
        <v>116</v>
      </c>
      <c r="C38" s="10"/>
      <c r="D38" s="10"/>
      <c r="E38" s="23"/>
      <c r="F38" s="124"/>
      <c r="H38" s="38"/>
    </row>
    <row r="39" spans="2:8" s="13" customFormat="1" ht="15" customHeight="1">
      <c r="B39" s="13" t="s">
        <v>117</v>
      </c>
      <c r="E39" s="23"/>
      <c r="F39" s="119">
        <v>113300</v>
      </c>
      <c r="H39" s="55">
        <v>113300</v>
      </c>
    </row>
    <row r="40" spans="2:8" s="13" customFormat="1" ht="15" customHeight="1">
      <c r="B40" s="13" t="s">
        <v>118</v>
      </c>
      <c r="E40" s="23"/>
      <c r="F40" s="124">
        <v>26653</v>
      </c>
      <c r="G40" s="30"/>
      <c r="H40" s="116">
        <v>26653</v>
      </c>
    </row>
    <row r="41" spans="2:8" s="13" customFormat="1" ht="15" customHeight="1">
      <c r="B41" s="13" t="s">
        <v>119</v>
      </c>
      <c r="E41" s="23"/>
      <c r="F41" s="124">
        <v>11939</v>
      </c>
      <c r="G41" s="30"/>
      <c r="H41" s="116">
        <v>9645</v>
      </c>
    </row>
    <row r="42" spans="5:8" s="13" customFormat="1" ht="6" customHeight="1">
      <c r="E42" s="23"/>
      <c r="F42" s="125"/>
      <c r="G42" s="30"/>
      <c r="H42" s="117"/>
    </row>
    <row r="43" spans="2:8" s="13" customFormat="1" ht="15" customHeight="1">
      <c r="B43" s="13" t="s">
        <v>130</v>
      </c>
      <c r="E43" s="23"/>
      <c r="F43" s="124"/>
      <c r="G43" s="30"/>
      <c r="H43" s="38"/>
    </row>
    <row r="44" spans="2:8" s="13" customFormat="1" ht="15" customHeight="1">
      <c r="B44" s="13" t="s">
        <v>129</v>
      </c>
      <c r="E44" s="23"/>
      <c r="F44" s="124">
        <f>SUM(F39:F43)</f>
        <v>151892</v>
      </c>
      <c r="G44" s="30"/>
      <c r="H44" s="38">
        <f>SUM(H39:H43)</f>
        <v>149598</v>
      </c>
    </row>
    <row r="45" spans="2:8" s="13" customFormat="1" ht="15" customHeight="1">
      <c r="B45" s="13" t="s">
        <v>17</v>
      </c>
      <c r="E45" s="23"/>
      <c r="F45" s="119">
        <v>949</v>
      </c>
      <c r="H45" s="55">
        <v>789</v>
      </c>
    </row>
    <row r="46" spans="2:8" s="13" customFormat="1" ht="15" customHeight="1">
      <c r="B46" s="10" t="s">
        <v>120</v>
      </c>
      <c r="C46" s="10"/>
      <c r="D46" s="10"/>
      <c r="E46" s="23"/>
      <c r="F46" s="118">
        <f>SUM(F43:F45)</f>
        <v>152841</v>
      </c>
      <c r="H46" s="36">
        <f>SUM(H43:H45)</f>
        <v>150387</v>
      </c>
    </row>
    <row r="47" spans="5:8" s="13" customFormat="1" ht="8.25" customHeight="1">
      <c r="E47" s="23"/>
      <c r="F47" s="124"/>
      <c r="H47" s="38"/>
    </row>
    <row r="48" spans="2:8" s="13" customFormat="1" ht="15" customHeight="1">
      <c r="B48" s="10" t="s">
        <v>121</v>
      </c>
      <c r="C48" s="10"/>
      <c r="D48" s="10"/>
      <c r="E48" s="23"/>
      <c r="F48" s="124"/>
      <c r="H48" s="38"/>
    </row>
    <row r="49" spans="2:8" s="13" customFormat="1" ht="15" customHeight="1">
      <c r="B49" s="13" t="s">
        <v>162</v>
      </c>
      <c r="E49" s="23" t="s">
        <v>83</v>
      </c>
      <c r="F49" s="119">
        <v>366</v>
      </c>
      <c r="H49" s="55">
        <v>482</v>
      </c>
    </row>
    <row r="50" spans="5:8" s="13" customFormat="1" ht="15" customHeight="1">
      <c r="E50" s="23"/>
      <c r="F50" s="119"/>
      <c r="H50" s="55"/>
    </row>
    <row r="51" spans="2:8" s="13" customFormat="1" ht="15" customHeight="1" hidden="1">
      <c r="B51" s="13" t="s">
        <v>122</v>
      </c>
      <c r="E51" s="23"/>
      <c r="F51" s="124"/>
      <c r="H51" s="38"/>
    </row>
    <row r="52" spans="2:8" s="13" customFormat="1" ht="15" customHeight="1">
      <c r="B52" s="10"/>
      <c r="C52" s="10"/>
      <c r="D52" s="10"/>
      <c r="E52" s="23"/>
      <c r="F52" s="118">
        <f>SUM(F49:F51)</f>
        <v>366</v>
      </c>
      <c r="G52" s="30"/>
      <c r="H52" s="36">
        <f>SUM(H49:H51)</f>
        <v>482</v>
      </c>
    </row>
    <row r="53" spans="5:8" s="13" customFormat="1" ht="9" customHeight="1">
      <c r="E53" s="23"/>
      <c r="F53" s="124"/>
      <c r="H53" s="38"/>
    </row>
    <row r="54" spans="2:8" s="13" customFormat="1" ht="15">
      <c r="B54" s="10" t="s">
        <v>19</v>
      </c>
      <c r="C54" s="10"/>
      <c r="D54" s="10"/>
      <c r="E54" s="23"/>
      <c r="F54" s="119"/>
      <c r="H54" s="57"/>
    </row>
    <row r="55" spans="2:8" s="13" customFormat="1" ht="13.5" customHeight="1">
      <c r="B55" s="13" t="s">
        <v>161</v>
      </c>
      <c r="E55" s="23" t="s">
        <v>83</v>
      </c>
      <c r="F55" s="120">
        <v>918</v>
      </c>
      <c r="H55" s="56">
        <v>983</v>
      </c>
    </row>
    <row r="56" spans="2:8" s="13" customFormat="1" ht="15">
      <c r="B56" s="13" t="s">
        <v>123</v>
      </c>
      <c r="E56" s="23"/>
      <c r="F56" s="121">
        <v>26347</v>
      </c>
      <c r="H56" s="56">
        <v>47276</v>
      </c>
    </row>
    <row r="57" spans="2:8" s="13" customFormat="1" ht="15">
      <c r="B57" s="13" t="s">
        <v>124</v>
      </c>
      <c r="E57" s="23"/>
      <c r="F57" s="121">
        <v>8986</v>
      </c>
      <c r="H57" s="56">
        <f>3418+10189</f>
        <v>13607</v>
      </c>
    </row>
    <row r="58" spans="2:8" s="13" customFormat="1" ht="15">
      <c r="B58" s="13" t="s">
        <v>125</v>
      </c>
      <c r="E58" s="23"/>
      <c r="F58" s="121">
        <v>703</v>
      </c>
      <c r="H58" s="56">
        <v>614</v>
      </c>
    </row>
    <row r="59" spans="2:8" s="13" customFormat="1" ht="4.5" customHeight="1">
      <c r="B59" s="33"/>
      <c r="C59" s="33"/>
      <c r="D59" s="33"/>
      <c r="E59" s="23"/>
      <c r="F59" s="121"/>
      <c r="H59" s="41"/>
    </row>
    <row r="60" spans="5:8" s="13" customFormat="1" ht="15">
      <c r="E60" s="23"/>
      <c r="F60" s="122">
        <f>SUM(F55:F59)</f>
        <v>36954</v>
      </c>
      <c r="H60" s="42">
        <f>SUM(H55:H59)</f>
        <v>62480</v>
      </c>
    </row>
    <row r="61" spans="5:8" s="13" customFormat="1" ht="15">
      <c r="E61" s="23"/>
      <c r="F61" s="124"/>
      <c r="H61" s="38"/>
    </row>
    <row r="62" spans="2:8" s="13" customFormat="1" ht="15">
      <c r="B62" s="10" t="s">
        <v>126</v>
      </c>
      <c r="C62" s="10"/>
      <c r="D62" s="10"/>
      <c r="E62" s="23"/>
      <c r="F62" s="118">
        <f>+F52+F60</f>
        <v>37320</v>
      </c>
      <c r="H62" s="36">
        <f>+H52+H60</f>
        <v>62962</v>
      </c>
    </row>
    <row r="63" spans="2:8" s="13" customFormat="1" ht="15">
      <c r="B63" s="10"/>
      <c r="C63" s="10"/>
      <c r="D63" s="10"/>
      <c r="E63" s="23"/>
      <c r="F63" s="119"/>
      <c r="H63" s="35"/>
    </row>
    <row r="64" spans="2:8" s="13" customFormat="1" ht="15.75" thickBot="1">
      <c r="B64" s="10" t="s">
        <v>128</v>
      </c>
      <c r="C64" s="10"/>
      <c r="D64" s="10"/>
      <c r="E64" s="23"/>
      <c r="F64" s="123">
        <f>+F46+F62</f>
        <v>190161</v>
      </c>
      <c r="H64" s="37">
        <f>+H46+H62</f>
        <v>213349</v>
      </c>
    </row>
    <row r="65" spans="5:8" s="13" customFormat="1" ht="5.25" customHeight="1">
      <c r="E65" s="23"/>
      <c r="F65" s="27"/>
      <c r="H65" s="35"/>
    </row>
    <row r="66" spans="2:8" s="13" customFormat="1" ht="19.5" customHeight="1">
      <c r="B66" s="13" t="s">
        <v>171</v>
      </c>
      <c r="E66" s="23"/>
      <c r="F66" s="163">
        <f>+F44/113300</f>
        <v>1.3406178287731685</v>
      </c>
      <c r="H66" s="151">
        <f>+H44/113000</f>
        <v>1.3238761061946902</v>
      </c>
    </row>
    <row r="67" spans="2:8" s="13" customFormat="1" ht="15">
      <c r="B67" s="10"/>
      <c r="C67" s="10"/>
      <c r="D67" s="10"/>
      <c r="E67" s="23"/>
      <c r="F67" s="39"/>
      <c r="H67" s="126"/>
    </row>
    <row r="68" spans="2:9" ht="33.75" customHeight="1">
      <c r="B68" s="349" t="s">
        <v>216</v>
      </c>
      <c r="C68" s="349"/>
      <c r="D68" s="349"/>
      <c r="E68" s="350"/>
      <c r="F68" s="350"/>
      <c r="G68" s="350"/>
      <c r="H68" s="350"/>
      <c r="I68" s="350"/>
    </row>
    <row r="70" spans="6:8" ht="12.75">
      <c r="F70" s="6">
        <f>+F64-F36</f>
        <v>0</v>
      </c>
      <c r="H70" s="6">
        <f>+H64-H36</f>
        <v>0</v>
      </c>
    </row>
  </sheetData>
  <sheetProtection/>
  <mergeCells count="5">
    <mergeCell ref="B68:I68"/>
    <mergeCell ref="A1:H1"/>
    <mergeCell ref="A3:H3"/>
    <mergeCell ref="A2:H2"/>
    <mergeCell ref="A4:H4"/>
  </mergeCells>
  <printOptions horizontalCentered="1"/>
  <pageMargins left="0.62992125984252" right="0.236220472440945" top="0.354330708661417" bottom="0.590551181102362" header="0.511811023622047" footer="0.511811023622047"/>
  <pageSetup firstPageNumber="2" useFirstPageNumber="1" horizontalDpi="300" verticalDpi="300" orientation="portrait" paperSize="9" scale="8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35"/>
  <sheetViews>
    <sheetView zoomScale="75" zoomScaleNormal="75" zoomScalePageLayoutView="0" workbookViewId="0" topLeftCell="A9">
      <selection activeCell="A15" sqref="A15:IV15"/>
    </sheetView>
  </sheetViews>
  <sheetFormatPr defaultColWidth="8.00390625" defaultRowHeight="12.75"/>
  <cols>
    <col min="1" max="1" width="3.140625" style="66" customWidth="1"/>
    <col min="2" max="2" width="27.140625" style="66" customWidth="1"/>
    <col min="3" max="3" width="14.00390625" style="66" customWidth="1"/>
    <col min="4" max="4" width="14.00390625" style="210" customWidth="1"/>
    <col min="5" max="5" width="2.7109375" style="66" customWidth="1"/>
    <col min="6" max="6" width="12.28125" style="66" customWidth="1"/>
    <col min="7" max="7" width="0.9921875" style="66" customWidth="1"/>
    <col min="8" max="8" width="18.421875" style="66" customWidth="1"/>
    <col min="9" max="9" width="0.85546875" style="66" customWidth="1"/>
    <col min="10" max="10" width="18.8515625" style="66" customWidth="1"/>
    <col min="11" max="11" width="0.71875" style="66" customWidth="1"/>
    <col min="12" max="12" width="14.421875" style="66" customWidth="1"/>
    <col min="13" max="13" width="0.85546875" style="66" customWidth="1"/>
    <col min="14" max="14" width="14.421875" style="66" customWidth="1"/>
    <col min="15" max="15" width="0.71875" style="66" customWidth="1"/>
    <col min="16" max="16" width="11.28125" style="66" customWidth="1"/>
    <col min="17" max="16384" width="8.00390625" style="66" customWidth="1"/>
  </cols>
  <sheetData>
    <row r="1" spans="1:13" s="3" customFormat="1" ht="12.75" customHeight="1">
      <c r="A1" s="353"/>
      <c r="B1" s="353"/>
      <c r="C1" s="353"/>
      <c r="D1" s="353"/>
      <c r="E1" s="353"/>
      <c r="F1" s="353"/>
      <c r="G1" s="353"/>
      <c r="H1" s="353"/>
      <c r="I1" s="353"/>
      <c r="J1" s="353"/>
      <c r="K1" s="353"/>
      <c r="L1" s="353"/>
      <c r="M1" s="8"/>
    </row>
    <row r="2" spans="1:13" s="3" customFormat="1" ht="22.5">
      <c r="A2" s="352" t="str">
        <f>+Income!B2</f>
        <v>TSR CAPITAL BERHAD</v>
      </c>
      <c r="B2" s="352"/>
      <c r="C2" s="352"/>
      <c r="D2" s="352"/>
      <c r="E2" s="352"/>
      <c r="F2" s="352"/>
      <c r="G2" s="352"/>
      <c r="H2" s="352"/>
      <c r="I2" s="352"/>
      <c r="J2" s="352"/>
      <c r="K2" s="352"/>
      <c r="L2" s="352"/>
      <c r="M2" s="233"/>
    </row>
    <row r="3" spans="1:18" s="3" customFormat="1" ht="18.75">
      <c r="A3" s="353" t="str">
        <f>+Income!B3</f>
        <v>(Company No : 541149-W)</v>
      </c>
      <c r="B3" s="353"/>
      <c r="C3" s="353"/>
      <c r="D3" s="353"/>
      <c r="E3" s="353"/>
      <c r="F3" s="353"/>
      <c r="G3" s="353"/>
      <c r="H3" s="353"/>
      <c r="I3" s="353"/>
      <c r="J3" s="353"/>
      <c r="K3" s="353"/>
      <c r="L3" s="353"/>
      <c r="M3" s="8"/>
      <c r="N3" s="7"/>
      <c r="O3" s="7"/>
      <c r="P3" s="7"/>
      <c r="Q3" s="7"/>
      <c r="R3" s="7"/>
    </row>
    <row r="4" spans="1:18" s="3" customFormat="1" ht="15.75">
      <c r="A4" s="358" t="str">
        <f>+Income!B4</f>
        <v>(Incorporated in Malaysia)</v>
      </c>
      <c r="B4" s="358"/>
      <c r="C4" s="358"/>
      <c r="D4" s="358"/>
      <c r="E4" s="358"/>
      <c r="F4" s="358"/>
      <c r="G4" s="358"/>
      <c r="H4" s="358"/>
      <c r="I4" s="358"/>
      <c r="J4" s="358"/>
      <c r="K4" s="358"/>
      <c r="L4" s="358"/>
      <c r="M4" s="150"/>
      <c r="N4" s="7"/>
      <c r="O4" s="7"/>
      <c r="P4" s="7"/>
      <c r="Q4" s="7"/>
      <c r="R4" s="7"/>
    </row>
    <row r="5" spans="1:18" s="3" customFormat="1" ht="18.75" customHeight="1">
      <c r="A5" s="9"/>
      <c r="B5" s="9"/>
      <c r="C5" s="9"/>
      <c r="D5" s="209"/>
      <c r="E5" s="9"/>
      <c r="F5" s="9"/>
      <c r="G5" s="9"/>
      <c r="H5" s="9"/>
      <c r="I5" s="9"/>
      <c r="J5" s="9"/>
      <c r="K5" s="9"/>
      <c r="L5" s="9"/>
      <c r="M5" s="9"/>
      <c r="N5" s="7"/>
      <c r="O5" s="7"/>
      <c r="P5" s="7"/>
      <c r="Q5" s="7"/>
      <c r="R5" s="7"/>
    </row>
    <row r="6" spans="1:18" s="3" customFormat="1" ht="15" customHeight="1">
      <c r="A6" s="9"/>
      <c r="B6" s="9"/>
      <c r="C6" s="9"/>
      <c r="D6" s="209"/>
      <c r="E6" s="9"/>
      <c r="F6" s="9"/>
      <c r="G6" s="9"/>
      <c r="H6" s="9"/>
      <c r="I6" s="9"/>
      <c r="J6" s="9"/>
      <c r="K6" s="9"/>
      <c r="L6" s="9"/>
      <c r="M6" s="9"/>
      <c r="N6" s="7"/>
      <c r="O6" s="7"/>
      <c r="P6" s="7"/>
      <c r="Q6" s="7"/>
      <c r="R6" s="7"/>
    </row>
    <row r="7" s="65" customFormat="1" ht="22.5">
      <c r="A7" s="75" t="s">
        <v>131</v>
      </c>
    </row>
    <row r="8" spans="1:4" s="65" customFormat="1" ht="18" customHeight="1">
      <c r="A8" s="70"/>
      <c r="C8" s="231" t="str">
        <f>+Income!C8</f>
        <v>for the second quarter ended </v>
      </c>
      <c r="D8" s="232" t="str">
        <f>+Income!D8</f>
        <v>30 June 2009</v>
      </c>
    </row>
    <row r="9" s="65" customFormat="1" ht="15" customHeight="1">
      <c r="A9" s="70"/>
    </row>
    <row r="10" spans="1:16" s="65" customFormat="1" ht="15" customHeight="1">
      <c r="A10" s="75"/>
      <c r="F10" s="1" t="s">
        <v>172</v>
      </c>
      <c r="G10" s="1"/>
      <c r="H10" s="110"/>
      <c r="I10" s="110"/>
      <c r="J10" s="110"/>
      <c r="K10" s="110"/>
      <c r="L10" s="110"/>
      <c r="M10" s="110"/>
      <c r="N10" s="110"/>
      <c r="O10" s="110"/>
      <c r="P10" s="110"/>
    </row>
    <row r="11" spans="6:16" ht="24.75" customHeight="1">
      <c r="F11" s="362" t="s">
        <v>203</v>
      </c>
      <c r="G11" s="362"/>
      <c r="H11" s="362"/>
      <c r="I11" s="1"/>
      <c r="J11" s="225" t="s">
        <v>204</v>
      </c>
      <c r="K11" s="225"/>
      <c r="L11" s="225"/>
      <c r="M11"/>
      <c r="N11"/>
      <c r="O11"/>
      <c r="P11"/>
    </row>
    <row r="12" spans="2:16" s="72" customFormat="1" ht="32.25" thickBot="1">
      <c r="B12" s="73"/>
      <c r="C12" s="73"/>
      <c r="D12" s="74" t="s">
        <v>92</v>
      </c>
      <c r="E12" s="73"/>
      <c r="F12" s="235" t="s">
        <v>43</v>
      </c>
      <c r="G12" s="131"/>
      <c r="H12" s="235" t="s">
        <v>44</v>
      </c>
      <c r="I12" s="131"/>
      <c r="J12" s="235" t="s">
        <v>135</v>
      </c>
      <c r="K12" s="131"/>
      <c r="L12" s="235" t="s">
        <v>23</v>
      </c>
      <c r="M12" s="131"/>
      <c r="N12" s="236" t="s">
        <v>133</v>
      </c>
      <c r="O12" s="128"/>
      <c r="P12" s="236" t="s">
        <v>134</v>
      </c>
    </row>
    <row r="13" spans="2:16" ht="15.75">
      <c r="B13" s="70"/>
      <c r="C13" s="70"/>
      <c r="D13" s="75"/>
      <c r="E13" s="70"/>
      <c r="F13" s="132" t="s">
        <v>3</v>
      </c>
      <c r="G13" s="132"/>
      <c r="H13" s="132" t="s">
        <v>3</v>
      </c>
      <c r="I13" s="132"/>
      <c r="J13" s="132" t="s">
        <v>3</v>
      </c>
      <c r="K13" s="132"/>
      <c r="L13" s="132" t="s">
        <v>3</v>
      </c>
      <c r="M13" s="132"/>
      <c r="N13" s="127" t="s">
        <v>3</v>
      </c>
      <c r="O13" s="127"/>
      <c r="P13" s="127" t="s">
        <v>3</v>
      </c>
    </row>
    <row r="14" spans="2:16" s="67" customFormat="1" ht="21.75" customHeight="1">
      <c r="B14" s="75" t="s">
        <v>217</v>
      </c>
      <c r="C14" s="75"/>
      <c r="D14" s="75"/>
      <c r="E14" s="75"/>
      <c r="F14" s="133">
        <v>113300</v>
      </c>
      <c r="G14" s="133"/>
      <c r="H14" s="133">
        <v>26653</v>
      </c>
      <c r="I14" s="133"/>
      <c r="J14" s="133">
        <v>9645</v>
      </c>
      <c r="K14" s="133"/>
      <c r="L14" s="133">
        <f>SUM(F14:K14)</f>
        <v>149598</v>
      </c>
      <c r="M14" s="133"/>
      <c r="N14" s="133">
        <v>789</v>
      </c>
      <c r="O14" s="133"/>
      <c r="P14" s="134">
        <f>+L14+N14</f>
        <v>150387</v>
      </c>
    </row>
    <row r="15" spans="2:16" ht="21.75" customHeight="1">
      <c r="B15" s="303" t="s">
        <v>226</v>
      </c>
      <c r="C15" s="70"/>
      <c r="D15" s="75"/>
      <c r="E15" s="70"/>
      <c r="F15" s="71">
        <v>0</v>
      </c>
      <c r="G15" s="71"/>
      <c r="H15" s="71">
        <v>0</v>
      </c>
      <c r="I15" s="71"/>
      <c r="J15" s="71">
        <v>2294</v>
      </c>
      <c r="K15" s="71"/>
      <c r="L15" s="71">
        <f>SUM(F15:K15)</f>
        <v>2294</v>
      </c>
      <c r="M15" s="71"/>
      <c r="N15" s="71">
        <v>160</v>
      </c>
      <c r="O15" s="130"/>
      <c r="P15" s="129">
        <f>+L15+N15</f>
        <v>2454</v>
      </c>
    </row>
    <row r="16" spans="2:16" ht="21.75" customHeight="1">
      <c r="B16" s="70" t="s">
        <v>213</v>
      </c>
      <c r="C16" s="70"/>
      <c r="D16" s="211"/>
      <c r="E16" s="70"/>
      <c r="F16" s="71">
        <v>0</v>
      </c>
      <c r="G16" s="130"/>
      <c r="H16" s="71">
        <v>0</v>
      </c>
      <c r="I16" s="130"/>
      <c r="J16" s="71">
        <v>0</v>
      </c>
      <c r="K16" s="130"/>
      <c r="L16" s="71">
        <f>SUM(F16:K16)</f>
        <v>0</v>
      </c>
      <c r="M16" s="130"/>
      <c r="N16" s="71">
        <v>0</v>
      </c>
      <c r="O16" s="130"/>
      <c r="P16" s="129">
        <f>+L16+N16</f>
        <v>0</v>
      </c>
    </row>
    <row r="17" spans="2:16" ht="21.75" customHeight="1">
      <c r="B17" s="70"/>
      <c r="C17" s="70"/>
      <c r="D17" s="211"/>
      <c r="E17" s="70"/>
      <c r="F17" s="71"/>
      <c r="G17" s="130"/>
      <c r="H17" s="71"/>
      <c r="I17" s="130"/>
      <c r="J17" s="71"/>
      <c r="K17" s="130"/>
      <c r="L17" s="71"/>
      <c r="M17" s="130"/>
      <c r="N17" s="71"/>
      <c r="O17" s="130"/>
      <c r="P17" s="129"/>
    </row>
    <row r="18" spans="2:16" s="67" customFormat="1" ht="21.75" customHeight="1" thickBot="1">
      <c r="B18" s="75" t="s">
        <v>243</v>
      </c>
      <c r="C18" s="75"/>
      <c r="D18" s="75"/>
      <c r="E18" s="75"/>
      <c r="F18" s="135">
        <f>SUM(F14:F17)</f>
        <v>113300</v>
      </c>
      <c r="G18" s="237"/>
      <c r="H18" s="135">
        <f>SUM(H14:H17)</f>
        <v>26653</v>
      </c>
      <c r="I18" s="237"/>
      <c r="J18" s="135">
        <f>SUM(J14:J17)</f>
        <v>11939</v>
      </c>
      <c r="K18" s="237"/>
      <c r="L18" s="135">
        <f>SUM(L14:L17)</f>
        <v>151892</v>
      </c>
      <c r="M18" s="237"/>
      <c r="N18" s="135">
        <f>SUM(N14:N17)</f>
        <v>949</v>
      </c>
      <c r="O18" s="237"/>
      <c r="P18" s="135">
        <f>SUM(P14:P17)</f>
        <v>152841</v>
      </c>
    </row>
    <row r="19" spans="6:16" ht="16.5" thickTop="1">
      <c r="F19" s="238"/>
      <c r="G19" s="238"/>
      <c r="H19" s="68"/>
      <c r="I19" s="238"/>
      <c r="J19" s="68"/>
      <c r="K19" s="238"/>
      <c r="L19" s="68"/>
      <c r="M19" s="238"/>
      <c r="N19" s="130"/>
      <c r="O19" s="130"/>
      <c r="P19" s="130"/>
    </row>
    <row r="20" spans="6:16" ht="15.75">
      <c r="F20" s="238"/>
      <c r="G20" s="238"/>
      <c r="H20" s="68"/>
      <c r="I20" s="238"/>
      <c r="J20" s="68"/>
      <c r="K20" s="238"/>
      <c r="L20" s="68"/>
      <c r="M20" s="238"/>
      <c r="N20" s="130"/>
      <c r="O20" s="130"/>
      <c r="P20" s="130"/>
    </row>
    <row r="21" spans="1:16" s="65" customFormat="1" ht="15" customHeight="1">
      <c r="A21" s="75"/>
      <c r="F21" s="239" t="s">
        <v>172</v>
      </c>
      <c r="G21" s="239"/>
      <c r="H21" s="110"/>
      <c r="I21" s="244"/>
      <c r="J21" s="110"/>
      <c r="K21" s="244"/>
      <c r="L21" s="110"/>
      <c r="M21" s="244"/>
      <c r="N21" s="110"/>
      <c r="O21" s="244"/>
      <c r="P21" s="110"/>
    </row>
    <row r="22" spans="6:16" ht="35.25" customHeight="1">
      <c r="F22" s="362" t="s">
        <v>203</v>
      </c>
      <c r="G22" s="362"/>
      <c r="H22" s="362"/>
      <c r="I22" s="239"/>
      <c r="J22" s="225" t="s">
        <v>204</v>
      </c>
      <c r="K22" s="245"/>
      <c r="L22"/>
      <c r="M22" s="240"/>
      <c r="N22"/>
      <c r="O22" s="240"/>
      <c r="P22"/>
    </row>
    <row r="23" spans="2:16" s="72" customFormat="1" ht="32.25" thickBot="1">
      <c r="B23" s="73"/>
      <c r="C23" s="73"/>
      <c r="D23" s="212"/>
      <c r="E23" s="73"/>
      <c r="F23" s="235" t="s">
        <v>43</v>
      </c>
      <c r="G23" s="241"/>
      <c r="H23" s="235" t="s">
        <v>44</v>
      </c>
      <c r="I23" s="241"/>
      <c r="J23" s="235" t="s">
        <v>135</v>
      </c>
      <c r="K23" s="241"/>
      <c r="L23" s="235" t="s">
        <v>23</v>
      </c>
      <c r="M23" s="241"/>
      <c r="N23" s="236" t="s">
        <v>133</v>
      </c>
      <c r="O23" s="246"/>
      <c r="P23" s="236" t="s">
        <v>134</v>
      </c>
    </row>
    <row r="24" spans="2:16" ht="15.75">
      <c r="B24" s="70"/>
      <c r="C24" s="70"/>
      <c r="D24" s="75"/>
      <c r="E24" s="70"/>
      <c r="F24" s="242" t="s">
        <v>3</v>
      </c>
      <c r="G24" s="242"/>
      <c r="H24" s="132" t="s">
        <v>3</v>
      </c>
      <c r="I24" s="242"/>
      <c r="J24" s="132" t="s">
        <v>3</v>
      </c>
      <c r="K24" s="242"/>
      <c r="L24" s="132" t="s">
        <v>3</v>
      </c>
      <c r="M24" s="242"/>
      <c r="N24" s="127" t="s">
        <v>3</v>
      </c>
      <c r="O24" s="247"/>
      <c r="P24" s="127" t="s">
        <v>3</v>
      </c>
    </row>
    <row r="25" spans="2:16" s="67" customFormat="1" ht="21.75" customHeight="1">
      <c r="B25" s="75" t="s">
        <v>200</v>
      </c>
      <c r="C25" s="75"/>
      <c r="D25" s="75"/>
      <c r="E25" s="75"/>
      <c r="F25" s="243">
        <v>103000</v>
      </c>
      <c r="G25" s="243"/>
      <c r="H25" s="139">
        <v>26653</v>
      </c>
      <c r="I25" s="243"/>
      <c r="J25" s="139">
        <v>26430</v>
      </c>
      <c r="K25" s="243"/>
      <c r="L25" s="139">
        <f>SUM(F25:K25)</f>
        <v>156083</v>
      </c>
      <c r="M25" s="243"/>
      <c r="N25" s="139">
        <v>835</v>
      </c>
      <c r="O25" s="243"/>
      <c r="P25" s="140">
        <f>+L25+N25</f>
        <v>156918</v>
      </c>
    </row>
    <row r="26" spans="2:16" ht="21.75" customHeight="1">
      <c r="B26" s="303" t="s">
        <v>210</v>
      </c>
      <c r="C26" s="70"/>
      <c r="D26" s="75"/>
      <c r="E26" s="70"/>
      <c r="F26" s="130">
        <v>10300</v>
      </c>
      <c r="G26" s="130"/>
      <c r="H26" s="71">
        <v>0</v>
      </c>
      <c r="I26" s="130"/>
      <c r="J26" s="71">
        <v>0</v>
      </c>
      <c r="K26" s="130"/>
      <c r="L26" s="71">
        <f>SUM(F26:K26)</f>
        <v>10300</v>
      </c>
      <c r="M26" s="130"/>
      <c r="N26" s="71">
        <v>0</v>
      </c>
      <c r="O26" s="130"/>
      <c r="P26" s="129">
        <f>+L26+N26</f>
        <v>10300</v>
      </c>
    </row>
    <row r="27" spans="2:16" ht="21.75" customHeight="1">
      <c r="B27" s="70" t="s">
        <v>205</v>
      </c>
      <c r="C27" s="70"/>
      <c r="D27" s="75"/>
      <c r="E27" s="70"/>
      <c r="F27" s="130">
        <v>0</v>
      </c>
      <c r="G27" s="130"/>
      <c r="H27" s="71">
        <v>0</v>
      </c>
      <c r="I27" s="130"/>
      <c r="J27" s="71">
        <v>-21303</v>
      </c>
      <c r="K27" s="130"/>
      <c r="L27" s="71">
        <f>SUM(F27:K27)</f>
        <v>-21303</v>
      </c>
      <c r="M27" s="130"/>
      <c r="N27" s="71">
        <v>161</v>
      </c>
      <c r="O27" s="130"/>
      <c r="P27" s="129">
        <f>+L27+N27</f>
        <v>-21142</v>
      </c>
    </row>
    <row r="28" spans="2:16" ht="21.75" customHeight="1">
      <c r="B28" s="70" t="s">
        <v>213</v>
      </c>
      <c r="C28" s="70"/>
      <c r="D28" s="75"/>
      <c r="E28" s="70"/>
      <c r="F28" s="130"/>
      <c r="G28" s="130"/>
      <c r="H28" s="71"/>
      <c r="I28" s="130"/>
      <c r="J28" s="71">
        <v>0</v>
      </c>
      <c r="K28" s="130"/>
      <c r="L28" s="71">
        <f>SUM(F28:K28)</f>
        <v>0</v>
      </c>
      <c r="M28" s="130"/>
      <c r="N28" s="71">
        <v>0</v>
      </c>
      <c r="O28" s="130"/>
      <c r="P28" s="129">
        <f>+L28+N28</f>
        <v>0</v>
      </c>
    </row>
    <row r="29" spans="2:16" ht="21.75" customHeight="1">
      <c r="B29" s="70"/>
      <c r="C29" s="70"/>
      <c r="D29" s="75"/>
      <c r="E29" s="70"/>
      <c r="F29" s="130"/>
      <c r="G29" s="130"/>
      <c r="H29" s="71"/>
      <c r="I29" s="130"/>
      <c r="J29" s="71"/>
      <c r="K29" s="130"/>
      <c r="L29" s="71"/>
      <c r="M29" s="130"/>
      <c r="N29" s="71"/>
      <c r="O29" s="130"/>
      <c r="P29" s="129"/>
    </row>
    <row r="30" spans="2:16" s="67" customFormat="1" ht="21.75" customHeight="1" thickBot="1">
      <c r="B30" s="75" t="s">
        <v>244</v>
      </c>
      <c r="C30" s="75"/>
      <c r="D30" s="75"/>
      <c r="E30" s="75"/>
      <c r="F30" s="135">
        <f>SUM(F25:F26)</f>
        <v>113300</v>
      </c>
      <c r="G30" s="237"/>
      <c r="H30" s="135">
        <f>SUM(H25:H26)</f>
        <v>26653</v>
      </c>
      <c r="I30" s="237"/>
      <c r="J30" s="135">
        <f>SUM(J25:J28)</f>
        <v>5127</v>
      </c>
      <c r="K30" s="237"/>
      <c r="L30" s="135">
        <f>SUM(L25:L28)</f>
        <v>145080</v>
      </c>
      <c r="M30" s="237"/>
      <c r="N30" s="135">
        <f>SUM(N25:N28)</f>
        <v>996</v>
      </c>
      <c r="O30" s="237"/>
      <c r="P30" s="135">
        <f>SUM(P25:P28)</f>
        <v>146076</v>
      </c>
    </row>
    <row r="31" spans="6:15" ht="13.5" thickTop="1">
      <c r="F31" s="238"/>
      <c r="G31" s="238"/>
      <c r="H31" s="68"/>
      <c r="I31" s="238"/>
      <c r="J31" s="68"/>
      <c r="K31" s="238"/>
      <c r="L31" s="68"/>
      <c r="M31" s="238"/>
      <c r="O31" s="248"/>
    </row>
    <row r="32" spans="6:16" ht="12.75">
      <c r="F32" s="238"/>
      <c r="G32" s="238"/>
      <c r="H32" s="68"/>
      <c r="I32" s="238"/>
      <c r="J32" s="68"/>
      <c r="K32" s="68"/>
      <c r="L32" s="68"/>
      <c r="M32" s="238"/>
      <c r="O32" s="248"/>
      <c r="P32" s="141"/>
    </row>
    <row r="33" spans="6:13" ht="12.75">
      <c r="F33" s="68"/>
      <c r="G33" s="68"/>
      <c r="H33" s="68"/>
      <c r="I33" s="68"/>
      <c r="J33" s="68"/>
      <c r="K33" s="68"/>
      <c r="L33" s="68"/>
      <c r="M33" s="68"/>
    </row>
    <row r="34" spans="2:16" ht="24.75" customHeight="1">
      <c r="B34" s="359" t="s">
        <v>218</v>
      </c>
      <c r="C34" s="360"/>
      <c r="D34" s="361"/>
      <c r="E34" s="361"/>
      <c r="F34" s="361"/>
      <c r="G34" s="361"/>
      <c r="H34" s="361"/>
      <c r="I34" s="361"/>
      <c r="J34" s="361"/>
      <c r="K34" s="361"/>
      <c r="L34" s="361"/>
      <c r="M34" s="361"/>
      <c r="N34" s="361"/>
      <c r="O34" s="361"/>
      <c r="P34" s="361"/>
    </row>
    <row r="35" spans="6:13" ht="12.75">
      <c r="F35" s="68"/>
      <c r="G35" s="68"/>
      <c r="H35" s="68"/>
      <c r="I35" s="68"/>
      <c r="J35" s="68"/>
      <c r="K35" s="68"/>
      <c r="L35" s="68"/>
      <c r="M35" s="68"/>
    </row>
  </sheetData>
  <sheetProtection/>
  <mergeCells count="7">
    <mergeCell ref="B34:P34"/>
    <mergeCell ref="A1:L1"/>
    <mergeCell ref="A2:L2"/>
    <mergeCell ref="A3:L3"/>
    <mergeCell ref="A4:L4"/>
    <mergeCell ref="F11:H11"/>
    <mergeCell ref="F22:H22"/>
  </mergeCells>
  <printOptions horizontalCentered="1"/>
  <pageMargins left="0.748031496062992" right="0.748031496062992" top="0.984251968503937" bottom="0.984251968503937" header="0.511811023622047" footer="0.511811023622047"/>
  <pageSetup firstPageNumber="3" useFirstPageNumber="1" fitToHeight="1" fitToWidth="1" horizontalDpi="300" verticalDpi="300" orientation="landscape" paperSize="9" scale="68"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zoomScale="75" zoomScaleNormal="75" zoomScalePageLayoutView="0" workbookViewId="0" topLeftCell="A3">
      <pane xSplit="5" ySplit="6" topLeftCell="F37" activePane="bottomRight" state="frozen"/>
      <selection pane="topLeft" activeCell="A3" sqref="A3"/>
      <selection pane="topRight" activeCell="F3" sqref="F3"/>
      <selection pane="bottomLeft" activeCell="A9" sqref="A9"/>
      <selection pane="bottomRight" activeCell="F60" sqref="F60"/>
    </sheetView>
  </sheetViews>
  <sheetFormatPr defaultColWidth="8.00390625" defaultRowHeight="12.75"/>
  <cols>
    <col min="1" max="1" width="3.7109375" style="66" customWidth="1"/>
    <col min="2" max="2" width="3.57421875" style="66" customWidth="1"/>
    <col min="3" max="3" width="26.7109375" style="66" customWidth="1"/>
    <col min="4" max="4" width="21.7109375" style="66" customWidth="1"/>
    <col min="5" max="5" width="25.8515625" style="66" customWidth="1"/>
    <col min="6" max="6" width="18.00390625" style="66" customWidth="1"/>
    <col min="7" max="7" width="1.57421875" style="66" customWidth="1"/>
    <col min="8" max="8" width="17.8515625" style="66" customWidth="1"/>
    <col min="9" max="9" width="8.00390625" style="66" customWidth="1"/>
    <col min="10" max="16384" width="8.00390625" style="66" customWidth="1"/>
  </cols>
  <sheetData>
    <row r="1" spans="1:9" ht="18.75">
      <c r="A1" s="83"/>
      <c r="B1" s="83"/>
      <c r="C1" s="83"/>
      <c r="D1" s="83"/>
      <c r="E1" s="83"/>
      <c r="F1" s="83"/>
      <c r="G1" s="83"/>
      <c r="H1" s="83"/>
      <c r="I1" s="83"/>
    </row>
    <row r="2" spans="2:9" ht="42" customHeight="1">
      <c r="B2" s="84"/>
      <c r="C2" s="365" t="str">
        <f>+Income!B2</f>
        <v>TSR CAPITAL BERHAD</v>
      </c>
      <c r="D2" s="365"/>
      <c r="E2" s="365"/>
      <c r="F2" s="365"/>
      <c r="G2" s="365"/>
      <c r="H2" s="365"/>
      <c r="I2" s="84"/>
    </row>
    <row r="3" spans="2:9" ht="18.75">
      <c r="B3" s="83"/>
      <c r="C3" s="366" t="str">
        <f>+Income!B3</f>
        <v>(Company No : 541149-W)</v>
      </c>
      <c r="D3" s="366"/>
      <c r="E3" s="366"/>
      <c r="F3" s="366"/>
      <c r="G3" s="366"/>
      <c r="H3" s="366"/>
      <c r="I3" s="83"/>
    </row>
    <row r="4" spans="2:9" ht="15.75">
      <c r="B4" s="85"/>
      <c r="C4" s="367" t="str">
        <f>+Income!B4</f>
        <v>(Incorporated in Malaysia)</v>
      </c>
      <c r="D4" s="367"/>
      <c r="E4" s="367"/>
      <c r="F4" s="367"/>
      <c r="G4" s="367"/>
      <c r="H4" s="367"/>
      <c r="I4" s="85"/>
    </row>
    <row r="5" spans="1:9" ht="12.75">
      <c r="A5" s="86"/>
      <c r="B5" s="86"/>
      <c r="C5" s="86"/>
      <c r="D5" s="86"/>
      <c r="E5" s="86"/>
      <c r="F5" s="86"/>
      <c r="G5" s="86"/>
      <c r="H5" s="86"/>
      <c r="I5" s="86"/>
    </row>
    <row r="7" spans="1:8" ht="18.75">
      <c r="A7" s="192" t="s">
        <v>136</v>
      </c>
      <c r="B7" s="193"/>
      <c r="C7" s="193"/>
      <c r="D7" s="193"/>
      <c r="E7" s="193"/>
      <c r="F7" s="194"/>
      <c r="G7" s="194"/>
      <c r="H7" s="194"/>
    </row>
    <row r="8" spans="2:8" ht="18.75">
      <c r="B8" s="193"/>
      <c r="C8" s="227" t="str">
        <f>+Income!C8</f>
        <v>for the second quarter ended </v>
      </c>
      <c r="D8" s="226" t="str">
        <f>+Income!D8</f>
        <v>30 June 2009</v>
      </c>
      <c r="E8" s="193"/>
      <c r="F8" s="194"/>
      <c r="G8" s="194"/>
      <c r="H8" s="194"/>
    </row>
    <row r="9" spans="1:8" ht="18.75">
      <c r="A9" s="193"/>
      <c r="B9" s="193"/>
      <c r="C9" s="193"/>
      <c r="D9" s="193"/>
      <c r="E9" s="193"/>
      <c r="F9" s="194"/>
      <c r="G9" s="194"/>
      <c r="H9" s="194"/>
    </row>
    <row r="10" spans="1:8" ht="18.75">
      <c r="A10" s="193"/>
      <c r="B10" s="193"/>
      <c r="C10" s="193"/>
      <c r="D10" s="193"/>
      <c r="E10" s="193"/>
      <c r="F10" s="363" t="s">
        <v>245</v>
      </c>
      <c r="G10" s="363"/>
      <c r="H10" s="363"/>
    </row>
    <row r="11" spans="1:8" ht="19.5" thickBot="1">
      <c r="A11" s="192"/>
      <c r="B11" s="193"/>
      <c r="C11" s="193"/>
      <c r="D11" s="193"/>
      <c r="E11" s="193"/>
      <c r="F11" s="249">
        <v>2009</v>
      </c>
      <c r="G11" s="194"/>
      <c r="H11" s="250">
        <v>2008</v>
      </c>
    </row>
    <row r="12" spans="1:8" ht="18.75">
      <c r="A12" s="192"/>
      <c r="B12" s="193"/>
      <c r="C12" s="193"/>
      <c r="D12" s="193"/>
      <c r="E12" s="193"/>
      <c r="F12" s="222" t="s">
        <v>3</v>
      </c>
      <c r="G12" s="196"/>
      <c r="H12" s="196" t="s">
        <v>3</v>
      </c>
    </row>
    <row r="13" spans="1:8" ht="18.75">
      <c r="A13" s="193"/>
      <c r="B13" s="193"/>
      <c r="C13" s="193"/>
      <c r="D13" s="193"/>
      <c r="E13" s="193"/>
      <c r="F13" s="196"/>
      <c r="G13" s="196"/>
      <c r="H13" s="196"/>
    </row>
    <row r="14" spans="1:9" ht="18.75">
      <c r="A14" s="193"/>
      <c r="B14" s="192" t="s">
        <v>137</v>
      </c>
      <c r="C14" s="193"/>
      <c r="D14" s="193"/>
      <c r="E14" s="193"/>
      <c r="F14" s="197"/>
      <c r="G14" s="197"/>
      <c r="H14" s="198"/>
      <c r="I14" s="68"/>
    </row>
    <row r="15" spans="1:9" ht="18.75">
      <c r="A15" s="193"/>
      <c r="B15" s="192"/>
      <c r="C15" s="193"/>
      <c r="D15" s="193"/>
      <c r="E15" s="193"/>
      <c r="F15" s="197"/>
      <c r="G15" s="197"/>
      <c r="H15" s="198"/>
      <c r="I15" s="68"/>
    </row>
    <row r="16" spans="1:9" ht="18.75">
      <c r="A16" s="193"/>
      <c r="B16" s="193" t="s">
        <v>230</v>
      </c>
      <c r="C16" s="193"/>
      <c r="D16" s="193"/>
      <c r="E16" s="193"/>
      <c r="F16" s="197">
        <v>2718</v>
      </c>
      <c r="G16" s="197"/>
      <c r="H16" s="198">
        <v>-20953</v>
      </c>
      <c r="I16" s="68"/>
    </row>
    <row r="17" spans="1:9" ht="18.75">
      <c r="A17" s="193"/>
      <c r="B17" s="193"/>
      <c r="C17" s="193"/>
      <c r="D17" s="193"/>
      <c r="E17" s="193"/>
      <c r="F17" s="197"/>
      <c r="G17" s="197"/>
      <c r="H17" s="198"/>
      <c r="I17" s="68"/>
    </row>
    <row r="18" spans="1:9" ht="16.5" customHeight="1">
      <c r="A18" s="193"/>
      <c r="B18" s="192" t="s">
        <v>42</v>
      </c>
      <c r="C18" s="193"/>
      <c r="D18" s="193"/>
      <c r="E18" s="193"/>
      <c r="F18" s="197"/>
      <c r="G18" s="197"/>
      <c r="H18" s="198"/>
      <c r="I18" s="68"/>
    </row>
    <row r="19" spans="1:9" ht="16.5" customHeight="1">
      <c r="A19" s="193"/>
      <c r="B19" s="193" t="s">
        <v>175</v>
      </c>
      <c r="C19" s="193"/>
      <c r="D19" s="193"/>
      <c r="E19" s="193"/>
      <c r="F19" s="199">
        <v>844</v>
      </c>
      <c r="G19" s="200"/>
      <c r="H19" s="201">
        <v>1153</v>
      </c>
      <c r="I19" s="68"/>
    </row>
    <row r="20" spans="1:9" ht="16.5" customHeight="1">
      <c r="A20" s="193"/>
      <c r="B20" s="193"/>
      <c r="C20" s="193"/>
      <c r="D20" s="193"/>
      <c r="E20" s="193"/>
      <c r="F20" s="200"/>
      <c r="G20" s="200"/>
      <c r="H20" s="202"/>
      <c r="I20" s="68"/>
    </row>
    <row r="21" spans="1:9" ht="18.75">
      <c r="A21" s="193"/>
      <c r="B21" s="193" t="s">
        <v>231</v>
      </c>
      <c r="C21" s="192"/>
      <c r="D21" s="192"/>
      <c r="E21" s="192"/>
      <c r="F21" s="200">
        <f>SUM(F16:F19)</f>
        <v>3562</v>
      </c>
      <c r="G21" s="200"/>
      <c r="H21" s="198">
        <f>SUM(H16:H19)</f>
        <v>-19800</v>
      </c>
      <c r="I21" s="68"/>
    </row>
    <row r="22" spans="1:9" ht="18.75">
      <c r="A22" s="193"/>
      <c r="B22" s="193"/>
      <c r="C22" s="192"/>
      <c r="D22" s="192"/>
      <c r="E22" s="192"/>
      <c r="F22" s="200"/>
      <c r="G22" s="200"/>
      <c r="H22" s="198"/>
      <c r="I22" s="68"/>
    </row>
    <row r="23" spans="1:9" s="67" customFormat="1" ht="16.5" customHeight="1">
      <c r="A23" s="192"/>
      <c r="B23" s="193" t="s">
        <v>138</v>
      </c>
      <c r="C23" s="193"/>
      <c r="D23" s="193"/>
      <c r="E23" s="193"/>
      <c r="F23" s="203">
        <v>11934</v>
      </c>
      <c r="G23" s="197"/>
      <c r="H23" s="198">
        <v>6076</v>
      </c>
      <c r="I23" s="69"/>
    </row>
    <row r="24" spans="1:9" s="67" customFormat="1" ht="16.5" customHeight="1">
      <c r="A24" s="192"/>
      <c r="B24" s="193"/>
      <c r="C24" s="193"/>
      <c r="D24" s="193"/>
      <c r="E24" s="193"/>
      <c r="F24" s="197"/>
      <c r="G24" s="197"/>
      <c r="H24" s="198"/>
      <c r="I24" s="69"/>
    </row>
    <row r="25" spans="1:9" ht="16.5" customHeight="1">
      <c r="A25" s="193"/>
      <c r="B25" s="193" t="s">
        <v>139</v>
      </c>
      <c r="C25" s="193"/>
      <c r="D25" s="193"/>
      <c r="E25" s="193"/>
      <c r="F25" s="199">
        <v>-25069</v>
      </c>
      <c r="G25" s="197"/>
      <c r="H25" s="201">
        <v>-943</v>
      </c>
      <c r="I25" s="68"/>
    </row>
    <row r="26" spans="1:9" ht="16.5" customHeight="1">
      <c r="A26" s="193"/>
      <c r="B26" s="193"/>
      <c r="C26" s="193"/>
      <c r="D26" s="193"/>
      <c r="E26" s="193"/>
      <c r="F26" s="200"/>
      <c r="G26" s="197"/>
      <c r="H26" s="202"/>
      <c r="I26" s="68"/>
    </row>
    <row r="27" spans="1:9" ht="18.75">
      <c r="A27" s="193"/>
      <c r="B27" s="193" t="s">
        <v>185</v>
      </c>
      <c r="C27" s="192"/>
      <c r="D27" s="192"/>
      <c r="E27" s="192"/>
      <c r="F27" s="197">
        <f>SUM(F21:F25)</f>
        <v>-9573</v>
      </c>
      <c r="G27" s="197"/>
      <c r="H27" s="198">
        <f>SUM(H21:H25)</f>
        <v>-14667</v>
      </c>
      <c r="I27" s="68"/>
    </row>
    <row r="28" spans="1:9" ht="18.75">
      <c r="A28" s="193"/>
      <c r="B28" s="193"/>
      <c r="C28" s="192"/>
      <c r="D28" s="192"/>
      <c r="E28" s="192"/>
      <c r="F28" s="197"/>
      <c r="G28" s="197"/>
      <c r="H28" s="198"/>
      <c r="I28" s="68"/>
    </row>
    <row r="29" spans="1:9" s="67" customFormat="1" ht="16.5" customHeight="1">
      <c r="A29" s="192"/>
      <c r="B29" s="193" t="s">
        <v>140</v>
      </c>
      <c r="C29" s="193"/>
      <c r="D29" s="193"/>
      <c r="E29" s="193"/>
      <c r="F29" s="199">
        <v>-1108</v>
      </c>
      <c r="G29" s="197"/>
      <c r="H29" s="201">
        <v>-1944</v>
      </c>
      <c r="I29" s="69"/>
    </row>
    <row r="30" spans="1:9" s="67" customFormat="1" ht="16.5" customHeight="1">
      <c r="A30" s="192"/>
      <c r="B30" s="193"/>
      <c r="C30" s="193"/>
      <c r="D30" s="193"/>
      <c r="E30" s="193"/>
      <c r="F30" s="200"/>
      <c r="G30" s="197"/>
      <c r="H30" s="202"/>
      <c r="I30" s="69"/>
    </row>
    <row r="31" spans="1:9" ht="18.75">
      <c r="A31" s="193"/>
      <c r="B31" s="193" t="s">
        <v>186</v>
      </c>
      <c r="C31" s="192"/>
      <c r="D31" s="192"/>
      <c r="E31" s="192"/>
      <c r="F31" s="200">
        <f>SUM(F27:F29)</f>
        <v>-10681</v>
      </c>
      <c r="G31" s="200"/>
      <c r="H31" s="202">
        <f>SUM(H27:H29)</f>
        <v>-16611</v>
      </c>
      <c r="I31" s="68"/>
    </row>
    <row r="32" spans="1:9" ht="15.75" customHeight="1">
      <c r="A32" s="192"/>
      <c r="B32" s="193"/>
      <c r="C32" s="193"/>
      <c r="D32" s="193"/>
      <c r="E32" s="193"/>
      <c r="F32" s="197"/>
      <c r="G32" s="197"/>
      <c r="H32" s="198"/>
      <c r="I32" s="69"/>
    </row>
    <row r="33" spans="1:9" ht="18.75">
      <c r="A33" s="193"/>
      <c r="B33" s="192" t="s">
        <v>141</v>
      </c>
      <c r="C33" s="193"/>
      <c r="D33" s="193"/>
      <c r="E33" s="193"/>
      <c r="F33" s="197"/>
      <c r="G33" s="197"/>
      <c r="H33" s="198"/>
      <c r="I33" s="68"/>
    </row>
    <row r="34" spans="1:9" ht="18.75">
      <c r="A34" s="193"/>
      <c r="B34" s="192"/>
      <c r="C34" s="193"/>
      <c r="D34" s="193"/>
      <c r="E34" s="193"/>
      <c r="F34" s="197"/>
      <c r="G34" s="197"/>
      <c r="H34" s="198"/>
      <c r="I34" s="68"/>
    </row>
    <row r="35" spans="1:9" ht="18.75">
      <c r="A35" s="193"/>
      <c r="B35" s="193" t="s">
        <v>238</v>
      </c>
      <c r="C35" s="193"/>
      <c r="D35" s="193"/>
      <c r="E35" s="193"/>
      <c r="F35" s="204">
        <v>1854</v>
      </c>
      <c r="G35" s="200"/>
      <c r="H35" s="202">
        <v>-558</v>
      </c>
      <c r="I35" s="68"/>
    </row>
    <row r="36" spans="1:9" ht="17.25" customHeight="1">
      <c r="A36" s="193"/>
      <c r="B36" s="193"/>
      <c r="C36" s="193"/>
      <c r="D36" s="193"/>
      <c r="E36" s="193"/>
      <c r="F36" s="200"/>
      <c r="G36" s="200"/>
      <c r="H36" s="202"/>
      <c r="I36" s="68"/>
    </row>
    <row r="37" spans="1:9" ht="18.75">
      <c r="A37" s="193"/>
      <c r="B37" s="192" t="s">
        <v>142</v>
      </c>
      <c r="C37" s="193"/>
      <c r="D37" s="193"/>
      <c r="E37" s="193"/>
      <c r="F37" s="197"/>
      <c r="G37" s="197"/>
      <c r="H37" s="198"/>
      <c r="I37" s="68"/>
    </row>
    <row r="38" spans="1:9" ht="18.75">
      <c r="A38" s="193"/>
      <c r="B38" s="192"/>
      <c r="C38" s="193"/>
      <c r="D38" s="193"/>
      <c r="E38" s="193"/>
      <c r="F38" s="197"/>
      <c r="G38" s="197"/>
      <c r="H38" s="198"/>
      <c r="I38" s="68"/>
    </row>
    <row r="39" spans="1:9" s="67" customFormat="1" ht="18.75">
      <c r="A39" s="193"/>
      <c r="B39" s="193" t="s">
        <v>232</v>
      </c>
      <c r="C39" s="193"/>
      <c r="D39" s="193"/>
      <c r="E39" s="193"/>
      <c r="F39" s="199">
        <v>-1050</v>
      </c>
      <c r="G39" s="200"/>
      <c r="H39" s="201">
        <v>9062</v>
      </c>
      <c r="I39" s="68"/>
    </row>
    <row r="40" spans="1:9" s="67" customFormat="1" ht="17.25" customHeight="1">
      <c r="A40" s="193"/>
      <c r="B40" s="193"/>
      <c r="C40" s="193"/>
      <c r="D40" s="193"/>
      <c r="E40" s="193"/>
      <c r="F40" s="197"/>
      <c r="G40" s="197"/>
      <c r="H40" s="198"/>
      <c r="I40" s="68"/>
    </row>
    <row r="41" spans="1:9" s="67" customFormat="1" ht="18.75">
      <c r="A41" s="193"/>
      <c r="B41" s="192" t="s">
        <v>233</v>
      </c>
      <c r="C41" s="192"/>
      <c r="D41" s="192"/>
      <c r="E41" s="192"/>
      <c r="F41" s="197">
        <f>SUM(F31:F39)</f>
        <v>-9877</v>
      </c>
      <c r="G41" s="197"/>
      <c r="H41" s="198">
        <f>+H39+H35+H31</f>
        <v>-8107</v>
      </c>
      <c r="I41" s="68"/>
    </row>
    <row r="42" spans="1:9" ht="18.75">
      <c r="A42" s="192"/>
      <c r="B42" s="192"/>
      <c r="C42" s="192"/>
      <c r="D42" s="192"/>
      <c r="E42" s="192"/>
      <c r="F42" s="197"/>
      <c r="G42" s="197"/>
      <c r="H42" s="198"/>
      <c r="I42" s="69"/>
    </row>
    <row r="43" spans="1:9" ht="18.75">
      <c r="A43" s="192"/>
      <c r="B43" s="192" t="s">
        <v>143</v>
      </c>
      <c r="C43" s="192"/>
      <c r="D43" s="192"/>
      <c r="E43" s="192"/>
      <c r="F43" s="203">
        <v>66952</v>
      </c>
      <c r="G43" s="203"/>
      <c r="H43" s="283">
        <v>44090</v>
      </c>
      <c r="I43" s="69"/>
    </row>
    <row r="44" spans="1:9" ht="18.75">
      <c r="A44" s="192"/>
      <c r="B44" s="192"/>
      <c r="C44" s="192"/>
      <c r="D44" s="192"/>
      <c r="E44" s="192"/>
      <c r="F44" s="197"/>
      <c r="G44" s="197"/>
      <c r="H44" s="198"/>
      <c r="I44" s="69"/>
    </row>
    <row r="45" spans="1:9" ht="19.5" thickBot="1">
      <c r="A45" s="192"/>
      <c r="B45" s="192" t="s">
        <v>246</v>
      </c>
      <c r="C45" s="192"/>
      <c r="D45" s="192"/>
      <c r="E45" s="192"/>
      <c r="F45" s="205">
        <f>+F41+F43</f>
        <v>57075</v>
      </c>
      <c r="G45" s="200"/>
      <c r="H45" s="206">
        <f>SUM(H41:H44)</f>
        <v>35983</v>
      </c>
      <c r="I45" s="69"/>
    </row>
    <row r="46" spans="1:9" ht="19.5" thickTop="1">
      <c r="A46" s="192"/>
      <c r="B46" s="192"/>
      <c r="C46" s="192"/>
      <c r="D46" s="192"/>
      <c r="E46" s="192"/>
      <c r="F46" s="207"/>
      <c r="G46" s="207"/>
      <c r="H46" s="208"/>
      <c r="I46" s="69"/>
    </row>
    <row r="47" spans="1:9" ht="18.75">
      <c r="A47" s="192"/>
      <c r="B47" s="193" t="s">
        <v>194</v>
      </c>
      <c r="C47" s="192"/>
      <c r="D47" s="192"/>
      <c r="E47" s="192"/>
      <c r="F47" s="207"/>
      <c r="G47" s="207"/>
      <c r="H47" s="208"/>
      <c r="I47" s="69"/>
    </row>
    <row r="48" spans="1:9" ht="18.75">
      <c r="A48" s="192"/>
      <c r="B48" s="193"/>
      <c r="C48" s="192"/>
      <c r="D48" s="192"/>
      <c r="E48" s="192"/>
      <c r="F48" s="207"/>
      <c r="G48" s="207"/>
      <c r="H48" s="208"/>
      <c r="I48" s="69"/>
    </row>
    <row r="49" spans="1:9" ht="18.75">
      <c r="A49" s="192"/>
      <c r="B49" s="192"/>
      <c r="C49" s="192"/>
      <c r="D49" s="192"/>
      <c r="E49" s="192"/>
      <c r="F49" s="363" t="str">
        <f>+F10</f>
        <v>6 months ended 30 June</v>
      </c>
      <c r="G49" s="363"/>
      <c r="H49" s="363"/>
      <c r="I49" s="69"/>
    </row>
    <row r="50" spans="1:9" ht="18.75">
      <c r="A50" s="192"/>
      <c r="B50" s="192"/>
      <c r="C50" s="192"/>
      <c r="D50" s="192"/>
      <c r="E50" s="192"/>
      <c r="F50" s="221">
        <f>+F11</f>
        <v>2009</v>
      </c>
      <c r="G50" s="196"/>
      <c r="H50" s="195">
        <f>+H11</f>
        <v>2008</v>
      </c>
      <c r="I50" s="69"/>
    </row>
    <row r="51" spans="1:9" ht="18.75">
      <c r="A51" s="192"/>
      <c r="B51" s="192"/>
      <c r="C51" s="192"/>
      <c r="D51" s="192"/>
      <c r="E51" s="192"/>
      <c r="F51" s="222" t="s">
        <v>3</v>
      </c>
      <c r="G51" s="196"/>
      <c r="H51" s="196" t="s">
        <v>3</v>
      </c>
      <c r="I51" s="69"/>
    </row>
    <row r="52" spans="1:9" ht="18.75">
      <c r="A52" s="192"/>
      <c r="B52" s="192"/>
      <c r="C52" s="192"/>
      <c r="D52" s="192"/>
      <c r="E52" s="192"/>
      <c r="F52" s="196"/>
      <c r="G52" s="196"/>
      <c r="H52" s="196"/>
      <c r="I52" s="69"/>
    </row>
    <row r="53" spans="1:9" ht="18.75">
      <c r="A53" s="192"/>
      <c r="B53" s="193" t="s">
        <v>115</v>
      </c>
      <c r="C53" s="193"/>
      <c r="D53" s="193"/>
      <c r="E53" s="193"/>
      <c r="F53" s="199">
        <v>10165</v>
      </c>
      <c r="G53" s="200"/>
      <c r="H53" s="201">
        <v>10838</v>
      </c>
      <c r="I53" s="69"/>
    </row>
    <row r="54" spans="1:9" s="78" customFormat="1" ht="18.75">
      <c r="A54" s="193"/>
      <c r="B54" s="193" t="s">
        <v>206</v>
      </c>
      <c r="C54" s="193"/>
      <c r="D54" s="193"/>
      <c r="E54" s="193"/>
      <c r="F54" s="200">
        <v>47110</v>
      </c>
      <c r="G54" s="200"/>
      <c r="H54" s="284">
        <v>28716</v>
      </c>
      <c r="I54" s="6"/>
    </row>
    <row r="55" spans="1:9" s="78" customFormat="1" ht="18.75">
      <c r="A55" s="193"/>
      <c r="B55" s="193" t="s">
        <v>190</v>
      </c>
      <c r="C55" s="193"/>
      <c r="D55" s="193"/>
      <c r="E55" s="193"/>
      <c r="F55" s="200">
        <v>-200</v>
      </c>
      <c r="G55" s="200"/>
      <c r="H55" s="284">
        <v>-3571</v>
      </c>
      <c r="I55" s="6"/>
    </row>
    <row r="56" spans="1:9" s="78" customFormat="1" ht="19.5" thickBot="1">
      <c r="A56" s="193"/>
      <c r="B56" s="193"/>
      <c r="C56" s="193"/>
      <c r="D56" s="193"/>
      <c r="E56" s="193"/>
      <c r="F56" s="205">
        <f>SUM(F53:F55)</f>
        <v>57075</v>
      </c>
      <c r="G56" s="200"/>
      <c r="H56" s="285">
        <f>SUM(H53:H55)</f>
        <v>35983</v>
      </c>
      <c r="I56" s="6"/>
    </row>
    <row r="57" spans="1:9" s="78" customFormat="1" ht="19.5" thickTop="1">
      <c r="A57" s="193"/>
      <c r="B57" s="193"/>
      <c r="C57" s="193"/>
      <c r="D57" s="193"/>
      <c r="E57" s="193"/>
      <c r="F57" s="198">
        <f>F56-F45</f>
        <v>0</v>
      </c>
      <c r="G57" s="197"/>
      <c r="H57" s="198">
        <f>H56-H45</f>
        <v>0</v>
      </c>
      <c r="I57" s="6"/>
    </row>
    <row r="58" spans="1:9" s="78" customFormat="1" ht="24" customHeight="1">
      <c r="A58" s="91"/>
      <c r="B58" s="364" t="s">
        <v>219</v>
      </c>
      <c r="C58" s="350"/>
      <c r="D58" s="350"/>
      <c r="E58" s="350"/>
      <c r="F58" s="350"/>
      <c r="G58" s="350"/>
      <c r="H58" s="350"/>
      <c r="I58" s="6"/>
    </row>
    <row r="59" ht="11.25" customHeight="1">
      <c r="I59" s="87"/>
    </row>
  </sheetData>
  <sheetProtection/>
  <mergeCells count="6">
    <mergeCell ref="F10:H10"/>
    <mergeCell ref="B58:H58"/>
    <mergeCell ref="F49:H49"/>
    <mergeCell ref="C2:H2"/>
    <mergeCell ref="C3:H3"/>
    <mergeCell ref="C4:H4"/>
  </mergeCells>
  <printOptions horizontalCentered="1"/>
  <pageMargins left="0.75" right="0.75" top="1" bottom="1" header="0.5" footer="0.5"/>
  <pageSetup firstPageNumber="4" useFirstPageNumber="1" fitToHeight="1" fitToWidth="1" horizontalDpi="300" verticalDpi="300" orientation="portrait" paperSize="9" scale="65"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O75"/>
  <sheetViews>
    <sheetView showGridLines="0" zoomScale="95" zoomScaleNormal="95" zoomScalePageLayoutView="0" workbookViewId="0" topLeftCell="A34">
      <selection activeCell="C57" sqref="C57:K57"/>
    </sheetView>
  </sheetViews>
  <sheetFormatPr defaultColWidth="9.140625" defaultRowHeight="12.75"/>
  <cols>
    <col min="1" max="1" width="4.28125" style="3" customWidth="1"/>
    <col min="2" max="2" width="3.7109375" style="3" customWidth="1"/>
    <col min="3" max="3" width="2.7109375" style="3" customWidth="1"/>
    <col min="4" max="4" width="8.57421875" style="3" customWidth="1"/>
    <col min="5" max="5" width="23.421875" style="3" customWidth="1"/>
    <col min="6" max="6" width="7.140625" style="3" customWidth="1"/>
    <col min="7" max="7" width="15.8515625" style="3" customWidth="1"/>
    <col min="8" max="8" width="16.28125" style="3" customWidth="1"/>
    <col min="9" max="9" width="14.140625" style="3" customWidth="1"/>
    <col min="10" max="10" width="0.71875" style="3" customWidth="1"/>
    <col min="11" max="11" width="13.140625" style="3" customWidth="1"/>
    <col min="12" max="12" width="5.28125" style="3" customWidth="1"/>
    <col min="13" max="13" width="11.28125" style="3" customWidth="1"/>
    <col min="14" max="14" width="12.140625" style="3" customWidth="1"/>
    <col min="15" max="16384" width="9.140625" style="3" customWidth="1"/>
  </cols>
  <sheetData>
    <row r="1" spans="1:12" ht="18.75">
      <c r="A1" s="353" t="s">
        <v>28</v>
      </c>
      <c r="B1" s="353"/>
      <c r="C1" s="353"/>
      <c r="D1" s="353"/>
      <c r="E1" s="353"/>
      <c r="F1" s="353"/>
      <c r="G1" s="353"/>
      <c r="H1" s="353"/>
      <c r="I1" s="353"/>
      <c r="J1" s="353"/>
      <c r="K1" s="353"/>
      <c r="L1" s="8"/>
    </row>
    <row r="2" spans="1:12" ht="18.75">
      <c r="A2" s="353" t="s">
        <v>29</v>
      </c>
      <c r="B2" s="353"/>
      <c r="C2" s="353"/>
      <c r="D2" s="353"/>
      <c r="E2" s="353"/>
      <c r="F2" s="353"/>
      <c r="G2" s="353"/>
      <c r="H2" s="353"/>
      <c r="I2" s="353"/>
      <c r="J2" s="353"/>
      <c r="K2" s="353"/>
      <c r="L2" s="8"/>
    </row>
    <row r="3" spans="1:12" ht="18.75" customHeight="1">
      <c r="A3" s="370" t="s">
        <v>14</v>
      </c>
      <c r="B3" s="370"/>
      <c r="C3" s="370"/>
      <c r="D3" s="370"/>
      <c r="E3" s="370"/>
      <c r="F3" s="370"/>
      <c r="G3" s="370"/>
      <c r="H3" s="370"/>
      <c r="I3" s="370"/>
      <c r="J3" s="370"/>
      <c r="K3" s="370"/>
      <c r="L3" s="5"/>
    </row>
    <row r="4" spans="1:12" ht="18.75">
      <c r="A4" s="8"/>
      <c r="B4" s="8"/>
      <c r="C4" s="8"/>
      <c r="D4" s="8"/>
      <c r="E4" s="8"/>
      <c r="F4" s="8"/>
      <c r="G4" s="8"/>
      <c r="H4" s="8"/>
      <c r="I4" s="8"/>
      <c r="J4" s="8"/>
      <c r="K4" s="8"/>
      <c r="L4" s="8"/>
    </row>
    <row r="5" ht="6.75" customHeight="1">
      <c r="A5" s="62"/>
    </row>
    <row r="6" spans="1:12" ht="18.75">
      <c r="A6" s="373" t="s">
        <v>132</v>
      </c>
      <c r="B6" s="373"/>
      <c r="C6" s="373"/>
      <c r="D6" s="373"/>
      <c r="E6" s="373"/>
      <c r="F6" s="373"/>
      <c r="G6" s="373"/>
      <c r="H6" s="373"/>
      <c r="I6" s="373"/>
      <c r="J6" s="373"/>
      <c r="K6" s="373"/>
      <c r="L6" s="138"/>
    </row>
    <row r="7" ht="12.75">
      <c r="A7" s="7"/>
    </row>
    <row r="8" s="13" customFormat="1" ht="18" customHeight="1">
      <c r="A8" s="10" t="s">
        <v>45</v>
      </c>
    </row>
    <row r="9" s="13" customFormat="1" ht="6.75" customHeight="1"/>
    <row r="10" spans="1:5" s="13" customFormat="1" ht="13.5" customHeight="1">
      <c r="A10" s="26" t="s">
        <v>61</v>
      </c>
      <c r="B10" s="10"/>
      <c r="C10" s="10" t="s">
        <v>144</v>
      </c>
      <c r="D10" s="10"/>
      <c r="E10" s="10"/>
    </row>
    <row r="11" spans="1:12" s="13" customFormat="1" ht="60" customHeight="1">
      <c r="A11" s="17"/>
      <c r="B11" s="10"/>
      <c r="C11" s="368" t="s">
        <v>220</v>
      </c>
      <c r="D11" s="368"/>
      <c r="E11" s="368"/>
      <c r="F11" s="368"/>
      <c r="G11" s="368"/>
      <c r="H11" s="368"/>
      <c r="I11" s="368"/>
      <c r="J11" s="368"/>
      <c r="K11" s="368"/>
      <c r="L11" s="20"/>
    </row>
    <row r="12" spans="1:12" s="13" customFormat="1" ht="35.25" customHeight="1">
      <c r="A12" s="17"/>
      <c r="B12" s="10"/>
      <c r="C12" s="368" t="s">
        <v>221</v>
      </c>
      <c r="D12" s="368"/>
      <c r="E12" s="368"/>
      <c r="F12" s="368"/>
      <c r="G12" s="368"/>
      <c r="H12" s="368"/>
      <c r="I12" s="368"/>
      <c r="J12" s="368"/>
      <c r="K12" s="368"/>
      <c r="L12" s="20"/>
    </row>
    <row r="13" spans="1:3" s="13" customFormat="1" ht="15">
      <c r="A13" s="26" t="s">
        <v>62</v>
      </c>
      <c r="B13" s="10"/>
      <c r="C13" s="10" t="s">
        <v>145</v>
      </c>
    </row>
    <row r="14" spans="1:12" s="13" customFormat="1" ht="19.5" customHeight="1">
      <c r="A14" s="11"/>
      <c r="C14" s="368" t="s">
        <v>222</v>
      </c>
      <c r="D14" s="368"/>
      <c r="E14" s="368"/>
      <c r="F14" s="368"/>
      <c r="G14" s="368"/>
      <c r="H14" s="368"/>
      <c r="I14" s="368"/>
      <c r="J14" s="368"/>
      <c r="K14" s="368"/>
      <c r="L14" s="20"/>
    </row>
    <row r="15" spans="1:3" s="13" customFormat="1" ht="15">
      <c r="A15" s="26" t="s">
        <v>63</v>
      </c>
      <c r="B15" s="10"/>
      <c r="C15" s="10" t="s">
        <v>9</v>
      </c>
    </row>
    <row r="16" spans="1:12" s="13" customFormat="1" ht="32.25" customHeight="1">
      <c r="A16" s="11"/>
      <c r="C16" s="368" t="s">
        <v>47</v>
      </c>
      <c r="D16" s="369"/>
      <c r="E16" s="369"/>
      <c r="F16" s="369"/>
      <c r="G16" s="369"/>
      <c r="H16" s="369"/>
      <c r="I16" s="369"/>
      <c r="J16" s="369"/>
      <c r="K16" s="369"/>
      <c r="L16" s="107"/>
    </row>
    <row r="17" spans="1:3" s="13" customFormat="1" ht="16.5" customHeight="1">
      <c r="A17" s="26" t="s">
        <v>64</v>
      </c>
      <c r="B17" s="10"/>
      <c r="C17" s="10" t="s">
        <v>146</v>
      </c>
    </row>
    <row r="18" spans="1:12" s="13" customFormat="1" ht="33.75" customHeight="1">
      <c r="A18" s="11"/>
      <c r="C18" s="368" t="s">
        <v>33</v>
      </c>
      <c r="D18" s="369"/>
      <c r="E18" s="369"/>
      <c r="F18" s="369"/>
      <c r="G18" s="369"/>
      <c r="H18" s="369"/>
      <c r="I18" s="369"/>
      <c r="J18" s="369"/>
      <c r="K18" s="369"/>
      <c r="L18" s="107"/>
    </row>
    <row r="19" spans="1:12" s="13" customFormat="1" ht="16.5" customHeight="1">
      <c r="A19" s="106" t="s">
        <v>65</v>
      </c>
      <c r="B19" s="10"/>
      <c r="C19" s="371" t="s">
        <v>57</v>
      </c>
      <c r="D19" s="372"/>
      <c r="E19" s="372"/>
      <c r="F19" s="372"/>
      <c r="G19" s="372"/>
      <c r="H19" s="372"/>
      <c r="I19" s="372"/>
      <c r="J19" s="137"/>
      <c r="K19" s="20"/>
      <c r="L19" s="20"/>
    </row>
    <row r="20" spans="1:12" s="13" customFormat="1" ht="20.25" customHeight="1">
      <c r="A20" s="11"/>
      <c r="C20" s="368" t="s">
        <v>58</v>
      </c>
      <c r="D20" s="369"/>
      <c r="E20" s="369"/>
      <c r="F20" s="369"/>
      <c r="G20" s="369"/>
      <c r="H20" s="369"/>
      <c r="I20" s="369"/>
      <c r="J20" s="369"/>
      <c r="K20" s="369"/>
      <c r="L20" s="107"/>
    </row>
    <row r="21" spans="1:12" s="13" customFormat="1" ht="15">
      <c r="A21" s="106" t="s">
        <v>66</v>
      </c>
      <c r="B21" s="10"/>
      <c r="C21" s="371" t="s">
        <v>147</v>
      </c>
      <c r="D21" s="372"/>
      <c r="E21" s="372"/>
      <c r="F21" s="372"/>
      <c r="G21" s="372"/>
      <c r="H21" s="372"/>
      <c r="I21" s="372"/>
      <c r="J21" s="372"/>
      <c r="K21" s="372"/>
      <c r="L21" s="137"/>
    </row>
    <row r="22" spans="1:12" s="13" customFormat="1" ht="32.25" customHeight="1">
      <c r="A22" s="11"/>
      <c r="C22" s="368" t="s">
        <v>250</v>
      </c>
      <c r="D22" s="369"/>
      <c r="E22" s="369"/>
      <c r="F22" s="369"/>
      <c r="G22" s="369"/>
      <c r="H22" s="369"/>
      <c r="I22" s="369"/>
      <c r="J22" s="369"/>
      <c r="K22" s="369"/>
      <c r="L22" s="107"/>
    </row>
    <row r="23" spans="1:12" s="13" customFormat="1" ht="64.5" customHeight="1">
      <c r="A23" s="11"/>
      <c r="C23" s="368" t="s">
        <v>251</v>
      </c>
      <c r="D23" s="369"/>
      <c r="E23" s="369"/>
      <c r="F23" s="369"/>
      <c r="G23" s="369"/>
      <c r="H23" s="369"/>
      <c r="I23" s="369"/>
      <c r="J23" s="369"/>
      <c r="K23" s="369"/>
      <c r="L23" s="107"/>
    </row>
    <row r="24" spans="1:12" s="13" customFormat="1" ht="17.25" customHeight="1">
      <c r="A24" s="106" t="s">
        <v>67</v>
      </c>
      <c r="C24" s="371" t="s">
        <v>59</v>
      </c>
      <c r="D24" s="372"/>
      <c r="E24" s="372"/>
      <c r="F24" s="372"/>
      <c r="G24" s="372"/>
      <c r="H24" s="372"/>
      <c r="I24" s="372"/>
      <c r="J24" s="137"/>
      <c r="K24" s="20"/>
      <c r="L24" s="20"/>
    </row>
    <row r="25" spans="1:12" s="13" customFormat="1" ht="24.75" customHeight="1">
      <c r="A25" s="11"/>
      <c r="C25" s="368" t="s">
        <v>214</v>
      </c>
      <c r="D25" s="368"/>
      <c r="E25" s="368"/>
      <c r="F25" s="368"/>
      <c r="G25" s="368"/>
      <c r="H25" s="368"/>
      <c r="I25" s="368"/>
      <c r="J25" s="368"/>
      <c r="K25" s="368"/>
      <c r="L25" s="20"/>
    </row>
    <row r="26" spans="1:3" s="13" customFormat="1" ht="15">
      <c r="A26" s="26" t="s">
        <v>68</v>
      </c>
      <c r="B26" s="10"/>
      <c r="C26" s="10" t="s">
        <v>148</v>
      </c>
    </row>
    <row r="27" spans="1:5" s="13" customFormat="1" ht="15">
      <c r="A27" s="31"/>
      <c r="C27" s="13" t="s">
        <v>167</v>
      </c>
      <c r="D27" s="143"/>
      <c r="E27" s="10"/>
    </row>
    <row r="28" spans="1:12" s="13" customFormat="1" ht="15">
      <c r="A28" s="31"/>
      <c r="D28" s="10"/>
      <c r="E28" s="10"/>
      <c r="I28" s="378" t="str">
        <f>+CASHFLOW!F10</f>
        <v>6 months ended 30 June</v>
      </c>
      <c r="J28" s="378"/>
      <c r="K28" s="378"/>
      <c r="L28" s="26"/>
    </row>
    <row r="29" spans="1:12" s="13" customFormat="1" ht="15.75" thickBot="1">
      <c r="A29" s="31"/>
      <c r="D29" s="10"/>
      <c r="E29" s="10"/>
      <c r="I29" s="251">
        <v>2009</v>
      </c>
      <c r="J29" s="252"/>
      <c r="K29" s="254">
        <v>2008</v>
      </c>
      <c r="L29" s="10"/>
    </row>
    <row r="30" spans="1:12" s="13" customFormat="1" ht="14.25" customHeight="1">
      <c r="A30" s="31"/>
      <c r="D30" s="10"/>
      <c r="E30" s="10"/>
      <c r="I30" s="147" t="s">
        <v>3</v>
      </c>
      <c r="J30" s="147"/>
      <c r="K30" s="26" t="s">
        <v>3</v>
      </c>
      <c r="L30" s="26"/>
    </row>
    <row r="31" spans="1:10" s="13" customFormat="1" ht="15">
      <c r="A31" s="31"/>
      <c r="C31" s="10" t="s">
        <v>150</v>
      </c>
      <c r="D31" s="10"/>
      <c r="E31" s="10"/>
      <c r="I31" s="216"/>
      <c r="J31" s="216"/>
    </row>
    <row r="32" spans="1:12" s="13" customFormat="1" ht="15">
      <c r="A32" s="31"/>
      <c r="C32" s="30"/>
      <c r="D32" s="13" t="s">
        <v>50</v>
      </c>
      <c r="E32" s="10"/>
      <c r="I32" s="217">
        <v>112981</v>
      </c>
      <c r="J32" s="217"/>
      <c r="K32" s="152">
        <v>158201</v>
      </c>
      <c r="L32" s="35"/>
    </row>
    <row r="33" spans="1:12" s="13" customFormat="1" ht="15">
      <c r="A33" s="31"/>
      <c r="C33" s="30"/>
      <c r="D33" s="13" t="s">
        <v>52</v>
      </c>
      <c r="E33" s="10"/>
      <c r="I33" s="217">
        <v>2335</v>
      </c>
      <c r="J33" s="214"/>
      <c r="K33" s="152">
        <v>6692</v>
      </c>
      <c r="L33" s="35"/>
    </row>
    <row r="34" spans="1:12" s="13" customFormat="1" ht="15">
      <c r="A34" s="31"/>
      <c r="C34" s="30"/>
      <c r="D34" s="13" t="s">
        <v>51</v>
      </c>
      <c r="I34" s="214">
        <v>0</v>
      </c>
      <c r="J34" s="214"/>
      <c r="K34" s="153">
        <v>0</v>
      </c>
      <c r="L34" s="38"/>
    </row>
    <row r="35" spans="1:12" s="13" customFormat="1" ht="15">
      <c r="A35" s="31"/>
      <c r="C35" s="30"/>
      <c r="D35" s="13" t="s">
        <v>165</v>
      </c>
      <c r="I35" s="213">
        <v>0</v>
      </c>
      <c r="J35" s="214"/>
      <c r="K35" s="154">
        <v>0</v>
      </c>
      <c r="L35" s="38"/>
    </row>
    <row r="36" spans="1:12" s="13" customFormat="1" ht="15">
      <c r="A36" s="31"/>
      <c r="C36" s="30"/>
      <c r="D36" s="13" t="s">
        <v>151</v>
      </c>
      <c r="I36" s="119">
        <f>SUM(I32:I35)</f>
        <v>115316</v>
      </c>
      <c r="J36" s="124"/>
      <c r="K36" s="35">
        <f>SUM(K32:K35)</f>
        <v>164893</v>
      </c>
      <c r="L36" s="35"/>
    </row>
    <row r="37" spans="1:12" s="13" customFormat="1" ht="15">
      <c r="A37" s="31"/>
      <c r="C37" s="30"/>
      <c r="D37" s="13" t="s">
        <v>152</v>
      </c>
      <c r="I37" s="119">
        <v>-26041</v>
      </c>
      <c r="J37" s="124"/>
      <c r="K37" s="35">
        <v>-31510</v>
      </c>
      <c r="L37" s="35"/>
    </row>
    <row r="38" spans="1:12" s="13" customFormat="1" ht="15.75" thickBot="1">
      <c r="A38" s="31"/>
      <c r="C38" s="30"/>
      <c r="D38" s="13" t="s">
        <v>153</v>
      </c>
      <c r="I38" s="123">
        <f>SUM(I36:I37)</f>
        <v>89275</v>
      </c>
      <c r="J38" s="124"/>
      <c r="K38" s="37">
        <f>SUM(K36:K37)</f>
        <v>133383</v>
      </c>
      <c r="L38" s="38"/>
    </row>
    <row r="39" spans="1:12" s="13" customFormat="1" ht="4.5" customHeight="1">
      <c r="A39" s="31"/>
      <c r="C39" s="30"/>
      <c r="I39" s="218"/>
      <c r="J39" s="218"/>
      <c r="K39" s="30"/>
      <c r="L39" s="30"/>
    </row>
    <row r="40" spans="1:12" s="13" customFormat="1" ht="15">
      <c r="A40" s="31"/>
      <c r="C40" s="10" t="s">
        <v>154</v>
      </c>
      <c r="I40" s="218"/>
      <c r="J40" s="218"/>
      <c r="K40" s="30"/>
      <c r="L40" s="30"/>
    </row>
    <row r="41" spans="1:12" s="13" customFormat="1" ht="15">
      <c r="A41" s="31"/>
      <c r="C41" s="30"/>
      <c r="D41" s="13" t="s">
        <v>50</v>
      </c>
      <c r="I41" s="214">
        <v>2701</v>
      </c>
      <c r="J41" s="214"/>
      <c r="K41" s="153">
        <v>-19443</v>
      </c>
      <c r="L41" s="38"/>
    </row>
    <row r="42" spans="1:12" s="13" customFormat="1" ht="15">
      <c r="A42" s="31"/>
      <c r="C42" s="30"/>
      <c r="D42" s="13" t="s">
        <v>52</v>
      </c>
      <c r="I42" s="214">
        <v>324</v>
      </c>
      <c r="J42" s="214"/>
      <c r="K42" s="153">
        <v>390</v>
      </c>
      <c r="L42" s="38"/>
    </row>
    <row r="43" spans="1:12" s="13" customFormat="1" ht="15">
      <c r="A43" s="31"/>
      <c r="C43" s="30"/>
      <c r="D43" s="13" t="s">
        <v>51</v>
      </c>
      <c r="I43" s="214">
        <v>-21</v>
      </c>
      <c r="J43" s="214"/>
      <c r="K43" s="153">
        <v>-179</v>
      </c>
      <c r="L43" s="38"/>
    </row>
    <row r="44" spans="1:15" s="13" customFormat="1" ht="15">
      <c r="A44" s="31"/>
      <c r="C44" s="30"/>
      <c r="D44" s="13" t="s">
        <v>165</v>
      </c>
      <c r="I44" s="213">
        <v>-304</v>
      </c>
      <c r="J44" s="214"/>
      <c r="K44" s="154">
        <v>-316</v>
      </c>
      <c r="L44" s="38"/>
      <c r="O44" s="30"/>
    </row>
    <row r="45" spans="1:12" s="13" customFormat="1" ht="15">
      <c r="A45" s="31"/>
      <c r="C45" s="30"/>
      <c r="D45" s="13" t="s">
        <v>239</v>
      </c>
      <c r="I45" s="217">
        <f>SUM(I41:I44)</f>
        <v>2700</v>
      </c>
      <c r="J45" s="214"/>
      <c r="K45" s="152">
        <f>SUM(K41:K44)</f>
        <v>-19548</v>
      </c>
      <c r="L45" s="35"/>
    </row>
    <row r="46" spans="1:12" s="13" customFormat="1" ht="15">
      <c r="A46" s="31"/>
      <c r="C46" s="30"/>
      <c r="D46" s="13" t="s">
        <v>155</v>
      </c>
      <c r="I46" s="213">
        <v>-23</v>
      </c>
      <c r="J46" s="214"/>
      <c r="K46" s="154">
        <v>-1601</v>
      </c>
      <c r="L46" s="38"/>
    </row>
    <row r="47" spans="1:12" s="13" customFormat="1" ht="15">
      <c r="A47" s="31"/>
      <c r="C47" s="30"/>
      <c r="D47" s="13" t="s">
        <v>229</v>
      </c>
      <c r="I47" s="214">
        <f>SUM(I45:I46)</f>
        <v>2677</v>
      </c>
      <c r="J47" s="214"/>
      <c r="K47" s="153">
        <f>SUM(K45:K46)</f>
        <v>-21149</v>
      </c>
      <c r="L47" s="38"/>
    </row>
    <row r="48" spans="1:12" s="13" customFormat="1" ht="15">
      <c r="A48" s="31"/>
      <c r="C48" s="30"/>
      <c r="D48" s="13" t="s">
        <v>164</v>
      </c>
      <c r="I48" s="214">
        <v>-538</v>
      </c>
      <c r="J48" s="214"/>
      <c r="K48" s="153">
        <v>-245</v>
      </c>
      <c r="L48" s="38"/>
    </row>
    <row r="49" spans="1:12" s="13" customFormat="1" ht="15">
      <c r="A49" s="31"/>
      <c r="C49" s="30"/>
      <c r="D49" s="13" t="s">
        <v>180</v>
      </c>
      <c r="I49" s="214">
        <v>579</v>
      </c>
      <c r="J49" s="214"/>
      <c r="K49" s="153">
        <v>441</v>
      </c>
      <c r="L49" s="38"/>
    </row>
    <row r="50" spans="1:14" s="13" customFormat="1" ht="15.75" thickBot="1">
      <c r="A50" s="31"/>
      <c r="C50" s="30"/>
      <c r="D50" s="13" t="s">
        <v>230</v>
      </c>
      <c r="I50" s="123">
        <f>SUM(I47:I49)</f>
        <v>2718</v>
      </c>
      <c r="J50" s="124"/>
      <c r="K50" s="37">
        <f>SUM(K47:K49)</f>
        <v>-20953</v>
      </c>
      <c r="L50" s="38"/>
      <c r="N50" s="142"/>
    </row>
    <row r="51" spans="1:14" s="13" customFormat="1" ht="6" customHeight="1">
      <c r="A51" s="31"/>
      <c r="C51" s="30"/>
      <c r="I51" s="38"/>
      <c r="J51" s="38"/>
      <c r="K51" s="38"/>
      <c r="L51" s="38"/>
      <c r="N51" s="142"/>
    </row>
    <row r="52" spans="1:12" s="13" customFormat="1" ht="15">
      <c r="A52" s="26" t="s">
        <v>69</v>
      </c>
      <c r="C52" s="371" t="s">
        <v>199</v>
      </c>
      <c r="D52" s="371"/>
      <c r="E52" s="371"/>
      <c r="F52" s="371"/>
      <c r="G52" s="371"/>
      <c r="H52" s="371"/>
      <c r="I52" s="371"/>
      <c r="J52" s="255"/>
      <c r="L52" s="142"/>
    </row>
    <row r="53" spans="1:12" s="13" customFormat="1" ht="33" customHeight="1">
      <c r="A53" s="26"/>
      <c r="C53" s="368" t="s">
        <v>223</v>
      </c>
      <c r="D53" s="369"/>
      <c r="E53" s="369"/>
      <c r="F53" s="369"/>
      <c r="G53" s="369"/>
      <c r="H53" s="369"/>
      <c r="I53" s="369"/>
      <c r="J53" s="369"/>
      <c r="K53" s="369"/>
      <c r="L53" s="107"/>
    </row>
    <row r="54" spans="1:10" s="13" customFormat="1" ht="15">
      <c r="A54" s="26" t="s">
        <v>70</v>
      </c>
      <c r="C54" s="379" t="s">
        <v>60</v>
      </c>
      <c r="D54" s="379"/>
      <c r="E54" s="379"/>
      <c r="F54" s="379"/>
      <c r="G54" s="379"/>
      <c r="H54" s="379"/>
      <c r="I54" s="379"/>
      <c r="J54" s="234"/>
    </row>
    <row r="55" spans="1:12" s="13" customFormat="1" ht="33" customHeight="1">
      <c r="A55" s="31"/>
      <c r="C55" s="368" t="s">
        <v>224</v>
      </c>
      <c r="D55" s="368"/>
      <c r="E55" s="368"/>
      <c r="F55" s="368"/>
      <c r="G55" s="368"/>
      <c r="H55" s="368"/>
      <c r="I55" s="368"/>
      <c r="J55" s="368"/>
      <c r="K55" s="381"/>
      <c r="L55" s="136"/>
    </row>
    <row r="56" spans="1:12" s="13" customFormat="1" ht="15">
      <c r="A56" s="26" t="s">
        <v>71</v>
      </c>
      <c r="B56" s="10"/>
      <c r="C56" s="10" t="s">
        <v>6</v>
      </c>
      <c r="H56" s="28"/>
      <c r="K56" s="28"/>
      <c r="L56" s="28"/>
    </row>
    <row r="57" spans="1:12" s="13" customFormat="1" ht="62.25" customHeight="1">
      <c r="A57" s="31"/>
      <c r="C57" s="374" t="s">
        <v>255</v>
      </c>
      <c r="D57" s="374"/>
      <c r="E57" s="374"/>
      <c r="F57" s="374"/>
      <c r="G57" s="374"/>
      <c r="H57" s="374"/>
      <c r="I57" s="374"/>
      <c r="J57" s="374"/>
      <c r="K57" s="375"/>
      <c r="L57" s="107"/>
    </row>
    <row r="58" spans="1:3" s="13" customFormat="1" ht="15">
      <c r="A58" s="26" t="s">
        <v>72</v>
      </c>
      <c r="B58" s="10"/>
      <c r="C58" s="10" t="s">
        <v>156</v>
      </c>
    </row>
    <row r="59" spans="1:10" s="13" customFormat="1" ht="15">
      <c r="A59" s="31"/>
      <c r="C59" s="155" t="s">
        <v>15</v>
      </c>
      <c r="D59" s="156"/>
      <c r="E59" s="156"/>
      <c r="F59" s="155"/>
      <c r="G59" s="155"/>
      <c r="H59" s="155"/>
      <c r="I59" s="155"/>
      <c r="J59" s="155"/>
    </row>
    <row r="60" spans="1:12" s="13" customFormat="1" ht="15">
      <c r="A60" s="31"/>
      <c r="C60" s="155"/>
      <c r="D60" s="155"/>
      <c r="E60" s="155"/>
      <c r="F60" s="155"/>
      <c r="G60" s="157"/>
      <c r="H60" s="157"/>
      <c r="I60" s="158" t="s">
        <v>3</v>
      </c>
      <c r="J60" s="158"/>
      <c r="K60" s="21"/>
      <c r="L60" s="21"/>
    </row>
    <row r="61" spans="1:12" s="13" customFormat="1" ht="32.25" customHeight="1">
      <c r="A61" s="31"/>
      <c r="C61" s="376" t="s">
        <v>91</v>
      </c>
      <c r="D61" s="377"/>
      <c r="E61" s="377"/>
      <c r="F61" s="377"/>
      <c r="G61" s="377"/>
      <c r="H61" s="377"/>
      <c r="I61" s="159"/>
      <c r="J61" s="159"/>
      <c r="K61" s="21"/>
      <c r="L61" s="21"/>
    </row>
    <row r="62" spans="1:12" s="13" customFormat="1" ht="16.5" customHeight="1">
      <c r="A62" s="31"/>
      <c r="C62" s="376" t="s">
        <v>187</v>
      </c>
      <c r="D62" s="377"/>
      <c r="E62" s="377"/>
      <c r="F62" s="377"/>
      <c r="G62" s="377"/>
      <c r="H62" s="377"/>
      <c r="I62" s="304">
        <v>157742</v>
      </c>
      <c r="J62" s="159"/>
      <c r="K62" s="21"/>
      <c r="L62" s="21"/>
    </row>
    <row r="63" spans="1:12" s="13" customFormat="1" ht="16.5" customHeight="1">
      <c r="A63" s="31"/>
      <c r="C63" s="380" t="s">
        <v>49</v>
      </c>
      <c r="D63" s="377"/>
      <c r="E63" s="377"/>
      <c r="F63" s="377"/>
      <c r="G63" s="377"/>
      <c r="H63" s="377"/>
      <c r="I63" s="304">
        <v>2000</v>
      </c>
      <c r="J63" s="159"/>
      <c r="K63" s="21"/>
      <c r="L63" s="21"/>
    </row>
    <row r="64" spans="1:12" s="13" customFormat="1" ht="28.5" customHeight="1">
      <c r="A64" s="31"/>
      <c r="C64" s="376" t="s">
        <v>212</v>
      </c>
      <c r="D64" s="377"/>
      <c r="E64" s="377"/>
      <c r="F64" s="377"/>
      <c r="G64" s="377"/>
      <c r="H64" s="377"/>
      <c r="I64" s="304">
        <v>4858</v>
      </c>
      <c r="J64" s="159"/>
      <c r="K64" s="21"/>
      <c r="L64" s="21"/>
    </row>
    <row r="65" spans="1:12" s="13" customFormat="1" ht="7.5" customHeight="1">
      <c r="A65" s="31"/>
      <c r="C65" s="264"/>
      <c r="D65" s="265"/>
      <c r="E65" s="265"/>
      <c r="F65" s="265"/>
      <c r="G65" s="265"/>
      <c r="H65" s="265"/>
      <c r="I65" s="304"/>
      <c r="J65" s="159"/>
      <c r="K65" s="21"/>
      <c r="L65" s="21"/>
    </row>
    <row r="66" spans="1:12" s="13" customFormat="1" ht="15.75" thickBot="1">
      <c r="A66" s="31"/>
      <c r="C66" s="155"/>
      <c r="D66" s="155"/>
      <c r="E66" s="155"/>
      <c r="F66" s="155"/>
      <c r="G66" s="155"/>
      <c r="H66" s="160"/>
      <c r="I66" s="305">
        <f>SUM(I62:I65)</f>
        <v>164600</v>
      </c>
      <c r="J66" s="253"/>
      <c r="K66" s="21"/>
      <c r="L66" s="21"/>
    </row>
    <row r="67" spans="1:12" ht="15" thickTop="1">
      <c r="A67" s="26" t="s">
        <v>157</v>
      </c>
      <c r="B67" s="10"/>
      <c r="C67" s="143" t="s">
        <v>166</v>
      </c>
      <c r="D67" s="144"/>
      <c r="E67" s="144"/>
      <c r="F67" s="144"/>
      <c r="G67" s="144"/>
      <c r="H67" s="144"/>
      <c r="I67" s="144"/>
      <c r="J67" s="144"/>
      <c r="K67" s="144"/>
      <c r="L67" s="144"/>
    </row>
    <row r="68" spans="3:12" ht="33.75" customHeight="1">
      <c r="C68" s="374" t="s">
        <v>252</v>
      </c>
      <c r="D68" s="374"/>
      <c r="E68" s="374"/>
      <c r="F68" s="374"/>
      <c r="G68" s="374"/>
      <c r="H68" s="374"/>
      <c r="I68" s="374"/>
      <c r="J68" s="374"/>
      <c r="K68" s="375"/>
      <c r="L68" s="145"/>
    </row>
    <row r="69" spans="3:11" s="13" customFormat="1" ht="15">
      <c r="C69" s="380"/>
      <c r="D69" s="377"/>
      <c r="E69" s="377"/>
      <c r="F69" s="377"/>
      <c r="G69" s="377"/>
      <c r="H69" s="377"/>
      <c r="I69" s="292" t="s">
        <v>3</v>
      </c>
      <c r="J69" s="159"/>
      <c r="K69" s="21"/>
    </row>
    <row r="70" spans="3:11" s="13" customFormat="1" ht="15">
      <c r="C70" s="384" t="s">
        <v>198</v>
      </c>
      <c r="D70" s="384"/>
      <c r="E70" s="384"/>
      <c r="F70" s="307"/>
      <c r="G70" s="307"/>
      <c r="H70" s="307"/>
      <c r="I70" s="308"/>
      <c r="J70" s="159"/>
      <c r="K70" s="21"/>
    </row>
    <row r="71" spans="3:11" s="13" customFormat="1" ht="15">
      <c r="C71" s="382" t="s">
        <v>201</v>
      </c>
      <c r="D71" s="383"/>
      <c r="E71" s="383"/>
      <c r="F71" s="383"/>
      <c r="G71" s="383"/>
      <c r="H71" s="383"/>
      <c r="I71" s="304">
        <v>53984</v>
      </c>
      <c r="J71" s="159"/>
      <c r="K71" s="21"/>
    </row>
    <row r="72" spans="3:11" s="13" customFormat="1" ht="17.25" customHeight="1">
      <c r="C72" s="385" t="s">
        <v>202</v>
      </c>
      <c r="D72" s="386"/>
      <c r="E72" s="386"/>
      <c r="F72" s="386"/>
      <c r="G72" s="386"/>
      <c r="H72" s="386"/>
      <c r="I72" s="304">
        <v>128088</v>
      </c>
      <c r="J72" s="159"/>
      <c r="K72" s="21"/>
    </row>
    <row r="73" spans="3:11" ht="5.25" customHeight="1" thickBot="1">
      <c r="C73" s="382"/>
      <c r="D73" s="383"/>
      <c r="E73" s="383"/>
      <c r="F73" s="383"/>
      <c r="G73" s="383"/>
      <c r="H73" s="383"/>
      <c r="I73" s="309"/>
      <c r="J73" s="159"/>
      <c r="K73" s="21"/>
    </row>
    <row r="74" spans="3:11" ht="15.75" thickTop="1">
      <c r="C74" s="382"/>
      <c r="D74" s="383"/>
      <c r="E74" s="383"/>
      <c r="F74" s="383"/>
      <c r="G74" s="383"/>
      <c r="H74" s="383"/>
      <c r="I74" s="304"/>
      <c r="J74" s="159"/>
      <c r="K74" s="21"/>
    </row>
    <row r="75" spans="3:11" ht="15">
      <c r="C75" s="380"/>
      <c r="D75" s="377"/>
      <c r="E75" s="377"/>
      <c r="F75" s="377"/>
      <c r="G75" s="377"/>
      <c r="H75" s="377"/>
      <c r="I75" s="159"/>
      <c r="J75" s="159"/>
      <c r="K75" s="21"/>
    </row>
  </sheetData>
  <sheetProtection/>
  <mergeCells count="34">
    <mergeCell ref="C69:H69"/>
    <mergeCell ref="C71:H71"/>
    <mergeCell ref="C73:H73"/>
    <mergeCell ref="C74:H74"/>
    <mergeCell ref="C75:H75"/>
    <mergeCell ref="C70:E70"/>
    <mergeCell ref="C72:H72"/>
    <mergeCell ref="C52:I52"/>
    <mergeCell ref="C54:I54"/>
    <mergeCell ref="C63:H63"/>
    <mergeCell ref="C57:K57"/>
    <mergeCell ref="C62:H62"/>
    <mergeCell ref="C55:K55"/>
    <mergeCell ref="C61:H61"/>
    <mergeCell ref="C16:K16"/>
    <mergeCell ref="C68:K68"/>
    <mergeCell ref="C64:H64"/>
    <mergeCell ref="C20:K20"/>
    <mergeCell ref="C24:I24"/>
    <mergeCell ref="C22:K22"/>
    <mergeCell ref="C23:K23"/>
    <mergeCell ref="C21:K21"/>
    <mergeCell ref="I28:K28"/>
    <mergeCell ref="C53:K53"/>
    <mergeCell ref="C18:K18"/>
    <mergeCell ref="C25:K25"/>
    <mergeCell ref="A1:K1"/>
    <mergeCell ref="A3:K3"/>
    <mergeCell ref="C19:I19"/>
    <mergeCell ref="A2:K2"/>
    <mergeCell ref="A6:K6"/>
    <mergeCell ref="C11:K11"/>
    <mergeCell ref="C12:K12"/>
    <mergeCell ref="C14:K14"/>
  </mergeCells>
  <printOptions horizontalCentered="1"/>
  <pageMargins left="0.28" right="0.28" top="0.21" bottom="0.25" header="0.5" footer="0.5"/>
  <pageSetup firstPageNumber="5" useFirstPageNumber="1" horizontalDpi="300" verticalDpi="300" orientation="portrait" paperSize="9" scale="85" r:id="rId2"/>
  <headerFooter alignWithMargins="0">
    <oddFooter>&amp;C&amp;"Times New Roman,Italic"&amp;8page &amp;P</oddFooter>
  </headerFooter>
  <rowBreaks count="1" manualBreakCount="1">
    <brk id="51" max="255" man="1"/>
  </rowBreaks>
  <drawing r:id="rId1"/>
</worksheet>
</file>

<file path=xl/worksheets/sheet6.xml><?xml version="1.0" encoding="utf-8"?>
<worksheet xmlns="http://schemas.openxmlformats.org/spreadsheetml/2006/main" xmlns:r="http://schemas.openxmlformats.org/officeDocument/2006/relationships">
  <dimension ref="A1:M96"/>
  <sheetViews>
    <sheetView zoomScalePageLayoutView="0" workbookViewId="0" topLeftCell="A89">
      <selection activeCell="K87" sqref="K87"/>
    </sheetView>
  </sheetViews>
  <sheetFormatPr defaultColWidth="9.140625" defaultRowHeight="12.75"/>
  <cols>
    <col min="1" max="1" width="4.57421875" style="3" customWidth="1"/>
    <col min="2" max="3" width="2.7109375" style="3" customWidth="1"/>
    <col min="4" max="4" width="4.28125" style="3" customWidth="1"/>
    <col min="5" max="5" width="23.421875" style="3" customWidth="1"/>
    <col min="6" max="6" width="7.140625" style="3" customWidth="1"/>
    <col min="7" max="7" width="16.00390625" style="3" customWidth="1"/>
    <col min="8" max="8" width="16.28125" style="3" customWidth="1"/>
    <col min="9" max="9" width="0.71875" style="3" customWidth="1"/>
    <col min="10" max="10" width="13.57421875" style="3" customWidth="1"/>
    <col min="11" max="11" width="16.8515625" style="3" bestFit="1" customWidth="1"/>
    <col min="12" max="12" width="9.140625" style="3" customWidth="1"/>
    <col min="13" max="13" width="16.7109375" style="3" customWidth="1"/>
    <col min="14" max="16384" width="9.140625" style="3" customWidth="1"/>
  </cols>
  <sheetData>
    <row r="1" spans="1:11" ht="18.75">
      <c r="A1" s="353" t="s">
        <v>28</v>
      </c>
      <c r="B1" s="353"/>
      <c r="C1" s="353"/>
      <c r="D1" s="353"/>
      <c r="E1" s="353"/>
      <c r="F1" s="353"/>
      <c r="G1" s="353"/>
      <c r="H1" s="353"/>
      <c r="I1" s="353"/>
      <c r="J1" s="353"/>
      <c r="K1" s="353"/>
    </row>
    <row r="2" spans="1:11" ht="18.75">
      <c r="A2" s="353" t="s">
        <v>29</v>
      </c>
      <c r="B2" s="353"/>
      <c r="C2" s="353"/>
      <c r="D2" s="353"/>
      <c r="E2" s="353"/>
      <c r="F2" s="353"/>
      <c r="G2" s="353"/>
      <c r="H2" s="353"/>
      <c r="I2" s="353"/>
      <c r="J2" s="353"/>
      <c r="K2" s="353"/>
    </row>
    <row r="3" spans="1:11" ht="18.75" customHeight="1">
      <c r="A3" s="370" t="s">
        <v>14</v>
      </c>
      <c r="B3" s="370"/>
      <c r="C3" s="370"/>
      <c r="D3" s="370"/>
      <c r="E3" s="370"/>
      <c r="F3" s="370"/>
      <c r="G3" s="370"/>
      <c r="H3" s="370"/>
      <c r="I3" s="370"/>
      <c r="J3" s="370"/>
      <c r="K3" s="370"/>
    </row>
    <row r="4" spans="1:11" ht="18.75">
      <c r="A4" s="8"/>
      <c r="B4" s="8"/>
      <c r="C4" s="8"/>
      <c r="D4" s="8"/>
      <c r="E4" s="8"/>
      <c r="F4" s="8"/>
      <c r="G4" s="8"/>
      <c r="H4" s="8"/>
      <c r="I4" s="8"/>
      <c r="J4" s="8"/>
      <c r="K4" s="8"/>
    </row>
    <row r="5" ht="11.25" customHeight="1">
      <c r="A5" s="7"/>
    </row>
    <row r="6" spans="1:11" ht="39.75" customHeight="1">
      <c r="A6" s="402" t="s">
        <v>191</v>
      </c>
      <c r="B6" s="402"/>
      <c r="C6" s="402"/>
      <c r="D6" s="402"/>
      <c r="E6" s="402"/>
      <c r="F6" s="402"/>
      <c r="G6" s="402"/>
      <c r="H6" s="402"/>
      <c r="I6" s="402"/>
      <c r="J6" s="402"/>
      <c r="K6" s="402"/>
    </row>
    <row r="7" ht="7.5" customHeight="1">
      <c r="A7" s="7"/>
    </row>
    <row r="8" s="13" customFormat="1" ht="15">
      <c r="A8" s="10" t="s">
        <v>45</v>
      </c>
    </row>
    <row r="9" s="13" customFormat="1" ht="5.25" customHeight="1"/>
    <row r="10" spans="1:3" s="13" customFormat="1" ht="15">
      <c r="A10" s="26" t="s">
        <v>73</v>
      </c>
      <c r="B10" s="10"/>
      <c r="C10" s="10" t="s">
        <v>22</v>
      </c>
    </row>
    <row r="11" spans="1:11" s="13" customFormat="1" ht="78.75" customHeight="1">
      <c r="A11" s="31"/>
      <c r="C11" s="374" t="s">
        <v>261</v>
      </c>
      <c r="D11" s="374"/>
      <c r="E11" s="374"/>
      <c r="F11" s="374"/>
      <c r="G11" s="374"/>
      <c r="H11" s="374"/>
      <c r="I11" s="374"/>
      <c r="J11" s="374"/>
      <c r="K11" s="403"/>
    </row>
    <row r="12" spans="1:11" s="13" customFormat="1" ht="27.75" customHeight="1">
      <c r="A12" s="106" t="s">
        <v>75</v>
      </c>
      <c r="B12" s="10"/>
      <c r="C12" s="404" t="s">
        <v>21</v>
      </c>
      <c r="D12" s="404"/>
      <c r="E12" s="404"/>
      <c r="F12" s="404"/>
      <c r="G12" s="404"/>
      <c r="H12" s="404"/>
      <c r="I12" s="404"/>
      <c r="J12" s="404"/>
      <c r="K12" s="405"/>
    </row>
    <row r="13" spans="1:11" s="13" customFormat="1" ht="39" customHeight="1">
      <c r="A13" s="40"/>
      <c r="B13" s="10"/>
      <c r="C13" s="374" t="s">
        <v>257</v>
      </c>
      <c r="D13" s="374"/>
      <c r="E13" s="374"/>
      <c r="F13" s="374"/>
      <c r="G13" s="374"/>
      <c r="H13" s="374"/>
      <c r="I13" s="374"/>
      <c r="J13" s="374"/>
      <c r="K13" s="398"/>
    </row>
    <row r="14" spans="1:3" s="13" customFormat="1" ht="15" customHeight="1">
      <c r="A14" s="26" t="s">
        <v>76</v>
      </c>
      <c r="B14" s="10"/>
      <c r="C14" s="10" t="s">
        <v>48</v>
      </c>
    </row>
    <row r="15" spans="1:11" s="13" customFormat="1" ht="47.25" customHeight="1">
      <c r="A15" s="31"/>
      <c r="C15" s="374" t="s">
        <v>260</v>
      </c>
      <c r="D15" s="374"/>
      <c r="E15" s="374"/>
      <c r="F15" s="374"/>
      <c r="G15" s="374"/>
      <c r="H15" s="374"/>
      <c r="I15" s="374"/>
      <c r="J15" s="374"/>
      <c r="K15" s="397"/>
    </row>
    <row r="16" spans="1:3" s="13" customFormat="1" ht="15">
      <c r="A16" s="26" t="s">
        <v>77</v>
      </c>
      <c r="B16" s="10"/>
      <c r="C16" s="10" t="s">
        <v>74</v>
      </c>
    </row>
    <row r="17" spans="1:10" s="13" customFormat="1" ht="23.25" customHeight="1">
      <c r="A17" s="31"/>
      <c r="C17" s="368" t="s">
        <v>46</v>
      </c>
      <c r="D17" s="368"/>
      <c r="E17" s="368"/>
      <c r="F17" s="368"/>
      <c r="G17" s="368"/>
      <c r="H17" s="368"/>
      <c r="I17" s="368"/>
      <c r="J17" s="368"/>
    </row>
    <row r="18" spans="1:11" s="13" customFormat="1" ht="15.75" thickBot="1">
      <c r="A18" s="26" t="s">
        <v>78</v>
      </c>
      <c r="B18" s="10"/>
      <c r="C18" s="143" t="s">
        <v>158</v>
      </c>
      <c r="D18" s="148"/>
      <c r="E18" s="148"/>
      <c r="F18" s="148"/>
      <c r="G18" s="408" t="str">
        <f>+Income!F11</f>
        <v>Individual Quarter</v>
      </c>
      <c r="H18" s="408"/>
      <c r="I18" s="310"/>
      <c r="J18" s="408" t="str">
        <f>+Income!I11</f>
        <v>Cumulative Quarter</v>
      </c>
      <c r="K18" s="408"/>
    </row>
    <row r="19" spans="1:13" s="13" customFormat="1" ht="15" customHeight="1">
      <c r="A19" s="11"/>
      <c r="C19" s="148"/>
      <c r="D19" s="148"/>
      <c r="E19" s="148"/>
      <c r="F19" s="311"/>
      <c r="G19" s="281" t="s">
        <v>192</v>
      </c>
      <c r="H19" s="282" t="str">
        <f>+'BS'!F11</f>
        <v>30 June</v>
      </c>
      <c r="I19" s="259"/>
      <c r="J19" s="389" t="str">
        <f>+CASHFLOW!F10</f>
        <v>6 months ended 30 June</v>
      </c>
      <c r="K19" s="389"/>
      <c r="M19" s="22"/>
    </row>
    <row r="20" spans="1:13" s="13" customFormat="1" ht="15" customHeight="1" thickBot="1">
      <c r="A20" s="11"/>
      <c r="C20" s="148"/>
      <c r="D20" s="148"/>
      <c r="E20" s="148"/>
      <c r="F20" s="311"/>
      <c r="G20" s="312">
        <v>2009</v>
      </c>
      <c r="H20" s="313">
        <v>2008</v>
      </c>
      <c r="I20" s="314"/>
      <c r="J20" s="315">
        <f>+G20</f>
        <v>2009</v>
      </c>
      <c r="K20" s="316">
        <f>+H20</f>
        <v>2008</v>
      </c>
      <c r="M20" s="22"/>
    </row>
    <row r="21" spans="1:13" s="13" customFormat="1" ht="15" customHeight="1">
      <c r="A21" s="11"/>
      <c r="C21" s="148"/>
      <c r="D21" s="148"/>
      <c r="E21" s="148"/>
      <c r="F21" s="311"/>
      <c r="G21" s="317" t="s">
        <v>3</v>
      </c>
      <c r="H21" s="318" t="s">
        <v>3</v>
      </c>
      <c r="I21" s="319"/>
      <c r="J21" s="320" t="s">
        <v>3</v>
      </c>
      <c r="K21" s="215" t="s">
        <v>3</v>
      </c>
      <c r="M21" s="22"/>
    </row>
    <row r="22" spans="1:13" s="13" customFormat="1" ht="15" customHeight="1">
      <c r="A22" s="11"/>
      <c r="C22" s="148"/>
      <c r="D22" s="148"/>
      <c r="E22" s="148"/>
      <c r="F22" s="311"/>
      <c r="G22" s="321"/>
      <c r="H22" s="322"/>
      <c r="I22" s="322"/>
      <c r="J22" s="323"/>
      <c r="K22" s="324"/>
      <c r="M22" s="22"/>
    </row>
    <row r="23" spans="3:13" s="11" customFormat="1" ht="15">
      <c r="C23" s="325" t="s">
        <v>4</v>
      </c>
      <c r="D23" s="326"/>
      <c r="E23" s="327" t="s">
        <v>30</v>
      </c>
      <c r="F23" s="327"/>
      <c r="G23" s="328">
        <f>-Income!F28</f>
        <v>142</v>
      </c>
      <c r="H23" s="329">
        <f>-Income!G28</f>
        <v>92</v>
      </c>
      <c r="I23" s="330"/>
      <c r="J23" s="331">
        <f>-Income!I28</f>
        <v>264</v>
      </c>
      <c r="K23" s="332">
        <v>189</v>
      </c>
      <c r="M23" s="29"/>
    </row>
    <row r="24" spans="1:13" s="13" customFormat="1" ht="30" customHeight="1">
      <c r="A24" s="11"/>
      <c r="C24" s="325" t="s">
        <v>4</v>
      </c>
      <c r="D24" s="325"/>
      <c r="E24" s="333" t="s">
        <v>89</v>
      </c>
      <c r="F24" s="334"/>
      <c r="G24" s="335">
        <v>0</v>
      </c>
      <c r="H24" s="336">
        <v>0</v>
      </c>
      <c r="I24" s="336"/>
      <c r="J24" s="337">
        <v>0</v>
      </c>
      <c r="K24" s="338">
        <v>0</v>
      </c>
      <c r="M24" s="28"/>
    </row>
    <row r="25" spans="1:13" s="13" customFormat="1" ht="30" hidden="1">
      <c r="A25" s="11"/>
      <c r="C25" s="339" t="s">
        <v>4</v>
      </c>
      <c r="D25" s="325"/>
      <c r="E25" s="333" t="s">
        <v>90</v>
      </c>
      <c r="F25" s="334"/>
      <c r="G25" s="335"/>
      <c r="H25" s="336"/>
      <c r="I25" s="336"/>
      <c r="J25" s="337">
        <v>0</v>
      </c>
      <c r="K25" s="338">
        <v>0</v>
      </c>
      <c r="M25" s="28"/>
    </row>
    <row r="26" spans="1:13" s="13" customFormat="1" ht="16.5" customHeight="1" thickBot="1">
      <c r="A26" s="11"/>
      <c r="C26" s="148"/>
      <c r="D26" s="148"/>
      <c r="E26" s="148"/>
      <c r="F26" s="340"/>
      <c r="G26" s="341">
        <f>SUM(G23:G25)</f>
        <v>142</v>
      </c>
      <c r="H26" s="342">
        <f>SUM(H23:H25)</f>
        <v>92</v>
      </c>
      <c r="I26" s="340"/>
      <c r="J26" s="341">
        <f>SUM(J23:J25)</f>
        <v>264</v>
      </c>
      <c r="K26" s="342">
        <f>SUM(K23:K25)</f>
        <v>189</v>
      </c>
      <c r="M26" s="30"/>
    </row>
    <row r="27" spans="1:13" s="13" customFormat="1" ht="11.25" customHeight="1">
      <c r="A27" s="11"/>
      <c r="C27" s="148"/>
      <c r="D27" s="148"/>
      <c r="E27" s="148"/>
      <c r="F27" s="340"/>
      <c r="G27" s="343"/>
      <c r="H27" s="340"/>
      <c r="I27" s="340"/>
      <c r="J27" s="343"/>
      <c r="K27" s="340"/>
      <c r="M27" s="30"/>
    </row>
    <row r="28" spans="1:13" s="13" customFormat="1" ht="34.5" customHeight="1">
      <c r="A28" s="11"/>
      <c r="C28" s="374" t="s">
        <v>256</v>
      </c>
      <c r="D28" s="374"/>
      <c r="E28" s="374"/>
      <c r="F28" s="374"/>
      <c r="G28" s="374"/>
      <c r="H28" s="374"/>
      <c r="I28" s="374"/>
      <c r="J28" s="374"/>
      <c r="K28" s="406"/>
      <c r="M28" s="30"/>
    </row>
    <row r="29" spans="1:3" s="13" customFormat="1" ht="15">
      <c r="A29" s="26" t="s">
        <v>79</v>
      </c>
      <c r="B29" s="10"/>
      <c r="C29" s="10" t="s">
        <v>80</v>
      </c>
    </row>
    <row r="30" spans="1:13" s="13" customFormat="1" ht="30" customHeight="1">
      <c r="A30" s="11"/>
      <c r="C30" s="368" t="s">
        <v>253</v>
      </c>
      <c r="D30" s="368"/>
      <c r="E30" s="368"/>
      <c r="F30" s="368"/>
      <c r="G30" s="368"/>
      <c r="H30" s="368"/>
      <c r="I30" s="368"/>
      <c r="J30" s="368"/>
      <c r="K30" s="407"/>
      <c r="M30" s="30"/>
    </row>
    <row r="31" spans="1:3" s="13" customFormat="1" ht="15">
      <c r="A31" s="26" t="s">
        <v>81</v>
      </c>
      <c r="B31" s="10"/>
      <c r="C31" s="10" t="s">
        <v>5</v>
      </c>
    </row>
    <row r="32" spans="1:4" s="13" customFormat="1" ht="5.25" customHeight="1">
      <c r="A32" s="31"/>
      <c r="C32" s="10"/>
      <c r="D32" s="10"/>
    </row>
    <row r="33" spans="1:11" s="13" customFormat="1" ht="30" customHeight="1">
      <c r="A33" s="31"/>
      <c r="B33" s="34" t="s">
        <v>12</v>
      </c>
      <c r="C33" s="368" t="s">
        <v>0</v>
      </c>
      <c r="D33" s="368"/>
      <c r="E33" s="368"/>
      <c r="F33" s="368"/>
      <c r="G33" s="368"/>
      <c r="H33" s="368"/>
      <c r="I33" s="368"/>
      <c r="J33" s="368"/>
      <c r="K33" s="396"/>
    </row>
    <row r="34" spans="1:11" s="13" customFormat="1" ht="22.5" customHeight="1">
      <c r="A34" s="31"/>
      <c r="B34" s="34" t="s">
        <v>13</v>
      </c>
      <c r="C34" s="394" t="s">
        <v>1</v>
      </c>
      <c r="D34" s="394"/>
      <c r="E34" s="394"/>
      <c r="F34" s="394"/>
      <c r="G34" s="394"/>
      <c r="H34" s="394"/>
      <c r="I34" s="394"/>
      <c r="J34" s="394"/>
      <c r="K34" s="394"/>
    </row>
    <row r="35" spans="1:3" s="13" customFormat="1" ht="14.25" customHeight="1">
      <c r="A35" s="26" t="s">
        <v>82</v>
      </c>
      <c r="B35" s="10"/>
      <c r="C35" s="10" t="s">
        <v>7</v>
      </c>
    </row>
    <row r="36" spans="1:11" s="13" customFormat="1" ht="21.75" customHeight="1">
      <c r="A36" s="17"/>
      <c r="B36" s="77"/>
      <c r="C36" s="394" t="s">
        <v>211</v>
      </c>
      <c r="D36" s="394"/>
      <c r="E36" s="394"/>
      <c r="F36" s="394"/>
      <c r="G36" s="394"/>
      <c r="H36" s="394"/>
      <c r="I36" s="394"/>
      <c r="J36" s="394"/>
      <c r="K36" s="394"/>
    </row>
    <row r="37" spans="1:11" s="13" customFormat="1" ht="14.25" customHeight="1">
      <c r="A37" s="17"/>
      <c r="B37" s="10"/>
      <c r="C37" s="368"/>
      <c r="D37" s="368"/>
      <c r="E37" s="368"/>
      <c r="F37" s="368"/>
      <c r="G37" s="368"/>
      <c r="H37" s="368"/>
      <c r="I37" s="368"/>
      <c r="J37" s="368"/>
      <c r="K37" s="396"/>
    </row>
    <row r="38" spans="1:3" s="13" customFormat="1" ht="15">
      <c r="A38" s="26" t="s">
        <v>83</v>
      </c>
      <c r="B38" s="10"/>
      <c r="C38" s="10" t="s">
        <v>10</v>
      </c>
    </row>
    <row r="39" spans="1:5" s="13" customFormat="1" ht="15">
      <c r="A39" s="31"/>
      <c r="C39" s="13" t="s">
        <v>254</v>
      </c>
      <c r="D39" s="10"/>
      <c r="E39" s="10"/>
    </row>
    <row r="40" s="13" customFormat="1" ht="12.75" customHeight="1">
      <c r="A40" s="31"/>
    </row>
    <row r="41" spans="1:3" s="13" customFormat="1" ht="12.75" customHeight="1">
      <c r="A41" s="31"/>
      <c r="C41" s="13" t="s">
        <v>26</v>
      </c>
    </row>
    <row r="42" spans="1:10" s="13" customFormat="1" ht="12.75" customHeight="1">
      <c r="A42" s="31"/>
      <c r="E42" s="10" t="s">
        <v>31</v>
      </c>
      <c r="J42" s="26" t="s">
        <v>3</v>
      </c>
    </row>
    <row r="43" spans="1:10" s="13" customFormat="1" ht="12.75" customHeight="1">
      <c r="A43" s="31"/>
      <c r="E43" s="148" t="s">
        <v>24</v>
      </c>
      <c r="F43" s="148"/>
      <c r="G43" s="148"/>
      <c r="H43" s="148"/>
      <c r="I43" s="148"/>
      <c r="J43" s="149">
        <f>+'BS'!F55</f>
        <v>918</v>
      </c>
    </row>
    <row r="44" spans="1:10" s="13" customFormat="1" ht="12.75" customHeight="1" thickBot="1">
      <c r="A44" s="31"/>
      <c r="J44" s="59">
        <f>SUM(J43:J43)</f>
        <v>918</v>
      </c>
    </row>
    <row r="45" spans="1:5" s="13" customFormat="1" ht="12.75" customHeight="1" thickTop="1">
      <c r="A45" s="31"/>
      <c r="C45" s="395" t="s">
        <v>27</v>
      </c>
      <c r="D45" s="395"/>
      <c r="E45" s="395"/>
    </row>
    <row r="46" spans="1:5" s="13" customFormat="1" ht="12.75" customHeight="1">
      <c r="A46" s="31"/>
      <c r="E46" s="10" t="s">
        <v>32</v>
      </c>
    </row>
    <row r="47" spans="1:10" s="13" customFormat="1" ht="12.75" customHeight="1">
      <c r="A47" s="31"/>
      <c r="E47" s="148" t="s">
        <v>25</v>
      </c>
      <c r="F47" s="148"/>
      <c r="G47" s="148"/>
      <c r="H47" s="148"/>
      <c r="I47" s="148"/>
      <c r="J47" s="149">
        <f>+'BS'!F49</f>
        <v>366</v>
      </c>
    </row>
    <row r="48" spans="1:10" s="13" customFormat="1" ht="12.75" customHeight="1" thickBot="1">
      <c r="A48" s="31"/>
      <c r="J48" s="59">
        <f>SUM(J47:J47)</f>
        <v>366</v>
      </c>
    </row>
    <row r="49" spans="1:11" s="13" customFormat="1" ht="15.75" thickTop="1">
      <c r="A49" s="26" t="s">
        <v>85</v>
      </c>
      <c r="B49" s="10"/>
      <c r="C49" s="10" t="s">
        <v>8</v>
      </c>
      <c r="H49" s="32"/>
      <c r="I49" s="32"/>
      <c r="J49" s="21"/>
      <c r="K49" s="21"/>
    </row>
    <row r="50" spans="1:11" s="13" customFormat="1" ht="24" customHeight="1">
      <c r="A50" s="31"/>
      <c r="C50" s="368" t="s">
        <v>84</v>
      </c>
      <c r="D50" s="369"/>
      <c r="E50" s="369"/>
      <c r="F50" s="369"/>
      <c r="G50" s="369"/>
      <c r="H50" s="369"/>
      <c r="I50" s="369"/>
      <c r="J50" s="369"/>
      <c r="K50" s="381"/>
    </row>
    <row r="51" spans="1:3" s="13" customFormat="1" ht="15">
      <c r="A51" s="26" t="s">
        <v>86</v>
      </c>
      <c r="B51" s="10"/>
      <c r="C51" s="10" t="s">
        <v>11</v>
      </c>
    </row>
    <row r="52" spans="1:11" s="13" customFormat="1" ht="48" customHeight="1">
      <c r="A52" s="17"/>
      <c r="B52" s="10"/>
      <c r="C52" s="374" t="s">
        <v>55</v>
      </c>
      <c r="D52" s="374"/>
      <c r="E52" s="374"/>
      <c r="F52" s="374"/>
      <c r="G52" s="374"/>
      <c r="H52" s="374"/>
      <c r="I52" s="374"/>
      <c r="J52" s="374"/>
      <c r="K52" s="400"/>
    </row>
    <row r="53" spans="1:11" s="13" customFormat="1" ht="19.5" customHeight="1">
      <c r="A53" s="31"/>
      <c r="B53" s="77" t="s">
        <v>12</v>
      </c>
      <c r="C53" s="374" t="s">
        <v>56</v>
      </c>
      <c r="D53" s="374"/>
      <c r="E53" s="374"/>
      <c r="F53" s="374"/>
      <c r="G53" s="374"/>
      <c r="H53" s="374"/>
      <c r="I53" s="374"/>
      <c r="J53" s="374"/>
      <c r="K53" s="148"/>
    </row>
    <row r="54" spans="1:11" s="13" customFormat="1" ht="102.75" customHeight="1">
      <c r="A54" s="31"/>
      <c r="C54" s="374" t="s">
        <v>264</v>
      </c>
      <c r="D54" s="374"/>
      <c r="E54" s="374"/>
      <c r="F54" s="374"/>
      <c r="G54" s="374"/>
      <c r="H54" s="374"/>
      <c r="I54" s="374"/>
      <c r="J54" s="374"/>
      <c r="K54" s="401"/>
    </row>
    <row r="55" spans="1:11" s="13" customFormat="1" ht="18.75" customHeight="1">
      <c r="A55" s="31"/>
      <c r="B55" s="77" t="s">
        <v>13</v>
      </c>
      <c r="C55" s="374" t="s">
        <v>54</v>
      </c>
      <c r="D55" s="374"/>
      <c r="E55" s="374"/>
      <c r="F55" s="374"/>
      <c r="G55" s="374"/>
      <c r="H55" s="374"/>
      <c r="I55" s="374"/>
      <c r="J55" s="374"/>
      <c r="K55" s="148"/>
    </row>
    <row r="56" spans="1:11" s="13" customFormat="1" ht="53.25" customHeight="1">
      <c r="A56" s="31"/>
      <c r="C56" s="374" t="s">
        <v>189</v>
      </c>
      <c r="D56" s="374"/>
      <c r="E56" s="374"/>
      <c r="F56" s="374"/>
      <c r="G56" s="374"/>
      <c r="H56" s="374"/>
      <c r="I56" s="374"/>
      <c r="J56" s="374"/>
      <c r="K56" s="401"/>
    </row>
    <row r="57" spans="1:11" s="13" customFormat="1" ht="48.75" customHeight="1">
      <c r="A57" s="31"/>
      <c r="C57" s="374" t="s">
        <v>234</v>
      </c>
      <c r="D57" s="374"/>
      <c r="E57" s="374"/>
      <c r="F57" s="374"/>
      <c r="G57" s="374"/>
      <c r="H57" s="374"/>
      <c r="I57" s="374"/>
      <c r="J57" s="374"/>
      <c r="K57" s="397"/>
    </row>
    <row r="58" spans="1:11" s="13" customFormat="1" ht="51" customHeight="1">
      <c r="A58" s="31"/>
      <c r="C58" s="374" t="s">
        <v>227</v>
      </c>
      <c r="D58" s="374"/>
      <c r="E58" s="374"/>
      <c r="F58" s="374"/>
      <c r="G58" s="374"/>
      <c r="H58" s="374"/>
      <c r="I58" s="374"/>
      <c r="J58" s="374"/>
      <c r="K58" s="397"/>
    </row>
    <row r="59" spans="1:11" s="13" customFormat="1" ht="21" customHeight="1">
      <c r="A59" s="31"/>
      <c r="C59" s="374" t="s">
        <v>259</v>
      </c>
      <c r="D59" s="374"/>
      <c r="E59" s="374"/>
      <c r="F59" s="374"/>
      <c r="G59" s="374"/>
      <c r="H59" s="374"/>
      <c r="I59" s="374"/>
      <c r="J59" s="374"/>
      <c r="K59" s="397"/>
    </row>
    <row r="60" spans="1:11" s="13" customFormat="1" ht="36.75" customHeight="1">
      <c r="A60" s="31"/>
      <c r="C60" s="374" t="s">
        <v>228</v>
      </c>
      <c r="D60" s="374"/>
      <c r="E60" s="374"/>
      <c r="F60" s="374"/>
      <c r="G60" s="374"/>
      <c r="H60" s="374"/>
      <c r="I60" s="374"/>
      <c r="J60" s="374"/>
      <c r="K60" s="397"/>
    </row>
    <row r="61" spans="1:3" s="13" customFormat="1" ht="15">
      <c r="A61" s="26" t="s">
        <v>87</v>
      </c>
      <c r="B61" s="10"/>
      <c r="C61" s="10" t="s">
        <v>173</v>
      </c>
    </row>
    <row r="62" spans="1:11" s="148" customFormat="1" ht="24.75" customHeight="1">
      <c r="A62" s="215"/>
      <c r="B62" s="143"/>
      <c r="C62" s="374" t="s">
        <v>258</v>
      </c>
      <c r="D62" s="374"/>
      <c r="E62" s="374"/>
      <c r="F62" s="374"/>
      <c r="G62" s="374"/>
      <c r="H62" s="374"/>
      <c r="I62" s="374"/>
      <c r="J62" s="374"/>
      <c r="K62" s="375"/>
    </row>
    <row r="63" spans="1:3" s="13" customFormat="1" ht="17.25" customHeight="1">
      <c r="A63" s="26" t="s">
        <v>88</v>
      </c>
      <c r="B63" s="10"/>
      <c r="C63" s="10" t="s">
        <v>34</v>
      </c>
    </row>
    <row r="64" spans="1:11" s="13" customFormat="1" ht="16.5" customHeight="1" thickBot="1">
      <c r="A64" s="17"/>
      <c r="B64" s="10"/>
      <c r="C64" s="10" t="s">
        <v>2</v>
      </c>
      <c r="G64" s="393" t="str">
        <f>+Income!F11</f>
        <v>Individual Quarter</v>
      </c>
      <c r="H64" s="393"/>
      <c r="I64" s="258"/>
      <c r="J64" s="393" t="str">
        <f>+Income!I11</f>
        <v>Cumulative Quarter</v>
      </c>
      <c r="K64" s="393"/>
    </row>
    <row r="65" spans="1:13" ht="15" customHeight="1">
      <c r="A65" s="88"/>
      <c r="F65" s="89"/>
      <c r="G65" s="281" t="str">
        <f>+G19</f>
        <v>3 months ended </v>
      </c>
      <c r="H65" s="282" t="str">
        <f>+H19</f>
        <v>30 June</v>
      </c>
      <c r="I65" s="259"/>
      <c r="J65" s="389" t="str">
        <f>+CASHFLOW!F10</f>
        <v>6 months ended 30 June</v>
      </c>
      <c r="K65" s="389"/>
      <c r="M65" s="90"/>
    </row>
    <row r="66" spans="6:13" s="101" customFormat="1" ht="15" customHeight="1" thickBot="1">
      <c r="F66" s="105"/>
      <c r="G66" s="256">
        <v>2009</v>
      </c>
      <c r="H66" s="257">
        <v>2008</v>
      </c>
      <c r="I66" s="247"/>
      <c r="J66" s="256">
        <f>+G66</f>
        <v>2009</v>
      </c>
      <c r="K66" s="257">
        <f>+H66</f>
        <v>2008</v>
      </c>
      <c r="M66" s="90"/>
    </row>
    <row r="67" spans="1:11" s="13" customFormat="1" ht="15">
      <c r="A67" s="31"/>
      <c r="C67" s="58"/>
      <c r="D67" s="58"/>
      <c r="E67" s="58"/>
      <c r="F67" s="58"/>
      <c r="G67" s="219" t="s">
        <v>3</v>
      </c>
      <c r="H67" s="220" t="s">
        <v>3</v>
      </c>
      <c r="I67" s="260"/>
      <c r="J67" s="219" t="s">
        <v>3</v>
      </c>
      <c r="K67" s="220" t="s">
        <v>3</v>
      </c>
    </row>
    <row r="68" spans="1:10" s="13" customFormat="1" ht="12" customHeight="1">
      <c r="A68" s="31"/>
      <c r="C68" s="58"/>
      <c r="D68" s="58" t="s">
        <v>39</v>
      </c>
      <c r="E68" s="60" t="s">
        <v>37</v>
      </c>
      <c r="F68" s="58"/>
      <c r="G68" s="161"/>
      <c r="H68" s="162"/>
      <c r="I68" s="162"/>
      <c r="J68" s="79"/>
    </row>
    <row r="69" spans="1:11" s="13" customFormat="1" ht="31.5" customHeight="1" thickBot="1">
      <c r="A69" s="31"/>
      <c r="C69" s="58"/>
      <c r="D69" s="58"/>
      <c r="E69" s="390" t="s">
        <v>207</v>
      </c>
      <c r="F69" s="390"/>
      <c r="G69" s="80">
        <f>+Income!F32</f>
        <v>1280</v>
      </c>
      <c r="H69" s="146">
        <f>+Income!G32</f>
        <v>1011</v>
      </c>
      <c r="I69" s="95"/>
      <c r="J69" s="80">
        <f>+Income!I32</f>
        <v>2294</v>
      </c>
      <c r="K69" s="146">
        <f>+Income!J32</f>
        <v>-21303</v>
      </c>
    </row>
    <row r="70" spans="1:11" s="13" customFormat="1" ht="12" customHeight="1" thickTop="1">
      <c r="A70" s="31"/>
      <c r="C70" s="58"/>
      <c r="D70" s="58"/>
      <c r="E70" s="63"/>
      <c r="F70" s="63"/>
      <c r="G70" s="94"/>
      <c r="H70" s="95"/>
      <c r="I70" s="95"/>
      <c r="J70" s="81"/>
      <c r="K70" s="35"/>
    </row>
    <row r="71" spans="1:11" s="13" customFormat="1" ht="30" customHeight="1">
      <c r="A71" s="31"/>
      <c r="C71" s="20"/>
      <c r="D71" s="20" t="s">
        <v>40</v>
      </c>
      <c r="E71" s="387" t="s">
        <v>38</v>
      </c>
      <c r="F71" s="387"/>
      <c r="G71" s="92"/>
      <c r="H71" s="95"/>
      <c r="I71" s="95"/>
      <c r="J71" s="81"/>
      <c r="K71" s="35"/>
    </row>
    <row r="72" spans="1:11" s="13" customFormat="1" ht="35.25" customHeight="1">
      <c r="A72" s="31"/>
      <c r="C72" s="58"/>
      <c r="D72" s="58"/>
      <c r="E72" s="392" t="s">
        <v>53</v>
      </c>
      <c r="F72" s="392"/>
      <c r="G72" s="94">
        <v>113300</v>
      </c>
      <c r="H72" s="38">
        <v>103000</v>
      </c>
      <c r="I72" s="38"/>
      <c r="J72" s="94">
        <v>113300</v>
      </c>
      <c r="K72" s="38">
        <v>103000</v>
      </c>
    </row>
    <row r="73" spans="1:11" s="13" customFormat="1" ht="35.25" customHeight="1">
      <c r="A73" s="31"/>
      <c r="C73" s="58"/>
      <c r="D73" s="58"/>
      <c r="E73" s="392" t="s">
        <v>248</v>
      </c>
      <c r="F73" s="392"/>
      <c r="G73" s="94">
        <v>0</v>
      </c>
      <c r="H73" s="38">
        <v>10300</v>
      </c>
      <c r="I73" s="38"/>
      <c r="J73" s="94">
        <v>0</v>
      </c>
      <c r="K73" s="38">
        <v>10300</v>
      </c>
    </row>
    <row r="74" spans="1:11" s="13" customFormat="1" ht="9.75" customHeight="1">
      <c r="A74" s="31"/>
      <c r="C74" s="58"/>
      <c r="D74" s="58"/>
      <c r="E74" s="96"/>
      <c r="F74" s="93"/>
      <c r="G74" s="94"/>
      <c r="H74" s="95"/>
      <c r="I74" s="95"/>
      <c r="J74" s="94"/>
      <c r="K74" s="38"/>
    </row>
    <row r="75" spans="1:11" s="13" customFormat="1" ht="15.75" thickBot="1">
      <c r="A75" s="31"/>
      <c r="C75" s="58"/>
      <c r="D75" s="58"/>
      <c r="E75" s="96"/>
      <c r="F75" s="93"/>
      <c r="G75" s="82">
        <f>SUM(G72:G73)</f>
        <v>113300</v>
      </c>
      <c r="H75" s="64">
        <f>SUM(H72:H74)</f>
        <v>113300</v>
      </c>
      <c r="I75" s="95"/>
      <c r="J75" s="82">
        <f>SUM(J72:J73)</f>
        <v>113300</v>
      </c>
      <c r="K75" s="64">
        <f>SUM(K72:K74)</f>
        <v>113300</v>
      </c>
    </row>
    <row r="76" spans="1:11" s="13" customFormat="1" ht="12" customHeight="1" thickTop="1">
      <c r="A76" s="31"/>
      <c r="C76" s="58"/>
      <c r="D76" s="58"/>
      <c r="E76" s="92"/>
      <c r="F76" s="93"/>
      <c r="G76" s="94"/>
      <c r="H76" s="95"/>
      <c r="I76" s="95"/>
      <c r="J76" s="94"/>
      <c r="K76" s="38"/>
    </row>
    <row r="77" spans="1:11" s="77" customFormat="1" ht="15">
      <c r="A77" s="76"/>
      <c r="C77" s="20"/>
      <c r="D77" s="20" t="s">
        <v>41</v>
      </c>
      <c r="E77" s="399" t="s">
        <v>208</v>
      </c>
      <c r="F77" s="399"/>
      <c r="G77" s="97">
        <f>+G69/G75*100</f>
        <v>1.1297440423654015</v>
      </c>
      <c r="H77" s="98">
        <f>+H69/H75*100</f>
        <v>0.8923212709620477</v>
      </c>
      <c r="I77" s="98"/>
      <c r="J77" s="97">
        <f>+J69/J75*100</f>
        <v>2.0247131509267433</v>
      </c>
      <c r="K77" s="98">
        <f>+K69/K75*100</f>
        <v>-18.802294792586054</v>
      </c>
    </row>
    <row r="78" spans="1:11" s="77" customFormat="1" ht="6.75" customHeight="1">
      <c r="A78" s="76"/>
      <c r="C78" s="20"/>
      <c r="D78" s="20"/>
      <c r="E78" s="99"/>
      <c r="F78" s="100"/>
      <c r="G78" s="100"/>
      <c r="H78" s="100"/>
      <c r="I78" s="261"/>
      <c r="J78" s="100"/>
      <c r="K78" s="100"/>
    </row>
    <row r="79" spans="1:3" s="13" customFormat="1" ht="17.25" customHeight="1">
      <c r="A79" s="26" t="s">
        <v>88</v>
      </c>
      <c r="B79" s="10"/>
      <c r="C79" s="10" t="s">
        <v>193</v>
      </c>
    </row>
    <row r="80" spans="1:11" s="77" customFormat="1" ht="17.25" customHeight="1">
      <c r="A80" s="76"/>
      <c r="C80" s="391" t="s">
        <v>176</v>
      </c>
      <c r="D80" s="381"/>
      <c r="E80" s="381"/>
      <c r="F80" s="381"/>
      <c r="G80" s="381"/>
      <c r="H80" s="381"/>
      <c r="I80" s="381"/>
      <c r="J80" s="381"/>
      <c r="K80" s="381"/>
    </row>
    <row r="81" spans="1:11" s="77" customFormat="1" ht="17.25" customHeight="1">
      <c r="A81" s="76"/>
      <c r="C81" s="228"/>
      <c r="D81" s="136"/>
      <c r="E81" s="136"/>
      <c r="F81" s="136"/>
      <c r="G81" s="230"/>
      <c r="H81" s="230"/>
      <c r="I81" s="230"/>
      <c r="J81" s="136"/>
      <c r="K81" s="136"/>
    </row>
    <row r="82" spans="1:10" s="13" customFormat="1" ht="12" customHeight="1">
      <c r="A82" s="31"/>
      <c r="C82" s="58"/>
      <c r="D82" s="58" t="s">
        <v>177</v>
      </c>
      <c r="E82" s="60" t="s">
        <v>37</v>
      </c>
      <c r="F82" s="58"/>
      <c r="G82" s="161"/>
      <c r="H82" s="162"/>
      <c r="I82" s="162"/>
      <c r="J82" s="79"/>
    </row>
    <row r="83" spans="1:11" s="13" customFormat="1" ht="15.75" thickBot="1">
      <c r="A83" s="31"/>
      <c r="C83" s="58"/>
      <c r="D83" s="58"/>
      <c r="E83" s="390" t="s">
        <v>209</v>
      </c>
      <c r="F83" s="390"/>
      <c r="G83" s="80">
        <f>+G69</f>
        <v>1280</v>
      </c>
      <c r="H83" s="146">
        <f>+H69</f>
        <v>1011</v>
      </c>
      <c r="I83" s="95"/>
      <c r="J83" s="80">
        <f>+J69</f>
        <v>2294</v>
      </c>
      <c r="K83" s="146">
        <f>+K69</f>
        <v>-21303</v>
      </c>
    </row>
    <row r="84" spans="1:11" s="13" customFormat="1" ht="12" customHeight="1" thickTop="1">
      <c r="A84" s="31"/>
      <c r="C84" s="58"/>
      <c r="D84" s="58"/>
      <c r="E84" s="63"/>
      <c r="F84" s="63"/>
      <c r="G84" s="94"/>
      <c r="H84" s="95"/>
      <c r="I84" s="95"/>
      <c r="J84" s="81"/>
      <c r="K84" s="35"/>
    </row>
    <row r="85" spans="1:11" s="13" customFormat="1" ht="47.25" customHeight="1">
      <c r="A85" s="31"/>
      <c r="C85" s="20"/>
      <c r="D85" s="20" t="s">
        <v>178</v>
      </c>
      <c r="E85" s="387" t="s">
        <v>196</v>
      </c>
      <c r="F85" s="387"/>
      <c r="G85" s="229">
        <f>+G75</f>
        <v>113300</v>
      </c>
      <c r="H85" s="223">
        <f>+H75</f>
        <v>113300</v>
      </c>
      <c r="I85" s="262"/>
      <c r="J85" s="229">
        <f>+J75</f>
        <v>113300</v>
      </c>
      <c r="K85" s="223">
        <f>+K75</f>
        <v>113300</v>
      </c>
    </row>
    <row r="86" spans="1:11" s="13" customFormat="1" ht="44.25" customHeight="1">
      <c r="A86" s="31"/>
      <c r="C86" s="20"/>
      <c r="D86" s="20"/>
      <c r="E86" s="387" t="s">
        <v>197</v>
      </c>
      <c r="F86" s="388"/>
      <c r="G86" s="229">
        <v>16000</v>
      </c>
      <c r="H86" s="223">
        <v>16000</v>
      </c>
      <c r="I86" s="262"/>
      <c r="J86" s="229">
        <v>16000</v>
      </c>
      <c r="K86" s="223">
        <v>16000</v>
      </c>
    </row>
    <row r="87" spans="1:11" s="13" customFormat="1" ht="15.75" thickBot="1">
      <c r="A87" s="31"/>
      <c r="C87" s="58"/>
      <c r="D87" s="58"/>
      <c r="E87" s="63"/>
      <c r="F87" s="63"/>
      <c r="G87" s="82">
        <f>SUM(G85:G86)</f>
        <v>129300</v>
      </c>
      <c r="H87" s="64">
        <f>SUM(H85:H86)</f>
        <v>129300</v>
      </c>
      <c r="I87" s="95"/>
      <c r="J87" s="82">
        <f>SUM(J85:J86)</f>
        <v>129300</v>
      </c>
      <c r="K87" s="64">
        <f>SUM(K85:K86)</f>
        <v>129300</v>
      </c>
    </row>
    <row r="88" spans="1:11" s="77" customFormat="1" ht="30" customHeight="1" thickTop="1">
      <c r="A88" s="76"/>
      <c r="C88" s="20"/>
      <c r="D88" s="20" t="s">
        <v>179</v>
      </c>
      <c r="E88" s="92" t="s">
        <v>195</v>
      </c>
      <c r="F88" s="223"/>
      <c r="G88" s="97">
        <f>G83/G87*100</f>
        <v>0.9899458623356535</v>
      </c>
      <c r="H88" s="98">
        <f>H83/H87*100</f>
        <v>0.7819025522041763</v>
      </c>
      <c r="I88" s="98"/>
      <c r="J88" s="97">
        <f>J83/J87*100</f>
        <v>1.774168600154679</v>
      </c>
      <c r="K88" s="302" t="s">
        <v>249</v>
      </c>
    </row>
    <row r="89" spans="1:11" s="77" customFormat="1" ht="18.75" customHeight="1">
      <c r="A89" s="76"/>
      <c r="C89" s="20"/>
      <c r="D89" s="20"/>
      <c r="E89" s="92"/>
      <c r="F89" s="223"/>
      <c r="G89" s="291"/>
      <c r="H89" s="98"/>
      <c r="I89" s="98"/>
      <c r="J89" s="291"/>
      <c r="K89" s="98"/>
    </row>
    <row r="90" spans="1:11" s="77" customFormat="1" ht="15">
      <c r="A90" s="26" t="s">
        <v>159</v>
      </c>
      <c r="B90" s="10"/>
      <c r="C90" s="10" t="s">
        <v>160</v>
      </c>
      <c r="E90" s="20"/>
      <c r="F90" s="20"/>
      <c r="G90" s="20"/>
      <c r="H90" s="20"/>
      <c r="I90" s="263"/>
      <c r="J90" s="20"/>
      <c r="K90" s="20"/>
    </row>
    <row r="91" spans="1:11" s="77" customFormat="1" ht="35.25" customHeight="1">
      <c r="A91" s="26"/>
      <c r="B91" s="10"/>
      <c r="C91" s="374" t="s">
        <v>262</v>
      </c>
      <c r="D91" s="375"/>
      <c r="E91" s="375"/>
      <c r="F91" s="375"/>
      <c r="G91" s="375"/>
      <c r="H91" s="375"/>
      <c r="I91" s="375"/>
      <c r="J91" s="375"/>
      <c r="K91" s="375"/>
    </row>
    <row r="92" spans="1:11" s="77" customFormat="1" ht="15">
      <c r="A92" s="76"/>
      <c r="C92" s="20"/>
      <c r="E92" s="20"/>
      <c r="F92" s="20"/>
      <c r="G92" s="20"/>
      <c r="H92" s="20"/>
      <c r="I92" s="20"/>
      <c r="J92" s="20"/>
      <c r="K92" s="20"/>
    </row>
    <row r="93" spans="1:10" s="13" customFormat="1" ht="29.25" customHeight="1">
      <c r="A93" s="10" t="s">
        <v>28</v>
      </c>
      <c r="C93" s="20"/>
      <c r="D93" s="20"/>
      <c r="E93" s="20"/>
      <c r="F93" s="20"/>
      <c r="G93" s="20"/>
      <c r="H93" s="20"/>
      <c r="I93" s="20"/>
      <c r="J93" s="20"/>
    </row>
    <row r="94" s="13" customFormat="1" ht="15">
      <c r="A94" s="13" t="s">
        <v>35</v>
      </c>
    </row>
    <row r="95" ht="12.75">
      <c r="A95" s="3" t="s">
        <v>36</v>
      </c>
    </row>
    <row r="96" spans="1:5" ht="12.75">
      <c r="A96" s="144" t="s">
        <v>263</v>
      </c>
      <c r="B96" s="144"/>
      <c r="C96" s="144"/>
      <c r="D96" s="144"/>
      <c r="E96" s="144"/>
    </row>
  </sheetData>
  <sheetProtection/>
  <mergeCells count="43">
    <mergeCell ref="C17:J17"/>
    <mergeCell ref="J19:K19"/>
    <mergeCell ref="C33:K33"/>
    <mergeCell ref="C28:K28"/>
    <mergeCell ref="C30:K30"/>
    <mergeCell ref="G18:H18"/>
    <mergeCell ref="J18:K18"/>
    <mergeCell ref="A1:K1"/>
    <mergeCell ref="A2:K2"/>
    <mergeCell ref="A3:K3"/>
    <mergeCell ref="A6:K6"/>
    <mergeCell ref="C11:K11"/>
    <mergeCell ref="C12:K12"/>
    <mergeCell ref="C13:K13"/>
    <mergeCell ref="C15:K15"/>
    <mergeCell ref="C91:K91"/>
    <mergeCell ref="E77:F77"/>
    <mergeCell ref="C50:K50"/>
    <mergeCell ref="C52:K52"/>
    <mergeCell ref="C54:K54"/>
    <mergeCell ref="C56:K56"/>
    <mergeCell ref="C57:K57"/>
    <mergeCell ref="C55:J55"/>
    <mergeCell ref="C53:J53"/>
    <mergeCell ref="E85:F85"/>
    <mergeCell ref="C34:K34"/>
    <mergeCell ref="C36:K36"/>
    <mergeCell ref="J64:K64"/>
    <mergeCell ref="C45:E45"/>
    <mergeCell ref="C37:K37"/>
    <mergeCell ref="C58:K58"/>
    <mergeCell ref="C59:K59"/>
    <mergeCell ref="C60:K60"/>
    <mergeCell ref="E86:F86"/>
    <mergeCell ref="C62:K62"/>
    <mergeCell ref="J65:K65"/>
    <mergeCell ref="E69:F69"/>
    <mergeCell ref="C80:K80"/>
    <mergeCell ref="E83:F83"/>
    <mergeCell ref="E72:F72"/>
    <mergeCell ref="E71:F71"/>
    <mergeCell ref="G64:H64"/>
    <mergeCell ref="E73:F73"/>
  </mergeCells>
  <printOptions horizontalCentered="1"/>
  <pageMargins left="0.551181102362205" right="0.17" top="0.984251968503937" bottom="0.484251969" header="0.511811023622047" footer="0.511811023622047"/>
  <pageSetup firstPageNumber="7" useFirstPageNumber="1" horizontalDpi="300" verticalDpi="300" orientation="portrait" paperSize="9" scale="85" r:id="rId2"/>
  <headerFooter alignWithMargins="0">
    <oddFooter>&amp;CPage &amp;P</oddFooter>
  </headerFooter>
  <rowBreaks count="2" manualBreakCount="2">
    <brk id="34" max="255" man="1"/>
    <brk id="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Acer</cp:lastModifiedBy>
  <cp:lastPrinted>2009-08-26T06:17:13Z</cp:lastPrinted>
  <dcterms:created xsi:type="dcterms:W3CDTF">1999-10-23T04:56:49Z</dcterms:created>
  <dcterms:modified xsi:type="dcterms:W3CDTF">2009-08-26T06:55:57Z</dcterms:modified>
  <cp:category/>
  <cp:version/>
  <cp:contentType/>
  <cp:contentStatus/>
</cp:coreProperties>
</file>