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5"/>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'BS'!$A$1:$I$68</definedName>
    <definedName name="_xlnm.Print_Area" localSheetId="3">'CASHFLOW'!$A$1:$H$60</definedName>
    <definedName name="_xlnm.Print_Area" localSheetId="0">'Income'!$A$1:$J$47</definedName>
    <definedName name="_xlnm.Print_Area" localSheetId="4">'notes-Part A'!$A$1:$K$75</definedName>
    <definedName name="_xlnm.Print_Titles" localSheetId="1">'BS'!$1:$8</definedName>
    <definedName name="_xlnm.Print_Titles" localSheetId="0">'Income'!$1:$12</definedName>
    <definedName name="_xlnm.Print_Titles" localSheetId="4">'notes-Part A'!$1:$7</definedName>
    <definedName name="_xlnm.Print_Titles" localSheetId="5">'notes-Part B'!$1:$9</definedName>
  </definedNames>
  <calcPr fullCalcOnLoad="1"/>
</workbook>
</file>

<file path=xl/sharedStrings.xml><?xml version="1.0" encoding="utf-8"?>
<sst xmlns="http://schemas.openxmlformats.org/spreadsheetml/2006/main" count="348" uniqueCount="266">
  <si>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</si>
  <si>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</si>
  <si>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</si>
  <si>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</si>
  <si>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</si>
  <si>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Quoted Securities</t>
  </si>
  <si>
    <t>Changes in the Composition of the Group</t>
  </si>
  <si>
    <t>Status of Corporate Proposal</t>
  </si>
  <si>
    <t>Off Balance Sheet Financial Instruments</t>
  </si>
  <si>
    <t>Seasonal or Cyclical Factors</t>
  </si>
  <si>
    <t>Group Borrowings and Debt Securities</t>
  </si>
  <si>
    <t>Material Litigation</t>
  </si>
  <si>
    <t>a)</t>
  </si>
  <si>
    <t>b)</t>
  </si>
  <si>
    <t>(Incorporated in Malaysia)</t>
  </si>
  <si>
    <t>Contingent liabilities of the Group as at the date of this announcement are as follows:</t>
  </si>
  <si>
    <t>Revenue</t>
  </si>
  <si>
    <t>Minority interests</t>
  </si>
  <si>
    <t>Current assets</t>
  </si>
  <si>
    <t>Current liabilities</t>
  </si>
  <si>
    <t>Property, plant and equipment</t>
  </si>
  <si>
    <t>Material Changes in the Profit Before Taxation for the Current Quarter as compared with the Immediate Preceding Quarter</t>
  </si>
  <si>
    <t>Review of Performance of the Company and Its Principal Subsidiaries</t>
  </si>
  <si>
    <t>Total</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</si>
  <si>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</si>
  <si>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</si>
  <si>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</si>
  <si>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</si>
  <si>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</si>
  <si>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</si>
  <si>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</si>
  <si>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</si>
  <si>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</si>
  <si>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</si>
  <si>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</si>
  <si>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</si>
  <si>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</si>
  <si>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</si>
  <si>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</si>
  <si>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</si>
  <si>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</si>
  <si>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</si>
  <si>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Adjustments for:</t>
  </si>
  <si>
    <t>Share Capital</t>
  </si>
  <si>
    <t>Share Premium</t>
  </si>
  <si>
    <t>Notes to the Interim Financial Report</t>
  </si>
  <si>
    <t>Not applicable.</t>
  </si>
  <si>
    <t>The business operations of the Group were not affected by any significant seasonal or cyclical factors for the interim periods under review.</t>
  </si>
  <si>
    <t>Prospects for the Current Financial Year</t>
  </si>
  <si>
    <t>- Overdraft</t>
  </si>
  <si>
    <t>Construction</t>
  </si>
  <si>
    <t>Property Development</t>
  </si>
  <si>
    <t>Manufacturing</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</si>
  <si>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</si>
  <si>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</si>
  <si>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</si>
  <si>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</si>
  <si>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Changes in Estimates</t>
  </si>
  <si>
    <t>There were no changes in the estimates of amounts, which give a material effect in the current quarter.</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</si>
  <si>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</si>
  <si>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</si>
  <si>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</si>
  <si>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</si>
  <si>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</si>
  <si>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</si>
  <si>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</si>
  <si>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</si>
  <si>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</si>
  <si>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</si>
  <si>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</si>
  <si>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</si>
  <si>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</si>
  <si>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</si>
  <si>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</si>
  <si>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</si>
  <si>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</si>
  <si>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</si>
  <si>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</si>
  <si>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</si>
  <si>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</si>
  <si>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</si>
  <si>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</si>
  <si>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</si>
  <si>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</si>
  <si>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</si>
  <si>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</si>
  <si>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</si>
  <si>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</si>
  <si>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</si>
  <si>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Under/(Over) provision of taxation in prior years</t>
  </si>
  <si>
    <t>Deferred taxation/ (Reversal)</t>
  </si>
  <si>
    <t>Corporate guarantees given to licensed financial institutions in respect of the following facilities granted to subsidiaries</t>
  </si>
  <si>
    <t>Note</t>
  </si>
  <si>
    <t>Cost of sales</t>
  </si>
  <si>
    <t>Administration expenses</t>
  </si>
  <si>
    <t>Selling and marketing expenses</t>
  </si>
  <si>
    <t>Other expenses</t>
  </si>
  <si>
    <t>Other income</t>
  </si>
  <si>
    <t>Finance costs</t>
  </si>
  <si>
    <t>Income tax expenses</t>
  </si>
  <si>
    <t>Attributable to:</t>
  </si>
  <si>
    <t>Equity holders of the Company</t>
  </si>
  <si>
    <t>Minority interest</t>
  </si>
  <si>
    <t>Diluted</t>
  </si>
  <si>
    <t>CONDENSED CONSOLIDATED INCOME STATEMENT (UNAUDITED)</t>
  </si>
  <si>
    <t>CONDENSED CONSOLIDATED BALANCE SHEET (UNAUDITED)</t>
  </si>
  <si>
    <t>31 December</t>
  </si>
  <si>
    <t>(Unaudited)</t>
  </si>
  <si>
    <t>(Audited)</t>
  </si>
  <si>
    <t>Non-Current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</si>
  <si>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</si>
  <si>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</si>
  <si>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</si>
  <si>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</si>
  <si>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</si>
  <si>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</si>
  <si>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</si>
  <si>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</si>
  <si>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</si>
  <si>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</si>
  <si>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</si>
  <si>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</si>
  <si>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Deferred tax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</si>
  <si>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</si>
  <si>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</si>
  <si>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</si>
  <si>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</si>
  <si>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</si>
  <si>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</si>
  <si>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</si>
  <si>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</si>
  <si>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</si>
  <si>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</si>
  <si>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</si>
  <si>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Minority Interest</t>
  </si>
  <si>
    <t>Total Equity</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</si>
  <si>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</si>
  <si>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</si>
  <si>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</si>
  <si>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</si>
  <si>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</si>
  <si>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</si>
  <si>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</si>
  <si>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</si>
  <si>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</si>
  <si>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</si>
  <si>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Auditor's Report on Preceding Annual Financial Statements</t>
  </si>
  <si>
    <t>Unusual items due to their Nature, Size or Incidence</t>
  </si>
  <si>
    <t>Debt and Equity Securities</t>
  </si>
  <si>
    <t>Segmental Information</t>
  </si>
  <si>
    <t>Other receivables</t>
  </si>
  <si>
    <t>Segment Revenue</t>
  </si>
  <si>
    <t>Total revenue including inter-segment sales</t>
  </si>
  <si>
    <t>Elimination of inter-segment sales</t>
  </si>
  <si>
    <t xml:space="preserve">Total revenue </t>
  </si>
  <si>
    <t>Segment Results</t>
  </si>
  <si>
    <t xml:space="preserve">Elimination </t>
  </si>
  <si>
    <t>There were no changes in the composition of the Group for the interim periods under review, including business combinations, acquisition or disposal of subsidiaries and long term investments, restructuring and discontinuing operations.</t>
  </si>
  <si>
    <t>Changes in Contingent Liabilities</t>
  </si>
  <si>
    <t>A13</t>
  </si>
  <si>
    <t>Income Tax Expense</t>
  </si>
  <si>
    <t>B14</t>
  </si>
  <si>
    <t>Authorisation for issue</t>
  </si>
  <si>
    <t>Short-term bank borrowings</t>
  </si>
  <si>
    <t>Long-term bank borrowings</t>
  </si>
  <si>
    <t>Fixed deposits with licensed banks</t>
  </si>
  <si>
    <t>Finance Costs</t>
  </si>
  <si>
    <t>Investing</t>
  </si>
  <si>
    <t>Capital Commitments</t>
  </si>
  <si>
    <t>Segmental information is presented in respect of the Group's business segments were as follows:-</t>
  </si>
  <si>
    <t>Land held for future development</t>
  </si>
  <si>
    <t>Other assets</t>
  </si>
  <si>
    <r>
      <t xml:space="preserve">Basic       </t>
    </r>
    <r>
      <rPr>
        <i/>
        <sz val="12"/>
        <rFont val="Times New Roman"/>
        <family val="1"/>
      </rPr>
      <t xml:space="preserve">               </t>
    </r>
  </si>
  <si>
    <t>Net assets per share (RM)</t>
  </si>
  <si>
    <t>&lt;--------------------- Attributable to Equity Holders of the Company ----------------------&gt;</t>
  </si>
  <si>
    <t>Dividend Payables</t>
  </si>
  <si>
    <t>As at</t>
  </si>
  <si>
    <t>Non-cash &amp; non-operating items</t>
  </si>
  <si>
    <t>ii) Diluted earnings per share</t>
  </si>
  <si>
    <t>c</t>
  </si>
  <si>
    <t>d</t>
  </si>
  <si>
    <t>c/d</t>
  </si>
  <si>
    <t>Interest Income</t>
  </si>
  <si>
    <t xml:space="preserve"> </t>
  </si>
  <si>
    <t>Individual Quarter</t>
  </si>
  <si>
    <t>Cumulative Quarter</t>
  </si>
  <si>
    <t>3 months ended</t>
  </si>
  <si>
    <t>Cash generated from operations</t>
  </si>
  <si>
    <t>Net cash generated from operating activities</t>
  </si>
  <si>
    <t>- Advance, Performance bonds and Trade Lines</t>
  </si>
  <si>
    <t>Prepaid lease payments</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</si>
  <si>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</si>
  <si>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Less: Fixed Deposit Pledged to Financial Institutions</t>
  </si>
  <si>
    <t>Part B - Explanatory Notes Pursuant to Appendix 9B of the Listing Requirements of Bursa Malaysia Securities Berhad</t>
  </si>
  <si>
    <t xml:space="preserve">3 months ended </t>
  </si>
  <si>
    <t>Earnings per Share (Continue)</t>
  </si>
  <si>
    <t>Cash and cash equivalents comprise the following:</t>
  </si>
  <si>
    <t>Diluted Earning per Share (Sen)</t>
  </si>
  <si>
    <t>Weighted average number of ordinary shares for basic earnings per share in i) above ('000)</t>
  </si>
  <si>
    <t>Potential dilutive ordinary shares for unexercised warrant issued ('000)</t>
  </si>
  <si>
    <t xml:space="preserve">Freehold Land </t>
  </si>
  <si>
    <t>Carrying Amount of Revalue Assets</t>
  </si>
  <si>
    <t>At 1 January 2008</t>
  </si>
  <si>
    <t>- Contracted but not provided for</t>
  </si>
  <si>
    <t>- Not contracted and not provided for</t>
  </si>
  <si>
    <t>&lt;---- Non Distributable--&gt;</t>
  </si>
  <si>
    <t>&lt;-Distributable-&gt;</t>
  </si>
  <si>
    <t>Loss for the period</t>
  </si>
  <si>
    <t>Fixed Deposit with license banks</t>
  </si>
  <si>
    <t>Net (Loss)/Profit for the period attributable to equity holders</t>
  </si>
  <si>
    <t>Basic (Loss)/Earning per Share (Sen)</t>
  </si>
  <si>
    <t>Net (Loss)/Profit for the period (RM'000)</t>
  </si>
  <si>
    <t>Issue and Paid-up of 10,300,000 new ordinary shares</t>
  </si>
  <si>
    <t>There were no corporate proposals announced but not completed at the date of this report.</t>
  </si>
  <si>
    <t>Corporate guarantees  given to suppliers in respect of goods supply to its wholly owned subsidiary companies</t>
  </si>
  <si>
    <t>Dividend paid</t>
  </si>
  <si>
    <t>There were no dividend paid during the current quarter.</t>
  </si>
  <si>
    <r>
      <t>Barring any unforeseen circumstances,</t>
    </r>
    <r>
      <rPr>
        <b/>
        <sz val="11"/>
        <rFont val="Times New Roman"/>
        <family val="1"/>
      </rPr>
      <t xml:space="preserve"> </t>
    </r>
    <r>
      <rPr>
        <sz val="11"/>
        <rFont val="Times New Roman"/>
        <family val="1"/>
      </rPr>
      <t>the Board of Directors anticipates that the Group shall able to sustain its business and performance in the coming quarters as a result of more public projects to be undertaken under the Government stimulus packages.</t>
    </r>
  </si>
  <si>
    <t>n/a</t>
  </si>
  <si>
    <t>31 March 2009</t>
  </si>
  <si>
    <t>31 March</t>
  </si>
  <si>
    <t>The condensed consolidated income statements should be read in conjunction with the audited financial statements for the year ended 31 December 2008 and the accompanying explanatory notes attached to this interim financial statements.</t>
  </si>
  <si>
    <t>The condensed consolidated balance sheet should be read in conjunction with the audited financial statements for the year ended 31 December 2008 and the accompanying explanatory notes attached to the interim financial statements.</t>
  </si>
  <si>
    <t xml:space="preserve">for the first quarter ended </t>
  </si>
  <si>
    <t>At 1 January 2009</t>
  </si>
  <si>
    <t>At 31 March 2009</t>
  </si>
  <si>
    <t>The condensed consolidated statement of changes in equity should be read in conjunction with the audited financial statements for the year ended 31 December 2008 and the accompanying explanatory notes attached to the interim financial statements.</t>
  </si>
  <si>
    <t>3 months ended 31 March</t>
  </si>
  <si>
    <t>The condensed consolidated cash flow statements should be read in conjunction with the audited financial statements for the year ended 31 December 2008. and the accompanying explanatory notes attached to this interim financial statements</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</si>
  <si>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2008.</t>
  </si>
  <si>
    <t>The accounting policies and presentation adopted for the interim financial report are consistent with those adopted for the annual audited financial statements for the financial year ended 31 December 2008.</t>
  </si>
  <si>
    <t>There were no qualification in the audited financial statements for the year ended 31 December 2008.</t>
  </si>
  <si>
    <t>There were no issuance and repayment of debt and equity securities, share buy-back, share cancellations, shares held as treasury shares and resale of treasury shares for the current quarter ended 31 March 2009.</t>
  </si>
  <si>
    <t>The valuations of property, plant and equipment have been brought forward without amendment from the financial statements for the year ended 31 December 2008.</t>
  </si>
  <si>
    <t>There were no material events subsequent to the end of the current financial period ended 31 December 2008 up to date of this report.</t>
  </si>
  <si>
    <t>There were no capital commitments for the purchase of property, plant and equipment in the interim financial statements as at 31 March 2009 except as disclosed as follow:</t>
  </si>
  <si>
    <t>There were no profit on sale of unquoted investments and/or properties outside the ordinary course of the Group's business of the current quarter ended 31 March 2009.</t>
  </si>
  <si>
    <t>Total group borrowings as at 31 March 2009 are as follows:</t>
  </si>
  <si>
    <t>Deferred tax assets</t>
  </si>
  <si>
    <t>At 31 March 2008</t>
  </si>
  <si>
    <t>Issue and Paid-up of 5,000,000 new ordinary shares</t>
  </si>
  <si>
    <t>- Issued and paid up of 5,000,000 new ordinary shares ('000)</t>
  </si>
  <si>
    <t>Profit for the period</t>
  </si>
  <si>
    <t>None of the options under the warrants were exercised into new ordinary shares for the current quarter. The number of outstanding warrants as at 31 March 2009 was 16,000,000. The warrants may be exercised  at anytime after  the issuance date of 8 December 2003 until the expiry date which is the date occurring on 8 December 2013, being the tenth anniversary of the issue date of the warrants.</t>
  </si>
  <si>
    <t>The Boards of Directors  does not recommend the payment of any dividend for the quarter ended 31 March 2009.</t>
  </si>
  <si>
    <t xml:space="preserve">On 6 January 2006, the Judge had ordered that the Defense and Counter Claims be dismissed and allowed the Plaintiff's claim for general damages, prayer 36 a, b, c &amp; d of the plaintiff's application but since there was no such prayers in the plaintiff's application, such order is unclear.
</t>
  </si>
  <si>
    <t xml:space="preserve">The Court has fixed on 20 August 2009 for the hearing of application by plaintiff to amend the Court's order.
</t>
  </si>
  <si>
    <t>TSRB has, at the same time, filed a Notice of Appeal to the Court of Appeal immediately against the decision of the High Court. No hearing date has been confirmed at the date of this report.</t>
  </si>
  <si>
    <t>Hong Leong Finance Berhad, the Plaintiff claimed for a sum of RM918,000 to TSRB which it says it is entitled to pursuant to a factoring agreement executed between Plaintiff and Waysoon Construction Sdn Bhd, the subcontractor to TSRB. On 22 November 2006, the  High Court allowed the plaintiff's application  of RM918,000 with costs. TSRB had paid for the judgement sum and filed an appeal to the Court of Appeal against the judgement. TSRB had submitted the Memorandum of Appeal to Court of Appeal on 20 February 2009. Next hearing date is fixed on 29 June 2009.</t>
  </si>
  <si>
    <t>The Group registered a marginally lower profit before tax of 2.7% in the current quarter as compared to a profit before tax of 3.0% as reported in the immediate preceding quarter. This was a result of higher administration and general overheads costs incurred by the Group for expansion to cater for the proposed development of IIUM Medicalcity in Negeri Sembilan.</t>
  </si>
  <si>
    <t>Operating profit/(loss)</t>
  </si>
  <si>
    <t>Profit/(Loss) before taxation</t>
  </si>
  <si>
    <t>Operating profit/(loss) before working capital changes</t>
  </si>
  <si>
    <t>Net cash (used in)/generated from financing activities</t>
  </si>
  <si>
    <t>Net Increase in cash and cash equivalents</t>
  </si>
  <si>
    <t>Cash and cash equivalent at 31 March</t>
  </si>
  <si>
    <t>The Group registered a profit before taxation of RM1.3 million in the current quarter against a loss before taxation of RM22.1 million in the last year corresponding period on the back of revenue of RM45.4 million and RM62.5 million respectively. The lower turnover was the result of lower billings due to certain projects reach the tail end of the construction stage. The profit before taxation of the Group has improved as the materials and general construction costs have been stabilised.</t>
  </si>
  <si>
    <t>The Defendant (TSRB) has instituted a counter-claim against the Plaintiff in the amount of RM3,422,611.95 as well as for general damages, interest and costs. Our solicitors are of the opinion that the Defendant has a defense against the claim initiated by the Plaintiff.</t>
  </si>
  <si>
    <t>Gross profit/(loss)</t>
  </si>
  <si>
    <t>Profit/(Loss) for the period</t>
  </si>
  <si>
    <t>Earning/(Loss) per share (sen)</t>
  </si>
  <si>
    <t>Net cash generated from/(used in) from investing activities</t>
  </si>
  <si>
    <t>Operating profit/(loss) before eliminations</t>
  </si>
  <si>
    <t>The effective tax rate for the Group in the current quarter is lower than the statutory tax rate mainly due to the reversal of  tax losses of certain subsidiary companies .</t>
  </si>
  <si>
    <t>The interim financial statements were authorised for issue by the Board of Directors in accordance with a resolution of the directors on 14 May 2009.</t>
  </si>
  <si>
    <t>Date: 14 May 2009</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</si>
</sst>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0_);_(* \(#,##0.0\);_(* &quot;-&quot;??_);_(@_)"/>
    <numFmt numFmtId="191" formatCode="_(* #,##0_);_(* \(#,##0\);_(* &quot;-&quot;??_);_(@_)"/>
    <numFmt numFmtId="192" formatCode="_(* #,##0.000_);_(* \(#,##0.000\);_(* &quot;-&quot;??_);_(@_)"/>
    <numFmt numFmtId="193" formatCode="_(* #,##0.0000_);_(* \(#,##0.0000\);_(* &quot;-&quot;??_);_(@_)"/>
    <numFmt numFmtId="194" formatCode="mm/dd/yy"/>
    <numFmt numFmtId="195" formatCode="d/mmm/yy"/>
    <numFmt numFmtId="196" formatCode="0.0%"/>
    <numFmt numFmtId="197" formatCode="&quot;Yes&quot;;&quot;Yes&quot;;&quot;No&quot;"/>
    <numFmt numFmtId="198" formatCode="&quot;True&quot;;&quot;True&quot;;&quot;False&quot;"/>
    <numFmt numFmtId="199" formatCode="&quot;On&quot;;&quot;On&quot;;&quot;Off&quot;"/>
    <numFmt numFmtId="200" formatCode="_-* #,##0.0_-;\-* #,##0.0_-;_-* &quot;-&quot;??_-;_-@_-"/>
    <numFmt numFmtId="201" formatCode="_-* #,##0_-;\-* #,##0_-;_-* &quot;-&quot;??_-;_-@_-"/>
    <numFmt numFmtId="202" formatCode="_(* #,##0.0_);_(* \(#,##0.0\);_(* &quot;-&quot;?_);_(@_)"/>
  </numFmts>
  <fonts count="67">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1"/>
    </font>
    <font>
      <sz val="11"/>
      <name val="Times New Roman"/>
      <family val="1"/>
    </font>
    <font>
      <b/>
      <sz val="11"/>
      <color indexed="12"/>
      <name val="Times New Roman"/>
      <family val="1"/>
    </font>
    <font>
      <sz val="11"/>
      <color indexed="12"/>
      <name val="Times New Roman"/>
      <family val="1"/>
    </font>
    <font>
      <u val="single"/>
      <sz val="11"/>
      <name val="Times New Roman"/>
      <family val="1"/>
    </font>
    <font>
      <i/>
      <sz val="11"/>
      <name val="Times New Roman"/>
      <family val="1"/>
    </font>
    <font>
      <sz val="10"/>
      <color indexed="9"/>
      <name val="Times New Roman"/>
      <family val="1"/>
    </font>
    <font>
      <sz val="12"/>
      <color indexed="9"/>
      <name val="Times New Roman"/>
      <family val="1"/>
    </font>
    <font>
      <sz val="10"/>
      <color indexed="9"/>
      <name val="Arial"/>
      <family val="2"/>
    </font>
    <font>
      <b/>
      <sz val="10"/>
      <color indexed="9"/>
      <name val="Times New Roman"/>
      <family val="1"/>
    </font>
    <font>
      <i/>
      <sz val="10"/>
      <name val="Times New Roman"/>
      <family val="1"/>
    </font>
    <font>
      <b/>
      <sz val="18"/>
      <name val="Times New Roman"/>
      <family val="1"/>
    </font>
    <font>
      <b/>
      <sz val="10"/>
      <name val="Arial"/>
      <family val="2"/>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2"/>
    </font>
    <font>
      <b/>
      <sz val="12"/>
      <name val="Arial"/>
      <family val="2"/>
    </font>
    <font>
      <sz val="14"/>
      <name val="Times New Roman"/>
      <family val="1"/>
    </font>
    <font>
      <sz val="14"/>
      <color indexed="12"/>
      <name val="Times New Roman"/>
      <family val="1"/>
    </font>
    <font>
      <b/>
      <sz val="14"/>
      <color indexed="12"/>
      <name val="Times New Roman"/>
      <family val="1"/>
    </font>
    <font>
      <b/>
      <sz val="9"/>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9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91" fontId="3" fillId="0" borderId="0" xfId="42" applyNumberFormat="1" applyFont="1" applyAlignment="1">
      <alignment horizontal="center"/>
    </xf>
    <xf numFmtId="0" fontId="3" fillId="0" borderId="0" xfId="0" applyFont="1" applyAlignment="1">
      <alignment horizontal="center"/>
    </xf>
    <xf numFmtId="191" fontId="3" fillId="0" borderId="0" xfId="42"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33" borderId="0" xfId="0" applyNumberFormat="1" applyFont="1" applyFill="1" applyAlignment="1" applyProtection="1">
      <alignment horizontal="left"/>
      <protection/>
    </xf>
    <xf numFmtId="195"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9" fillId="0" borderId="0" xfId="0" applyFont="1" applyBorder="1" applyAlignment="1">
      <alignment horizontal="center"/>
    </xf>
    <xf numFmtId="0" fontId="7" fillId="0" borderId="0" xfId="0" applyFont="1" applyFill="1" applyAlignment="1">
      <alignment horizontal="center"/>
    </xf>
    <xf numFmtId="0" fontId="10" fillId="0" borderId="0" xfId="0" applyFont="1" applyBorder="1" applyAlignment="1">
      <alignment horizontal="right"/>
    </xf>
    <xf numFmtId="0" fontId="7" fillId="0" borderId="0" xfId="0" applyFont="1" applyAlignment="1">
      <alignment horizontal="center"/>
    </xf>
    <xf numFmtId="191" fontId="10" fillId="0" borderId="0" xfId="42" applyNumberFormat="1" applyFont="1" applyAlignment="1">
      <alignment horizontal="right"/>
    </xf>
    <xf numFmtId="191" fontId="7" fillId="0" borderId="0" xfId="42" applyNumberFormat="1" applyFont="1" applyAlignment="1">
      <alignment horizontal="right"/>
    </xf>
    <xf numFmtId="0" fontId="7" fillId="0" borderId="0" xfId="0" applyFont="1" applyAlignment="1">
      <alignment horizontal="right"/>
    </xf>
    <xf numFmtId="0" fontId="9" fillId="0" borderId="0" xfId="0" applyFont="1" applyAlignment="1" quotePrefix="1">
      <alignment horizontal="right"/>
    </xf>
    <xf numFmtId="0" fontId="9" fillId="0" borderId="0" xfId="0" applyFont="1" applyAlignment="1" quotePrefix="1">
      <alignment/>
    </xf>
    <xf numFmtId="191" fontId="10" fillId="0" borderId="0" xfId="42" applyNumberFormat="1" applyFont="1" applyAlignment="1">
      <alignment/>
    </xf>
    <xf numFmtId="169" fontId="9" fillId="0" borderId="0" xfId="42" applyNumberFormat="1" applyFont="1" applyBorder="1" applyAlignment="1">
      <alignment/>
    </xf>
    <xf numFmtId="0" fontId="9" fillId="0" borderId="0" xfId="0" applyFont="1" applyAlignment="1" quotePrefix="1">
      <alignment horizontal="right" vertical="top"/>
    </xf>
    <xf numFmtId="0" fontId="9" fillId="0" borderId="0" xfId="0" applyFont="1" applyAlignment="1">
      <alignment wrapText="1"/>
    </xf>
    <xf numFmtId="169" fontId="9" fillId="0" borderId="0" xfId="42" applyNumberFormat="1" applyFont="1" applyBorder="1" applyAlignment="1">
      <alignment/>
    </xf>
    <xf numFmtId="191" fontId="10" fillId="0" borderId="0" xfId="42"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169" fontId="11" fillId="0" borderId="0" xfId="42" applyNumberFormat="1" applyFont="1" applyAlignment="1">
      <alignment horizontal="right"/>
    </xf>
    <xf numFmtId="0" fontId="13" fillId="0" borderId="0" xfId="0" applyFont="1" applyAlignment="1">
      <alignment/>
    </xf>
    <xf numFmtId="0" fontId="9" fillId="0" borderId="0" xfId="0" applyFont="1" applyAlignment="1" quotePrefix="1">
      <alignment vertical="top"/>
    </xf>
    <xf numFmtId="191" fontId="9" fillId="0" borderId="0" xfId="42" applyNumberFormat="1" applyFont="1" applyAlignment="1">
      <alignment/>
    </xf>
    <xf numFmtId="191" fontId="9" fillId="0" borderId="10" xfId="42" applyNumberFormat="1" applyFont="1" applyBorder="1" applyAlignment="1">
      <alignment/>
    </xf>
    <xf numFmtId="191" fontId="9" fillId="0" borderId="11" xfId="42" applyNumberFormat="1" applyFont="1" applyBorder="1" applyAlignment="1">
      <alignment/>
    </xf>
    <xf numFmtId="191" fontId="9" fillId="0" borderId="0" xfId="42" applyNumberFormat="1" applyFont="1" applyBorder="1" applyAlignment="1">
      <alignment/>
    </xf>
    <xf numFmtId="171" fontId="10" fillId="0" borderId="0" xfId="42" applyNumberFormat="1" applyFont="1" applyAlignment="1">
      <alignment/>
    </xf>
    <xf numFmtId="0" fontId="7" fillId="0" borderId="0" xfId="0" applyFont="1" applyAlignment="1" quotePrefix="1">
      <alignment horizontal="right" vertical="top"/>
    </xf>
    <xf numFmtId="191" fontId="9" fillId="0" borderId="12" xfId="42" applyNumberFormat="1" applyFont="1" applyBorder="1" applyAlignment="1">
      <alignment/>
    </xf>
    <xf numFmtId="191" fontId="9" fillId="0" borderId="13" xfId="42" applyNumberFormat="1" applyFont="1" applyBorder="1" applyAlignment="1">
      <alignment/>
    </xf>
    <xf numFmtId="191" fontId="9" fillId="0" borderId="14" xfId="42" applyNumberFormat="1" applyFont="1" applyBorder="1" applyAlignment="1">
      <alignment/>
    </xf>
    <xf numFmtId="0" fontId="14" fillId="0" borderId="0" xfId="0" applyFont="1" applyBorder="1" applyAlignment="1">
      <alignment/>
    </xf>
    <xf numFmtId="0" fontId="14" fillId="0" borderId="0" xfId="0" applyFont="1" applyBorder="1" applyAlignment="1">
      <alignment vertical="center"/>
    </xf>
    <xf numFmtId="191" fontId="14" fillId="0" borderId="0" xfId="42" applyNumberFormat="1" applyFont="1" applyBorder="1" applyAlignment="1">
      <alignment horizontal="right" vertical="center"/>
    </xf>
    <xf numFmtId="171" fontId="14" fillId="0" borderId="0" xfId="42" applyFont="1" applyBorder="1" applyAlignment="1">
      <alignment horizontal="right" vertical="center"/>
    </xf>
    <xf numFmtId="171" fontId="14" fillId="0" borderId="0" xfId="42" applyFont="1" applyBorder="1" applyAlignment="1">
      <alignment horizontal="center" vertical="center"/>
    </xf>
    <xf numFmtId="0" fontId="15" fillId="0" borderId="0" xfId="0" applyFont="1" applyBorder="1" applyAlignment="1">
      <alignment/>
    </xf>
    <xf numFmtId="0" fontId="16" fillId="0" borderId="0" xfId="0" applyFont="1" applyBorder="1" applyAlignment="1">
      <alignment/>
    </xf>
    <xf numFmtId="191" fontId="17" fillId="0" borderId="0" xfId="42" applyNumberFormat="1" applyFont="1" applyBorder="1" applyAlignment="1">
      <alignment horizontal="right"/>
    </xf>
    <xf numFmtId="191" fontId="14" fillId="0" borderId="0" xfId="42" applyNumberFormat="1" applyFont="1" applyBorder="1" applyAlignment="1">
      <alignment horizontal="center" vertical="center"/>
    </xf>
    <xf numFmtId="191" fontId="14" fillId="0" borderId="0" xfId="42" applyNumberFormat="1" applyFont="1" applyBorder="1" applyAlignment="1">
      <alignment horizontal="right" vertical="center" wrapText="1"/>
    </xf>
    <xf numFmtId="0" fontId="14" fillId="0" borderId="0" xfId="0" applyFont="1" applyBorder="1" applyAlignment="1">
      <alignment horizontal="center"/>
    </xf>
    <xf numFmtId="191" fontId="9" fillId="0" borderId="0" xfId="42" applyNumberFormat="1" applyFont="1" applyAlignment="1">
      <alignment horizontal="right"/>
    </xf>
    <xf numFmtId="191" fontId="9" fillId="0" borderId="12" xfId="42" applyNumberFormat="1" applyFont="1" applyBorder="1" applyAlignment="1">
      <alignment horizontal="right"/>
    </xf>
    <xf numFmtId="191" fontId="9" fillId="0" borderId="15" xfId="42" applyNumberFormat="1" applyFont="1" applyBorder="1" applyAlignment="1">
      <alignment/>
    </xf>
    <xf numFmtId="0" fontId="9" fillId="0" borderId="0" xfId="0" applyFont="1" applyAlignment="1">
      <alignment horizontal="justify" wrapText="1"/>
    </xf>
    <xf numFmtId="191" fontId="9" fillId="0" borderId="16" xfId="42" applyNumberFormat="1" applyFont="1" applyBorder="1" applyAlignment="1">
      <alignment/>
    </xf>
    <xf numFmtId="0" fontId="7" fillId="0" borderId="0" xfId="0" applyFont="1" applyAlignment="1">
      <alignment horizontal="justify" wrapText="1"/>
    </xf>
    <xf numFmtId="0" fontId="0" fillId="33" borderId="0" xfId="0" applyFill="1" applyAlignment="1">
      <alignment/>
    </xf>
    <xf numFmtId="0" fontId="18" fillId="0" borderId="0" xfId="0" applyFont="1" applyAlignment="1">
      <alignment/>
    </xf>
    <xf numFmtId="191" fontId="9" fillId="0" borderId="0" xfId="42" applyNumberFormat="1" applyFont="1" applyAlignment="1">
      <alignment horizontal="justify" wrapText="1"/>
    </xf>
    <xf numFmtId="191" fontId="9" fillId="0" borderId="16" xfId="42" applyNumberFormat="1" applyFont="1" applyBorder="1" applyAlignment="1">
      <alignment horizontal="justify" wrapText="1"/>
    </xf>
    <xf numFmtId="0" fontId="19" fillId="0" borderId="0" xfId="55" applyFont="1">
      <alignment/>
      <protection/>
    </xf>
    <xf numFmtId="0" fontId="3" fillId="0" borderId="0" xfId="55">
      <alignment/>
      <protection/>
    </xf>
    <xf numFmtId="0" fontId="2" fillId="0" borderId="0" xfId="55" applyFont="1">
      <alignment/>
      <protection/>
    </xf>
    <xf numFmtId="191" fontId="3" fillId="0" borderId="0" xfId="42" applyNumberFormat="1" applyFont="1" applyAlignment="1">
      <alignment/>
    </xf>
    <xf numFmtId="191" fontId="2" fillId="0" borderId="0" xfId="42" applyNumberFormat="1" applyFont="1" applyAlignment="1">
      <alignment/>
    </xf>
    <xf numFmtId="0" fontId="8" fillId="0" borderId="0" xfId="55" applyFont="1">
      <alignment/>
      <protection/>
    </xf>
    <xf numFmtId="191" fontId="8" fillId="0" borderId="0" xfId="42" applyNumberFormat="1" applyFont="1" applyAlignment="1">
      <alignment/>
    </xf>
    <xf numFmtId="0" fontId="3" fillId="0" borderId="0" xfId="55" applyAlignment="1">
      <alignment wrapText="1"/>
      <protection/>
    </xf>
    <xf numFmtId="0" fontId="8" fillId="0" borderId="0" xfId="55" applyFont="1" applyAlignment="1">
      <alignment wrapText="1"/>
      <protection/>
    </xf>
    <xf numFmtId="0" fontId="1" fillId="0" borderId="0" xfId="55" applyFont="1" applyAlignment="1">
      <alignment horizontal="center" wrapText="1"/>
      <protection/>
    </xf>
    <xf numFmtId="0" fontId="1" fillId="0" borderId="0" xfId="55" applyFont="1">
      <alignment/>
      <protection/>
    </xf>
    <xf numFmtId="0" fontId="9" fillId="0" borderId="0" xfId="0" applyFont="1" applyAlignment="1">
      <alignment horizontal="right" vertical="top"/>
    </xf>
    <xf numFmtId="0" fontId="9" fillId="0" borderId="0" xfId="0" applyFont="1" applyAlignment="1">
      <alignment vertical="top"/>
    </xf>
    <xf numFmtId="0" fontId="3" fillId="0" borderId="0" xfId="55" applyFont="1">
      <alignment/>
      <protection/>
    </xf>
    <xf numFmtId="0" fontId="11" fillId="0" borderId="0" xfId="0" applyFont="1" applyAlignment="1">
      <alignment horizontal="justify" wrapText="1"/>
    </xf>
    <xf numFmtId="191" fontId="11" fillId="0" borderId="17" xfId="42" applyNumberFormat="1" applyFont="1" applyBorder="1" applyAlignment="1">
      <alignment horizontal="justify" wrapText="1"/>
    </xf>
    <xf numFmtId="191" fontId="11" fillId="0" borderId="0" xfId="42" applyNumberFormat="1" applyFont="1" applyAlignment="1">
      <alignment horizontal="justify" wrapText="1"/>
    </xf>
    <xf numFmtId="191" fontId="11" fillId="0" borderId="16" xfId="42" applyNumberFormat="1" applyFont="1" applyBorder="1" applyAlignment="1">
      <alignment horizontal="justify" wrapText="1"/>
    </xf>
    <xf numFmtId="0" fontId="4" fillId="0" borderId="0" xfId="56" applyFont="1" applyAlignment="1">
      <alignment horizontal="center"/>
      <protection/>
    </xf>
    <xf numFmtId="0" fontId="19" fillId="0" borderId="0" xfId="56" applyFont="1" applyAlignment="1">
      <alignment horizontal="center"/>
      <protection/>
    </xf>
    <xf numFmtId="0" fontId="1" fillId="0" borderId="0" xfId="56" applyFont="1" applyAlignment="1">
      <alignment horizontal="center"/>
      <protection/>
    </xf>
    <xf numFmtId="0" fontId="5" fillId="0" borderId="0" xfId="56" applyFont="1" applyAlignment="1">
      <alignment horizontal="center"/>
      <protection/>
    </xf>
    <xf numFmtId="0" fontId="0" fillId="0" borderId="0" xfId="56"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55" applyFont="1">
      <alignment/>
      <protection/>
    </xf>
    <xf numFmtId="191" fontId="9" fillId="0" borderId="0" xfId="42" applyNumberFormat="1" applyFont="1" applyAlignment="1">
      <alignment horizontal="left" vertical="top" wrapText="1"/>
    </xf>
    <xf numFmtId="0" fontId="0" fillId="0" borderId="0" xfId="0" applyAlignment="1">
      <alignment horizontal="left" vertical="top" wrapText="1"/>
    </xf>
    <xf numFmtId="191" fontId="11" fillId="0" borderId="0" xfId="42" applyNumberFormat="1" applyFont="1" applyBorder="1" applyAlignment="1">
      <alignment horizontal="justify" wrapText="1"/>
    </xf>
    <xf numFmtId="191" fontId="9" fillId="0" borderId="0" xfId="42" applyNumberFormat="1" applyFont="1" applyBorder="1" applyAlignment="1">
      <alignment horizontal="justify" wrapText="1"/>
    </xf>
    <xf numFmtId="191" fontId="9" fillId="0" borderId="0" xfId="42" applyNumberFormat="1" applyFont="1" applyAlignment="1" quotePrefix="1">
      <alignment horizontal="left" vertical="top" wrapText="1"/>
    </xf>
    <xf numFmtId="190" fontId="11" fillId="0" borderId="0" xfId="42" applyNumberFormat="1" applyFont="1" applyBorder="1" applyAlignment="1">
      <alignment vertical="top" wrapText="1"/>
    </xf>
    <xf numFmtId="190" fontId="9" fillId="0" borderId="0" xfId="42" applyNumberFormat="1" applyFont="1" applyBorder="1" applyAlignment="1">
      <alignment vertical="top" wrapText="1"/>
    </xf>
    <xf numFmtId="0" fontId="9" fillId="0" borderId="0" xfId="42"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91" fontId="3" fillId="0" borderId="0" xfId="42" applyNumberFormat="1" applyFont="1" applyAlignment="1">
      <alignment horizontal="right"/>
    </xf>
    <xf numFmtId="0" fontId="14" fillId="0" borderId="0" xfId="0" applyFont="1" applyBorder="1" applyAlignment="1">
      <alignment horizontal="right"/>
    </xf>
    <xf numFmtId="14" fontId="14"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91" fontId="7" fillId="0" borderId="0" xfId="42" applyNumberFormat="1" applyFont="1" applyAlignment="1">
      <alignment horizontal="center"/>
    </xf>
    <xf numFmtId="191" fontId="7" fillId="0" borderId="0" xfId="42" applyNumberFormat="1" applyFont="1" applyAlignment="1" quotePrefix="1">
      <alignment horizontal="right"/>
    </xf>
    <xf numFmtId="0" fontId="8" fillId="0" borderId="0" xfId="0" applyFont="1" applyAlignment="1">
      <alignment/>
    </xf>
    <xf numFmtId="191" fontId="10" fillId="0" borderId="0" xfId="42" applyNumberFormat="1" applyFont="1" applyAlignment="1" quotePrefix="1">
      <alignment horizontal="right"/>
    </xf>
    <xf numFmtId="195" fontId="7" fillId="0" borderId="0" xfId="0" applyNumberFormat="1" applyFont="1" applyAlignment="1">
      <alignment horizontal="center"/>
    </xf>
    <xf numFmtId="195" fontId="10" fillId="0" borderId="0" xfId="42" applyNumberFormat="1" applyFont="1" applyAlignment="1">
      <alignment horizontal="right"/>
    </xf>
    <xf numFmtId="195" fontId="7" fillId="0" borderId="0" xfId="42" applyNumberFormat="1" applyFont="1" applyAlignment="1">
      <alignment horizontal="center"/>
    </xf>
    <xf numFmtId="195" fontId="7" fillId="0" borderId="0" xfId="42" applyNumberFormat="1" applyFont="1" applyAlignment="1">
      <alignment horizontal="right"/>
    </xf>
    <xf numFmtId="191" fontId="9" fillId="0" borderId="0" xfId="42" applyNumberFormat="1" applyFont="1" applyBorder="1" applyAlignment="1">
      <alignment horizontal="right"/>
    </xf>
    <xf numFmtId="191" fontId="9" fillId="0" borderId="15" xfId="42" applyNumberFormat="1" applyFont="1" applyBorder="1" applyAlignment="1">
      <alignment horizontal="right"/>
    </xf>
    <xf numFmtId="191" fontId="11" fillId="0" borderId="10" xfId="42" applyNumberFormat="1" applyFont="1" applyBorder="1" applyAlignment="1">
      <alignment/>
    </xf>
    <xf numFmtId="191" fontId="11" fillId="0" borderId="0" xfId="42" applyNumberFormat="1" applyFont="1" applyAlignment="1">
      <alignment/>
    </xf>
    <xf numFmtId="191" fontId="11" fillId="0" borderId="18" xfId="42" applyNumberFormat="1" applyFont="1" applyBorder="1" applyAlignment="1">
      <alignment/>
    </xf>
    <xf numFmtId="191" fontId="11" fillId="0" borderId="12" xfId="42" applyNumberFormat="1" applyFont="1" applyBorder="1" applyAlignment="1">
      <alignment/>
    </xf>
    <xf numFmtId="191" fontId="11" fillId="0" borderId="13" xfId="42" applyNumberFormat="1" applyFont="1" applyBorder="1" applyAlignment="1">
      <alignment/>
    </xf>
    <xf numFmtId="191" fontId="11" fillId="0" borderId="11" xfId="42" applyNumberFormat="1" applyFont="1" applyBorder="1" applyAlignment="1">
      <alignment/>
    </xf>
    <xf numFmtId="191" fontId="11" fillId="0" borderId="0" xfId="42" applyNumberFormat="1" applyFont="1" applyBorder="1" applyAlignment="1">
      <alignment/>
    </xf>
    <xf numFmtId="191" fontId="11" fillId="0" borderId="15" xfId="42" applyNumberFormat="1" applyFont="1" applyBorder="1" applyAlignment="1">
      <alignment/>
    </xf>
    <xf numFmtId="171" fontId="7" fillId="34" borderId="0" xfId="42"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91" fontId="8" fillId="0" borderId="0" xfId="0" applyNumberFormat="1" applyFont="1" applyAlignment="1">
      <alignment/>
    </xf>
    <xf numFmtId="191" fontId="8" fillId="0" borderId="0" xfId="42" applyNumberFormat="1" applyFont="1" applyBorder="1" applyAlignment="1">
      <alignment/>
    </xf>
    <xf numFmtId="0" fontId="1" fillId="0" borderId="0" xfId="55" applyFont="1" applyAlignment="1">
      <alignment horizontal="right" wrapText="1"/>
      <protection/>
    </xf>
    <xf numFmtId="0" fontId="1" fillId="0" borderId="0" xfId="55" applyFont="1" applyAlignment="1">
      <alignment horizontal="right"/>
      <protection/>
    </xf>
    <xf numFmtId="191" fontId="1" fillId="0" borderId="0" xfId="42" applyNumberFormat="1" applyFont="1" applyAlignment="1">
      <alignment/>
    </xf>
    <xf numFmtId="191" fontId="1" fillId="0" borderId="0" xfId="0" applyNumberFormat="1" applyFont="1" applyAlignment="1">
      <alignment/>
    </xf>
    <xf numFmtId="191" fontId="1" fillId="0" borderId="16" xfId="42" applyNumberFormat="1" applyFont="1" applyBorder="1" applyAlignment="1">
      <alignment/>
    </xf>
    <xf numFmtId="0" fontId="0" fillId="0" borderId="0" xfId="0" applyAlignment="1">
      <alignment/>
    </xf>
    <xf numFmtId="0" fontId="20" fillId="0" borderId="0" xfId="0" applyFont="1" applyAlignment="1">
      <alignment horizontal="justify" vertical="top" wrapText="1"/>
    </xf>
    <xf numFmtId="0" fontId="4" fillId="35" borderId="0" xfId="0" applyFont="1" applyFill="1" applyAlignment="1">
      <alignment horizontal="center"/>
    </xf>
    <xf numFmtId="191" fontId="1" fillId="0" borderId="0" xfId="42" applyNumberFormat="1" applyFont="1" applyFill="1" applyAlignment="1">
      <alignment/>
    </xf>
    <xf numFmtId="191" fontId="1" fillId="0" borderId="0" xfId="0" applyNumberFormat="1" applyFont="1" applyFill="1" applyAlignment="1">
      <alignment/>
    </xf>
    <xf numFmtId="191" fontId="3" fillId="0" borderId="0" xfId="55" applyNumberFormat="1">
      <alignment/>
      <protection/>
    </xf>
    <xf numFmtId="191"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91" fontId="9" fillId="0" borderId="17" xfId="42" applyNumberFormat="1" applyFont="1" applyBorder="1" applyAlignment="1">
      <alignment horizontal="justify" wrapText="1"/>
    </xf>
    <xf numFmtId="0" fontId="10" fillId="0" borderId="0" xfId="0" applyFont="1" applyAlignment="1">
      <alignment horizontal="right"/>
    </xf>
    <xf numFmtId="0" fontId="9" fillId="0" borderId="0" xfId="0" applyFont="1" applyFill="1" applyAlignment="1">
      <alignment/>
    </xf>
    <xf numFmtId="191" fontId="9" fillId="0" borderId="0" xfId="42" applyNumberFormat="1" applyFont="1" applyFill="1" applyAlignment="1">
      <alignment/>
    </xf>
    <xf numFmtId="191" fontId="10" fillId="0" borderId="0" xfId="42" applyNumberFormat="1" applyFont="1" applyBorder="1" applyAlignment="1">
      <alignment horizontal="right"/>
    </xf>
    <xf numFmtId="191" fontId="7" fillId="0" borderId="0" xfId="42" applyNumberFormat="1" applyFont="1" applyBorder="1" applyAlignment="1">
      <alignment horizontal="right"/>
    </xf>
    <xf numFmtId="0" fontId="1" fillId="0" borderId="0" xfId="0" applyFont="1" applyAlignment="1">
      <alignment horizontal="center"/>
    </xf>
    <xf numFmtId="171" fontId="9" fillId="0" borderId="0" xfId="42" applyFont="1" applyAlignment="1">
      <alignment/>
    </xf>
    <xf numFmtId="191" fontId="9" fillId="34" borderId="0" xfId="42" applyNumberFormat="1" applyFont="1" applyFill="1" applyAlignment="1">
      <alignment/>
    </xf>
    <xf numFmtId="191" fontId="9" fillId="34" borderId="0" xfId="42" applyNumberFormat="1" applyFont="1" applyFill="1" applyBorder="1" applyAlignment="1">
      <alignment/>
    </xf>
    <xf numFmtId="191" fontId="9" fillId="34" borderId="15" xfId="42" applyNumberFormat="1" applyFont="1" applyFill="1" applyBorder="1" applyAlignment="1">
      <alignment/>
    </xf>
    <xf numFmtId="0" fontId="9" fillId="34" borderId="0" xfId="0" applyFont="1" applyFill="1" applyAlignment="1">
      <alignment/>
    </xf>
    <xf numFmtId="0" fontId="7" fillId="34" borderId="0" xfId="0" applyFont="1" applyFill="1" applyAlignment="1">
      <alignment/>
    </xf>
    <xf numFmtId="0" fontId="10" fillId="34" borderId="0" xfId="0" applyFont="1" applyFill="1" applyAlignment="1">
      <alignment horizontal="center"/>
    </xf>
    <xf numFmtId="0" fontId="7" fillId="34" borderId="0" xfId="0" applyFont="1" applyFill="1" applyAlignment="1">
      <alignment horizontal="right"/>
    </xf>
    <xf numFmtId="3" fontId="9" fillId="34" borderId="0" xfId="0" applyNumberFormat="1" applyFont="1" applyFill="1" applyAlignment="1">
      <alignment vertical="center"/>
    </xf>
    <xf numFmtId="169" fontId="11" fillId="34" borderId="0" xfId="42" applyNumberFormat="1" applyFont="1" applyFill="1" applyAlignment="1">
      <alignment horizontal="right"/>
    </xf>
    <xf numFmtId="0" fontId="11" fillId="0" borderId="0" xfId="0" applyFont="1" applyBorder="1" applyAlignment="1">
      <alignment horizontal="justify" wrapText="1"/>
    </xf>
    <xf numFmtId="0" fontId="9" fillId="0" borderId="0" xfId="0" applyFont="1" applyBorder="1" applyAlignment="1">
      <alignment horizontal="justify" wrapText="1"/>
    </xf>
    <xf numFmtId="171" fontId="11" fillId="0" borderId="0" xfId="42" applyFont="1" applyAlignment="1">
      <alignment/>
    </xf>
    <xf numFmtId="191" fontId="8" fillId="0" borderId="0" xfId="42" applyNumberFormat="1" applyFont="1" applyAlignment="1">
      <alignment horizontal="center"/>
    </xf>
    <xf numFmtId="0" fontId="8" fillId="0" borderId="0" xfId="0" applyFont="1" applyAlignment="1">
      <alignment horizontal="center"/>
    </xf>
    <xf numFmtId="191" fontId="8" fillId="0" borderId="0" xfId="42" applyNumberFormat="1" applyFont="1" applyAlignment="1">
      <alignment/>
    </xf>
    <xf numFmtId="0" fontId="8" fillId="0" borderId="0" xfId="0" applyFont="1" applyAlignment="1">
      <alignment horizontal="right"/>
    </xf>
    <xf numFmtId="191" fontId="21" fillId="0" borderId="0" xfId="42" applyNumberFormat="1" applyFont="1" applyAlignment="1">
      <alignment horizontal="right"/>
    </xf>
    <xf numFmtId="191" fontId="1" fillId="0" borderId="0" xfId="42"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91" fontId="22" fillId="0" borderId="0" xfId="42" applyNumberFormat="1" applyFont="1" applyBorder="1" applyAlignment="1">
      <alignment horizontal="center" vertical="center"/>
    </xf>
    <xf numFmtId="191" fontId="8" fillId="0" borderId="0" xfId="42" applyNumberFormat="1" applyFont="1" applyBorder="1" applyAlignment="1">
      <alignment horizontal="center" vertical="center"/>
    </xf>
    <xf numFmtId="191" fontId="22" fillId="0" borderId="0" xfId="42" applyNumberFormat="1" applyFont="1" applyBorder="1" applyAlignment="1">
      <alignment horizontal="right" vertical="center"/>
    </xf>
    <xf numFmtId="191" fontId="21" fillId="0" borderId="15" xfId="42" applyNumberFormat="1" applyFont="1" applyBorder="1" applyAlignment="1">
      <alignment horizontal="center" vertical="center"/>
    </xf>
    <xf numFmtId="0" fontId="1" fillId="0" borderId="0" xfId="0" applyFont="1" applyAlignment="1">
      <alignment horizontal="left" vertical="center" wrapText="1"/>
    </xf>
    <xf numFmtId="191" fontId="22" fillId="0" borderId="0" xfId="42" applyNumberFormat="1" applyFont="1" applyBorder="1" applyAlignment="1">
      <alignment horizontal="center" vertical="center" wrapText="1"/>
    </xf>
    <xf numFmtId="191" fontId="21" fillId="0" borderId="0" xfId="42" applyNumberFormat="1" applyFont="1" applyBorder="1" applyAlignment="1">
      <alignment horizontal="center" vertical="center" wrapText="1"/>
    </xf>
    <xf numFmtId="191" fontId="22" fillId="0" borderId="15" xfId="42" applyNumberFormat="1" applyFont="1" applyBorder="1" applyAlignment="1">
      <alignment horizontal="center" vertical="center"/>
    </xf>
    <xf numFmtId="191" fontId="22" fillId="0" borderId="11" xfId="42" applyNumberFormat="1" applyFont="1" applyBorder="1" applyAlignment="1">
      <alignment horizontal="center" vertical="center"/>
    </xf>
    <xf numFmtId="191" fontId="21" fillId="0" borderId="0" xfId="42" applyNumberFormat="1" applyFont="1" applyBorder="1" applyAlignment="1">
      <alignment horizontal="center" vertical="center"/>
    </xf>
    <xf numFmtId="191" fontId="23" fillId="0" borderId="0" xfId="42" applyNumberFormat="1" applyFont="1" applyBorder="1" applyAlignment="1">
      <alignment horizontal="center" vertical="center"/>
    </xf>
    <xf numFmtId="0" fontId="8" fillId="0" borderId="0" xfId="0" applyFont="1" applyAlignment="1">
      <alignment horizontal="left" vertical="center" wrapText="1"/>
    </xf>
    <xf numFmtId="190" fontId="22" fillId="0" borderId="0" xfId="42" applyNumberFormat="1" applyFont="1" applyFill="1" applyBorder="1" applyAlignment="1">
      <alignment horizontal="center" vertical="center"/>
    </xf>
    <xf numFmtId="190" fontId="25" fillId="0" borderId="0" xfId="42" applyNumberFormat="1" applyFont="1" applyFill="1" applyBorder="1" applyAlignment="1">
      <alignment horizontal="center" vertical="center"/>
    </xf>
    <xf numFmtId="171" fontId="8" fillId="0" borderId="0" xfId="42" applyFont="1" applyFill="1" applyBorder="1" applyAlignment="1">
      <alignment horizontal="center" vertical="center"/>
    </xf>
    <xf numFmtId="0" fontId="8" fillId="0" borderId="0" xfId="0" applyFont="1" applyAlignment="1">
      <alignment horizontal="justify" vertical="top"/>
    </xf>
    <xf numFmtId="191" fontId="8" fillId="0" borderId="0" xfId="42"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95" fontId="9" fillId="0" borderId="0" xfId="0" applyNumberFormat="1" applyFont="1" applyAlignment="1">
      <alignment/>
    </xf>
    <xf numFmtId="0" fontId="4" fillId="0" borderId="0" xfId="55" applyFont="1">
      <alignment/>
      <protection/>
    </xf>
    <xf numFmtId="0" fontId="28" fillId="0" borderId="0" xfId="55" applyFont="1">
      <alignment/>
      <protection/>
    </xf>
    <xf numFmtId="0" fontId="4" fillId="0" borderId="0" xfId="55" applyFont="1" applyAlignment="1">
      <alignment horizontal="center"/>
      <protection/>
    </xf>
    <xf numFmtId="0" fontId="4" fillId="0" borderId="0" xfId="55" applyFont="1" applyAlignment="1" quotePrefix="1">
      <alignment horizontal="right"/>
      <protection/>
    </xf>
    <xf numFmtId="0" fontId="4" fillId="0" borderId="0" xfId="55" applyFont="1" applyAlignment="1">
      <alignment horizontal="right"/>
      <protection/>
    </xf>
    <xf numFmtId="191" fontId="29" fillId="0" borderId="0" xfId="42" applyNumberFormat="1" applyFont="1" applyAlignment="1">
      <alignment/>
    </xf>
    <xf numFmtId="191" fontId="28" fillId="0" borderId="0" xfId="42" applyNumberFormat="1" applyFont="1" applyAlignment="1">
      <alignment/>
    </xf>
    <xf numFmtId="191" fontId="29" fillId="0" borderId="15" xfId="42" applyNumberFormat="1" applyFont="1" applyBorder="1" applyAlignment="1">
      <alignment/>
    </xf>
    <xf numFmtId="191" fontId="29" fillId="0" borderId="0" xfId="42" applyNumberFormat="1" applyFont="1" applyBorder="1" applyAlignment="1">
      <alignment/>
    </xf>
    <xf numFmtId="191" fontId="28" fillId="0" borderId="15" xfId="42" applyNumberFormat="1" applyFont="1" applyBorder="1" applyAlignment="1">
      <alignment/>
    </xf>
    <xf numFmtId="191" fontId="28" fillId="0" borderId="0" xfId="42" applyNumberFormat="1" applyFont="1" applyBorder="1" applyAlignment="1">
      <alignment/>
    </xf>
    <xf numFmtId="191" fontId="29" fillId="0" borderId="0" xfId="42" applyNumberFormat="1" applyFont="1" applyFill="1" applyAlignment="1">
      <alignment/>
    </xf>
    <xf numFmtId="191" fontId="29" fillId="0" borderId="0" xfId="42" applyNumberFormat="1" applyFont="1" applyFill="1" applyBorder="1" applyAlignment="1">
      <alignment/>
    </xf>
    <xf numFmtId="191" fontId="29" fillId="0" borderId="16" xfId="42" applyNumberFormat="1" applyFont="1" applyBorder="1" applyAlignment="1">
      <alignment/>
    </xf>
    <xf numFmtId="191" fontId="28" fillId="0" borderId="16" xfId="42" applyNumberFormat="1" applyFont="1" applyBorder="1" applyAlignment="1">
      <alignment/>
    </xf>
    <xf numFmtId="191" fontId="30" fillId="0" borderId="0" xfId="42" applyNumberFormat="1" applyFont="1" applyBorder="1" applyAlignment="1">
      <alignment/>
    </xf>
    <xf numFmtId="191" fontId="4" fillId="0" borderId="0" xfId="42" applyNumberFormat="1" applyFont="1" applyBorder="1" applyAlignment="1">
      <alignment/>
    </xf>
    <xf numFmtId="0" fontId="31" fillId="0" borderId="0" xfId="0" applyFont="1" applyAlignment="1">
      <alignment horizontal="center"/>
    </xf>
    <xf numFmtId="0" fontId="2" fillId="0" borderId="0" xfId="55" applyFont="1">
      <alignment/>
      <protection/>
    </xf>
    <xf numFmtId="0" fontId="1" fillId="0" borderId="0" xfId="55" applyFont="1" applyAlignment="1">
      <alignment horizontal="center"/>
      <protection/>
    </xf>
    <xf numFmtId="0" fontId="1" fillId="0" borderId="0" xfId="55" applyFont="1" applyAlignment="1">
      <alignment wrapText="1"/>
      <protection/>
    </xf>
    <xf numFmtId="191" fontId="11" fillId="34" borderId="15" xfId="42" applyNumberFormat="1" applyFont="1" applyFill="1" applyBorder="1" applyAlignment="1">
      <alignment/>
    </xf>
    <xf numFmtId="191" fontId="11" fillId="34" borderId="0" xfId="42" applyNumberFormat="1" applyFont="1" applyFill="1" applyBorder="1" applyAlignment="1">
      <alignment/>
    </xf>
    <xf numFmtId="0" fontId="7" fillId="0" borderId="0" xfId="0" applyFont="1" applyFill="1" applyAlignment="1">
      <alignment horizontal="right"/>
    </xf>
    <xf numFmtId="0" fontId="11" fillId="0" borderId="0" xfId="0" applyFont="1" applyAlignment="1">
      <alignment/>
    </xf>
    <xf numFmtId="191" fontId="11" fillId="34" borderId="0" xfId="42" applyNumberFormat="1" applyFont="1" applyFill="1" applyAlignment="1">
      <alignment/>
    </xf>
    <xf numFmtId="0" fontId="11" fillId="0" borderId="0" xfId="0" applyFont="1" applyBorder="1" applyAlignment="1">
      <alignment/>
    </xf>
    <xf numFmtId="191" fontId="11" fillId="0" borderId="0" xfId="42" applyNumberFormat="1" applyFont="1" applyAlignment="1">
      <alignment horizontal="right"/>
    </xf>
    <xf numFmtId="0" fontId="10" fillId="0" borderId="0" xfId="0" applyFont="1" applyAlignment="1">
      <alignment horizontal="right" wrapText="1"/>
    </xf>
    <xf numFmtId="0" fontId="7" fillId="0" borderId="0" xfId="0" applyFont="1" applyAlignment="1">
      <alignment horizontal="right" wrapText="1"/>
    </xf>
    <xf numFmtId="0" fontId="30" fillId="0" borderId="0" xfId="55" applyFont="1" applyAlignment="1" quotePrefix="1">
      <alignment horizontal="right"/>
      <protection/>
    </xf>
    <xf numFmtId="0" fontId="30" fillId="0" borderId="0" xfId="55" applyFont="1" applyAlignment="1">
      <alignment horizontal="right"/>
      <protection/>
    </xf>
    <xf numFmtId="191" fontId="9" fillId="0" borderId="0" xfId="42"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8" fillId="0" borderId="0" xfId="55" applyNumberFormat="1" applyFont="1">
      <alignment/>
      <protection/>
    </xf>
    <xf numFmtId="0" fontId="28" fillId="0" borderId="0" xfId="55" applyFont="1" applyAlignment="1">
      <alignment horizontal="right"/>
      <protection/>
    </xf>
    <xf numFmtId="0" fontId="7" fillId="0" borderId="0" xfId="0" applyFont="1" applyAlignment="1">
      <alignment/>
    </xf>
    <xf numFmtId="191" fontId="11" fillId="0" borderId="0" xfId="42" applyNumberFormat="1" applyFont="1" applyAlignment="1">
      <alignment horizontal="justify" vertical="top" wrapText="1"/>
    </xf>
    <xf numFmtId="0" fontId="0" fillId="0" borderId="0" xfId="0" applyBorder="1" applyAlignment="1">
      <alignment/>
    </xf>
    <xf numFmtId="0" fontId="32" fillId="0" borderId="0" xfId="55" applyFont="1" applyAlignment="1">
      <alignment horizontal="right"/>
      <protection/>
    </xf>
    <xf numFmtId="15" fontId="32" fillId="0" borderId="0" xfId="55" applyNumberFormat="1" applyFont="1">
      <alignment/>
      <protection/>
    </xf>
    <xf numFmtId="0" fontId="19" fillId="0" borderId="0" xfId="0" applyFont="1" applyAlignment="1">
      <alignment horizontal="center"/>
    </xf>
    <xf numFmtId="0" fontId="7" fillId="0" borderId="0" xfId="0" applyFont="1" applyFill="1" applyAlignment="1">
      <alignment horizontal="justify" vertical="top" wrapText="1"/>
    </xf>
    <xf numFmtId="0" fontId="1" fillId="0" borderId="19" xfId="55" applyFont="1" applyBorder="1" applyAlignment="1">
      <alignment horizontal="right" wrapText="1"/>
      <protection/>
    </xf>
    <xf numFmtId="0" fontId="1" fillId="0" borderId="19" xfId="0" applyFont="1" applyBorder="1" applyAlignment="1">
      <alignment horizontal="right" wrapText="1"/>
    </xf>
    <xf numFmtId="191" fontId="1" fillId="0" borderId="0" xfId="42" applyNumberFormat="1" applyFont="1" applyBorder="1" applyAlignment="1">
      <alignment/>
    </xf>
    <xf numFmtId="191" fontId="3" fillId="0" borderId="0" xfId="42" applyNumberFormat="1" applyFont="1" applyBorder="1" applyAlignment="1">
      <alignment/>
    </xf>
    <xf numFmtId="0" fontId="1" fillId="0" borderId="0" xfId="0" applyFont="1" applyBorder="1" applyAlignment="1">
      <alignment/>
    </xf>
    <xf numFmtId="0" fontId="0" fillId="0" borderId="0" xfId="0" applyBorder="1" applyAlignment="1">
      <alignment/>
    </xf>
    <xf numFmtId="0" fontId="1" fillId="0" borderId="0" xfId="55" applyFont="1" applyBorder="1" applyAlignment="1">
      <alignment horizontal="right" wrapText="1"/>
      <protection/>
    </xf>
    <xf numFmtId="0" fontId="1" fillId="0" borderId="0" xfId="55" applyFont="1" applyBorder="1" applyAlignment="1">
      <alignment horizontal="right"/>
      <protection/>
    </xf>
    <xf numFmtId="191" fontId="1" fillId="0" borderId="0" xfId="42"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3" fillId="0" borderId="0" xfId="55" applyBorder="1">
      <alignment/>
      <protection/>
    </xf>
    <xf numFmtId="0" fontId="30" fillId="0" borderId="19" xfId="55" applyFont="1" applyBorder="1" applyAlignment="1" quotePrefix="1">
      <alignment horizontal="center"/>
      <protection/>
    </xf>
    <xf numFmtId="0" fontId="4" fillId="0" borderId="19" xfId="55" applyFont="1" applyBorder="1" applyAlignment="1" quotePrefix="1">
      <alignment horizontal="center"/>
      <protection/>
    </xf>
    <xf numFmtId="0" fontId="10" fillId="0" borderId="19" xfId="0" applyFont="1" applyBorder="1" applyAlignment="1">
      <alignment/>
    </xf>
    <xf numFmtId="0" fontId="10" fillId="0" borderId="0" xfId="0" applyFont="1" applyBorder="1" applyAlignment="1">
      <alignment/>
    </xf>
    <xf numFmtId="3" fontId="9" fillId="34" borderId="0" xfId="0" applyNumberFormat="1" applyFont="1" applyFill="1" applyBorder="1" applyAlignment="1">
      <alignment/>
    </xf>
    <xf numFmtId="0" fontId="7" fillId="0" borderId="19" xfId="0" applyFont="1" applyBorder="1" applyAlignment="1">
      <alignment/>
    </xf>
    <xf numFmtId="0" fontId="7" fillId="0" borderId="0" xfId="0" applyFont="1" applyBorder="1" applyAlignment="1">
      <alignment horizontal="justify" vertical="top" wrapText="1"/>
    </xf>
    <xf numFmtId="0" fontId="21" fillId="0" borderId="19" xfId="0" applyFont="1" applyBorder="1" applyAlignment="1">
      <alignment horizontal="right"/>
    </xf>
    <xf numFmtId="0" fontId="1" fillId="0" borderId="19"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91" fontId="9" fillId="0" borderId="0" xfId="42" applyNumberFormat="1" applyFont="1" applyBorder="1" applyAlignment="1">
      <alignment horizontal="justify" vertical="top" wrapText="1"/>
    </xf>
    <xf numFmtId="0" fontId="9" fillId="0" borderId="0" xfId="0" applyFont="1" applyBorder="1" applyAlignment="1">
      <alignment horizontal="justify" vertical="top" wrapText="1"/>
    </xf>
    <xf numFmtId="0" fontId="10" fillId="0" borderId="19" xfId="0" applyFont="1" applyBorder="1" applyAlignment="1">
      <alignment horizontal="right"/>
    </xf>
    <xf numFmtId="0" fontId="7" fillId="0" borderId="19" xfId="0" applyFont="1" applyBorder="1" applyAlignment="1">
      <alignment horizontal="right"/>
    </xf>
    <xf numFmtId="0" fontId="7" fillId="0" borderId="0" xfId="0" applyFont="1" applyBorder="1" applyAlignment="1">
      <alignment/>
    </xf>
    <xf numFmtId="0" fontId="9" fillId="34" borderId="0" xfId="0" applyFont="1" applyFill="1" applyAlignment="1">
      <alignment vertical="top" wrapText="1"/>
    </xf>
    <xf numFmtId="0" fontId="0" fillId="34" borderId="0" xfId="0" applyFill="1" applyAlignment="1">
      <alignment vertical="top" wrapText="1"/>
    </xf>
    <xf numFmtId="0" fontId="21" fillId="0" borderId="0" xfId="42" applyNumberFormat="1" applyFont="1" applyAlignment="1" quotePrefix="1">
      <alignment horizontal="right"/>
    </xf>
    <xf numFmtId="0" fontId="1" fillId="0" borderId="0" xfId="42" applyNumberFormat="1" applyFont="1" applyAlignment="1" quotePrefix="1">
      <alignment horizontal="right"/>
    </xf>
    <xf numFmtId="191" fontId="8" fillId="0" borderId="0" xfId="42" applyNumberFormat="1" applyFont="1" applyFill="1" applyBorder="1" applyAlignment="1">
      <alignment vertical="center"/>
    </xf>
    <xf numFmtId="191" fontId="8" fillId="0" borderId="0" xfId="42" applyNumberFormat="1" applyFont="1" applyFill="1" applyBorder="1" applyAlignment="1">
      <alignment horizontal="right" vertical="center"/>
    </xf>
    <xf numFmtId="191" fontId="1" fillId="0" borderId="15" xfId="42" applyNumberFormat="1" applyFont="1" applyFill="1" applyBorder="1" applyAlignment="1">
      <alignment horizontal="right" vertical="center"/>
    </xf>
    <xf numFmtId="191" fontId="8" fillId="0" borderId="0" xfId="42" applyNumberFormat="1" applyFont="1" applyFill="1" applyBorder="1" applyAlignment="1">
      <alignment horizontal="right" vertical="center" wrapText="1"/>
    </xf>
    <xf numFmtId="191" fontId="1" fillId="0" borderId="0" xfId="42" applyNumberFormat="1" applyFont="1" applyFill="1" applyBorder="1" applyAlignment="1">
      <alignment horizontal="right" vertical="center" wrapText="1"/>
    </xf>
    <xf numFmtId="191" fontId="8" fillId="0" borderId="15" xfId="42" applyNumberFormat="1" applyFont="1" applyFill="1" applyBorder="1" applyAlignment="1">
      <alignment horizontal="right" vertical="center"/>
    </xf>
    <xf numFmtId="191" fontId="8" fillId="0" borderId="11" xfId="42" applyNumberFormat="1" applyFont="1" applyFill="1" applyBorder="1" applyAlignment="1">
      <alignment horizontal="right" vertical="center"/>
    </xf>
    <xf numFmtId="191" fontId="1" fillId="0" borderId="0" xfId="42" applyNumberFormat="1" applyFont="1" applyFill="1" applyBorder="1" applyAlignment="1">
      <alignment horizontal="center" vertical="center"/>
    </xf>
    <xf numFmtId="191" fontId="8" fillId="0" borderId="0" xfId="42" applyNumberFormat="1" applyFont="1" applyFill="1" applyBorder="1" applyAlignment="1">
      <alignment horizontal="center" vertical="center"/>
    </xf>
    <xf numFmtId="191" fontId="8" fillId="0" borderId="11" xfId="42" applyNumberFormat="1" applyFont="1" applyFill="1" applyBorder="1" applyAlignment="1">
      <alignment horizontal="center" vertical="center"/>
    </xf>
    <xf numFmtId="0" fontId="10" fillId="0" borderId="19" xfId="42" applyNumberFormat="1" applyFont="1" applyBorder="1" applyAlignment="1" quotePrefix="1">
      <alignment horizontal="right"/>
    </xf>
    <xf numFmtId="0" fontId="7" fillId="0" borderId="0" xfId="42" applyNumberFormat="1" applyFont="1" applyAlignment="1">
      <alignment horizontal="center"/>
    </xf>
    <xf numFmtId="0" fontId="7" fillId="0" borderId="19" xfId="42" applyNumberFormat="1" applyFont="1" applyBorder="1" applyAlignment="1" quotePrefix="1">
      <alignment horizontal="right"/>
    </xf>
    <xf numFmtId="0" fontId="7" fillId="0" borderId="20" xfId="0" applyFont="1" applyFill="1" applyBorder="1" applyAlignment="1">
      <alignment horizontal="right"/>
    </xf>
    <xf numFmtId="0" fontId="7" fillId="0" borderId="20" xfId="0" applyFont="1" applyFill="1" applyBorder="1" applyAlignment="1">
      <alignment horizontal="left"/>
    </xf>
    <xf numFmtId="191" fontId="28" fillId="0" borderId="0" xfId="42" applyNumberFormat="1" applyFont="1" applyFill="1" applyAlignment="1">
      <alignment/>
    </xf>
    <xf numFmtId="191" fontId="28" fillId="0" borderId="0" xfId="42" applyNumberFormat="1" applyFont="1" applyFill="1" applyBorder="1" applyAlignment="1">
      <alignment/>
    </xf>
    <xf numFmtId="191" fontId="28" fillId="0" borderId="16" xfId="42" applyNumberFormat="1" applyFont="1" applyFill="1" applyBorder="1" applyAlignment="1">
      <alignment/>
    </xf>
    <xf numFmtId="171" fontId="3" fillId="0" borderId="0" xfId="42" applyFont="1" applyAlignment="1">
      <alignment vertical="center"/>
    </xf>
    <xf numFmtId="171" fontId="3" fillId="0" borderId="0" xfId="42" applyFont="1" applyAlignment="1">
      <alignment vertical="center" wrapText="1"/>
    </xf>
    <xf numFmtId="171" fontId="3" fillId="0" borderId="0" xfId="42" applyFont="1" applyBorder="1" applyAlignment="1">
      <alignment vertical="center"/>
    </xf>
    <xf numFmtId="171" fontId="3" fillId="0" borderId="0" xfId="42" applyFont="1" applyAlignment="1">
      <alignment/>
    </xf>
    <xf numFmtId="3" fontId="9" fillId="34" borderId="0" xfId="0" applyNumberFormat="1" applyFont="1" applyFill="1" applyAlignment="1">
      <alignment horizontal="right" vertical="center"/>
    </xf>
    <xf numFmtId="3" fontId="9" fillId="34" borderId="17" xfId="0" applyNumberFormat="1" applyFont="1" applyFill="1" applyBorder="1" applyAlignment="1">
      <alignment vertical="center"/>
    </xf>
    <xf numFmtId="190" fontId="22" fillId="0" borderId="0" xfId="42" applyNumberFormat="1" applyFont="1" applyFill="1" applyBorder="1" applyAlignment="1">
      <alignment horizontal="right" vertical="center"/>
    </xf>
    <xf numFmtId="190" fontId="11" fillId="0" borderId="0" xfId="42" applyNumberFormat="1" applyFont="1" applyBorder="1" applyAlignment="1">
      <alignment horizontal="right" vertical="top" wrapText="1"/>
    </xf>
    <xf numFmtId="3" fontId="7" fillId="34" borderId="0" xfId="0" applyNumberFormat="1" applyFont="1" applyFill="1" applyAlignment="1">
      <alignment horizontal="right" vertical="center"/>
    </xf>
    <xf numFmtId="0" fontId="5" fillId="0" borderId="0" xfId="0" applyFont="1" applyBorder="1" applyAlignment="1">
      <alignment horizontal="center"/>
    </xf>
    <xf numFmtId="191" fontId="8" fillId="0" borderId="0" xfId="42" applyNumberFormat="1" applyFont="1" applyBorder="1" applyAlignment="1">
      <alignment horizontal="center"/>
    </xf>
    <xf numFmtId="191" fontId="8" fillId="0" borderId="0" xfId="42" applyNumberFormat="1" applyFont="1" applyBorder="1" applyAlignment="1">
      <alignment/>
    </xf>
    <xf numFmtId="191" fontId="1" fillId="0" borderId="0" xfId="42" applyNumberFormat="1" applyFont="1" applyBorder="1" applyAlignment="1">
      <alignment horizontal="center"/>
    </xf>
    <xf numFmtId="0" fontId="8" fillId="0" borderId="0" xfId="42" applyNumberFormat="1" applyFont="1" applyBorder="1" applyAlignment="1">
      <alignment/>
    </xf>
    <xf numFmtId="191" fontId="1" fillId="0" borderId="0" xfId="42" applyNumberFormat="1" applyFont="1" applyBorder="1" applyAlignment="1">
      <alignment horizontal="right"/>
    </xf>
    <xf numFmtId="191" fontId="8" fillId="0" borderId="0" xfId="42" applyNumberFormat="1" applyFont="1" applyBorder="1" applyAlignment="1">
      <alignment horizontal="center" vertical="center" wrapText="1"/>
    </xf>
    <xf numFmtId="191" fontId="8" fillId="0" borderId="0" xfId="42" applyNumberFormat="1" applyFont="1" applyBorder="1" applyAlignment="1">
      <alignment horizontal="justify" vertical="top"/>
    </xf>
    <xf numFmtId="191" fontId="3" fillId="0" borderId="0" xfId="42" applyNumberFormat="1" applyFont="1" applyBorder="1" applyAlignment="1">
      <alignment horizontal="center"/>
    </xf>
    <xf numFmtId="190" fontId="9" fillId="0" borderId="0" xfId="42" applyNumberFormat="1" applyFont="1" applyBorder="1" applyAlignment="1">
      <alignment horizontal="right" vertical="top" wrapText="1"/>
    </xf>
    <xf numFmtId="0" fontId="8" fillId="0" borderId="0" xfId="55" applyFont="1">
      <alignment/>
      <protection/>
    </xf>
    <xf numFmtId="3" fontId="9" fillId="0" borderId="0" xfId="0" applyNumberFormat="1" applyFont="1" applyFill="1" applyAlignment="1">
      <alignment vertical="center"/>
    </xf>
    <xf numFmtId="3" fontId="9" fillId="0" borderId="16" xfId="0" applyNumberFormat="1" applyFont="1" applyFill="1" applyBorder="1" applyAlignment="1">
      <alignment/>
    </xf>
    <xf numFmtId="191" fontId="10" fillId="0" borderId="0" xfId="42" applyNumberFormat="1" applyFont="1" applyFill="1" applyBorder="1" applyAlignment="1">
      <alignment/>
    </xf>
    <xf numFmtId="191" fontId="7" fillId="0" borderId="0" xfId="42" applyNumberFormat="1" applyFont="1" applyFill="1" applyBorder="1" applyAlignment="1">
      <alignment/>
    </xf>
    <xf numFmtId="191" fontId="11" fillId="0" borderId="0" xfId="42" applyNumberFormat="1" applyFont="1" applyFill="1" applyAlignment="1">
      <alignment/>
    </xf>
    <xf numFmtId="169" fontId="9" fillId="0" borderId="0" xfId="42" applyNumberFormat="1" applyFont="1" applyFill="1" applyAlignment="1">
      <alignment horizontal="left"/>
    </xf>
    <xf numFmtId="191" fontId="10" fillId="0" borderId="0" xfId="42" applyNumberFormat="1" applyFont="1" applyFill="1" applyBorder="1" applyAlignment="1">
      <alignment/>
    </xf>
    <xf numFmtId="169" fontId="9" fillId="0" borderId="0" xfId="42" applyNumberFormat="1" applyFont="1" applyFill="1" applyBorder="1" applyAlignment="1">
      <alignment/>
    </xf>
    <xf numFmtId="191" fontId="11" fillId="0" borderId="0" xfId="42" applyNumberFormat="1" applyFont="1" applyFill="1" applyAlignment="1">
      <alignment/>
    </xf>
    <xf numFmtId="169" fontId="9" fillId="0" borderId="0" xfId="42" applyNumberFormat="1" applyFont="1" applyFill="1" applyAlignment="1">
      <alignment/>
    </xf>
    <xf numFmtId="191" fontId="11" fillId="0" borderId="11" xfId="42" applyNumberFormat="1" applyFont="1" applyFill="1" applyBorder="1" applyAlignment="1">
      <alignment/>
    </xf>
    <xf numFmtId="169" fontId="9" fillId="0" borderId="11" xfId="42" applyNumberFormat="1" applyFont="1" applyFill="1" applyBorder="1" applyAlignment="1">
      <alignment/>
    </xf>
    <xf numFmtId="169" fontId="9" fillId="0" borderId="0" xfId="42" applyNumberFormat="1" applyFont="1" applyFill="1" applyBorder="1" applyAlignment="1">
      <alignment/>
    </xf>
    <xf numFmtId="0" fontId="19" fillId="0" borderId="0" xfId="0" applyFont="1" applyAlignment="1">
      <alignment horizontal="center"/>
    </xf>
    <xf numFmtId="0" fontId="4" fillId="0" borderId="0" xfId="0" applyFont="1" applyAlignment="1">
      <alignment horizontal="center"/>
    </xf>
    <xf numFmtId="191" fontId="1" fillId="0" borderId="20" xfId="42"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91" fontId="1" fillId="0" borderId="0" xfId="42" applyNumberFormat="1" applyFont="1" applyAlignment="1">
      <alignment horizontal="center"/>
    </xf>
    <xf numFmtId="191" fontId="1" fillId="0" borderId="19" xfId="42" applyNumberFormat="1" applyFont="1" applyBorder="1" applyAlignment="1" quotePrefix="1">
      <alignment horizontal="center"/>
    </xf>
    <xf numFmtId="0" fontId="1" fillId="0" borderId="0" xfId="0" applyFont="1" applyAlignment="1">
      <alignment wrapText="1"/>
    </xf>
    <xf numFmtId="0" fontId="27" fillId="0" borderId="0" xfId="0" applyFont="1" applyAlignment="1">
      <alignment wrapText="1"/>
    </xf>
    <xf numFmtId="0" fontId="26" fillId="0" borderId="0" xfId="0" applyFont="1" applyAlignment="1">
      <alignment wrapText="1"/>
    </xf>
    <xf numFmtId="37" fontId="4" fillId="33"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1" fillId="0" borderId="0" xfId="0" applyFont="1" applyAlignment="1">
      <alignment horizontal="center"/>
    </xf>
    <xf numFmtId="0" fontId="3" fillId="0" borderId="0" xfId="55" applyFont="1" applyAlignment="1">
      <alignment horizontal="justify" wrapText="1"/>
      <protection/>
    </xf>
    <xf numFmtId="0" fontId="3" fillId="0" borderId="0" xfId="55" applyAlignment="1">
      <alignment horizontal="justify" wrapText="1"/>
      <protection/>
    </xf>
    <xf numFmtId="0" fontId="0" fillId="0" borderId="0" xfId="0" applyAlignment="1">
      <alignment horizontal="justify" wrapText="1"/>
    </xf>
    <xf numFmtId="0" fontId="1" fillId="0" borderId="0" xfId="0" applyFont="1" applyAlignment="1">
      <alignment horizontal="center" wrapText="1"/>
    </xf>
    <xf numFmtId="0" fontId="4" fillId="0" borderId="0" xfId="55" applyFont="1" applyAlignment="1">
      <alignment horizontal="center"/>
      <protection/>
    </xf>
    <xf numFmtId="0" fontId="3" fillId="0" borderId="0" xfId="56" applyFont="1" applyAlignment="1">
      <alignment horizontal="justify" wrapText="1"/>
      <protection/>
    </xf>
    <xf numFmtId="0" fontId="19" fillId="0" borderId="0" xfId="56" applyFont="1" applyAlignment="1">
      <alignment horizontal="center"/>
      <protection/>
    </xf>
    <xf numFmtId="0" fontId="4" fillId="0" borderId="0" xfId="56" applyFont="1" applyAlignment="1">
      <alignment horizontal="center"/>
      <protection/>
    </xf>
    <xf numFmtId="0" fontId="1" fillId="0" borderId="0" xfId="56" applyFont="1" applyAlignment="1">
      <alignment horizontal="center"/>
      <protection/>
    </xf>
    <xf numFmtId="0" fontId="9" fillId="34" borderId="0" xfId="0" applyFont="1" applyFill="1" applyAlignment="1" quotePrefix="1">
      <alignment vertical="top" wrapText="1"/>
    </xf>
    <xf numFmtId="0" fontId="0" fillId="34" borderId="0" xfId="0" applyFill="1" applyAlignment="1">
      <alignment vertical="top" wrapText="1"/>
    </xf>
    <xf numFmtId="0" fontId="7" fillId="34" borderId="0" xfId="0" applyFont="1" applyFill="1" applyAlignment="1">
      <alignment horizontal="left" vertical="top" wrapText="1"/>
    </xf>
    <xf numFmtId="0" fontId="9" fillId="34" borderId="0" xfId="0" applyFont="1" applyFill="1" applyAlignment="1" quotePrefix="1">
      <alignment horizontal="left" vertical="top" wrapText="1"/>
    </xf>
    <xf numFmtId="0" fontId="9" fillId="34" borderId="0" xfId="0" applyFont="1" applyFill="1" applyAlignment="1">
      <alignment horizontal="left" vertical="top" wrapText="1"/>
    </xf>
    <xf numFmtId="0" fontId="7" fillId="0" borderId="0" xfId="0" applyFont="1" applyAlignment="1">
      <alignment horizontal="justify" vertical="top" wrapText="1"/>
    </xf>
    <xf numFmtId="0" fontId="7" fillId="0" borderId="0" xfId="0" applyFont="1" applyFill="1" applyAlignment="1">
      <alignment horizontal="justify" vertical="top" wrapText="1"/>
    </xf>
    <xf numFmtId="0" fontId="9" fillId="0" borderId="0" xfId="0" applyFont="1" applyAlignment="1">
      <alignment horizontal="justify" vertical="top" wrapText="1"/>
    </xf>
    <xf numFmtId="0" fontId="0" fillId="0" borderId="0" xfId="0" applyAlignment="1">
      <alignment horizontal="justify" vertical="top" wrapText="1"/>
    </xf>
    <xf numFmtId="0" fontId="9" fillId="34" borderId="0" xfId="0" applyFont="1" applyFill="1" applyAlignment="1">
      <alignment vertical="top" wrapText="1"/>
    </xf>
    <xf numFmtId="0" fontId="0" fillId="0" borderId="0" xfId="0" applyAlignment="1">
      <alignment/>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20" fillId="0" borderId="0" xfId="0" applyFont="1" applyAlignment="1">
      <alignment horizontal="justify" vertical="top" wrapText="1"/>
    </xf>
    <xf numFmtId="0" fontId="2" fillId="0" borderId="0" xfId="0" applyFont="1" applyAlignment="1">
      <alignment horizontal="right"/>
    </xf>
    <xf numFmtId="0" fontId="3" fillId="0" borderId="0" xfId="0" applyFont="1" applyAlignment="1">
      <alignment horizontal="center"/>
    </xf>
    <xf numFmtId="0" fontId="4" fillId="35" borderId="0" xfId="0" applyFont="1" applyFill="1" applyAlignment="1">
      <alignment horizontal="center"/>
    </xf>
    <xf numFmtId="0" fontId="7" fillId="0" borderId="20" xfId="0" applyFont="1" applyFill="1" applyBorder="1" applyAlignment="1">
      <alignment horizontal="center"/>
    </xf>
    <xf numFmtId="0" fontId="0" fillId="0" borderId="0" xfId="0" applyAlignment="1">
      <alignment vertical="top" wrapText="1"/>
    </xf>
    <xf numFmtId="0" fontId="0" fillId="0" borderId="0" xfId="0" applyAlignment="1">
      <alignment wrapText="1"/>
    </xf>
    <xf numFmtId="0" fontId="0" fillId="0" borderId="0" xfId="0" applyAlignment="1">
      <alignment horizontal="justify" vertical="top"/>
    </xf>
    <xf numFmtId="0" fontId="7" fillId="0" borderId="0" xfId="0" applyFont="1" applyAlignment="1">
      <alignment horizontal="center"/>
    </xf>
    <xf numFmtId="0" fontId="4" fillId="35" borderId="0" xfId="0" applyFont="1" applyFill="1" applyAlignment="1">
      <alignment horizontal="center" vertical="top" wrapText="1"/>
    </xf>
    <xf numFmtId="0" fontId="0" fillId="0" borderId="0" xfId="0" applyFont="1" applyFill="1" applyAlignment="1">
      <alignment wrapText="1"/>
    </xf>
    <xf numFmtId="0" fontId="7" fillId="0" borderId="0" xfId="0" applyFont="1" applyAlignment="1">
      <alignment horizontal="justify" wrapText="1"/>
    </xf>
    <xf numFmtId="0" fontId="0" fillId="0" borderId="0" xfId="0" applyFont="1" applyFill="1" applyAlignment="1">
      <alignment wrapText="1"/>
    </xf>
    <xf numFmtId="0" fontId="0" fillId="0" borderId="0" xfId="0" applyFont="1" applyFill="1" applyAlignment="1">
      <alignment wrapText="1"/>
    </xf>
    <xf numFmtId="191" fontId="9" fillId="0" borderId="0" xfId="42" applyNumberFormat="1" applyFont="1" applyAlignment="1">
      <alignment horizontal="justify" vertical="top" wrapText="1"/>
    </xf>
    <xf numFmtId="0" fontId="0" fillId="0" borderId="0" xfId="0" applyFont="1" applyFill="1" applyAlignment="1">
      <alignment/>
    </xf>
    <xf numFmtId="191" fontId="9" fillId="0" borderId="0" xfId="42" applyNumberFormat="1"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xf>
    <xf numFmtId="0" fontId="0" fillId="0" borderId="0" xfId="0" applyAlignment="1">
      <alignment horizontal="left" vertical="top" wrapText="1"/>
    </xf>
    <xf numFmtId="191" fontId="9" fillId="0" borderId="0" xfId="42" applyNumberFormat="1" applyFont="1" applyAlignment="1">
      <alignment horizontal="left" wrapText="1"/>
    </xf>
    <xf numFmtId="0" fontId="7" fillId="0" borderId="0" xfId="0" applyFont="1" applyAlignment="1">
      <alignment/>
    </xf>
    <xf numFmtId="191" fontId="9" fillId="0" borderId="0" xfId="42" applyNumberFormat="1" applyFont="1" applyAlignment="1" quotePrefix="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LSOL BS 30.09.02" xfId="55"/>
    <cellStyle name="Normal_TSR4QTR200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762000</xdr:colOff>
      <xdr:row>5</xdr:row>
      <xdr:rowOff>0</xdr:rowOff>
    </xdr:to>
    <xdr:pic>
      <xdr:nvPicPr>
        <xdr:cNvPr id="1" name="Picture 1"/>
        <xdr:cNvPicPr preferRelativeResize="1">
          <a:picLocks noChangeAspect="1"/>
        </xdr:cNvPicPr>
      </xdr:nvPicPr>
      <xdr:blipFill>
        <a:blip r:embed="rId1"/>
        <a:stretch>
          <a:fillRect/>
        </a:stretch>
      </xdr:blipFill>
      <xdr:spPr>
        <a:xfrm>
          <a:off x="276225" y="0"/>
          <a:ext cx="876300" cy="1000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3"/>
  <sheetViews>
    <sheetView showGridLines="0" zoomScalePageLayoutView="0" workbookViewId="0" topLeftCell="A4">
      <selection activeCell="C27" sqref="C27"/>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9.421875" style="4" customWidth="1"/>
    <col min="8" max="8" width="1.1484375" style="315" customWidth="1"/>
    <col min="9" max="9" width="10.8515625" style="4" customWidth="1"/>
    <col min="10" max="10" width="10.28125" style="5" customWidth="1"/>
    <col min="11" max="11" width="0.13671875" style="3" hidden="1" customWidth="1"/>
    <col min="12" max="12" width="10.421875" style="3" bestFit="1" customWidth="1"/>
    <col min="13" max="13" width="9.57421875" style="50" bestFit="1" customWidth="1"/>
    <col min="14" max="14" width="12.421875" style="50" customWidth="1"/>
    <col min="15" max="16" width="9.140625" style="50" customWidth="1"/>
    <col min="17" max="16384" width="9.140625" style="3" customWidth="1"/>
  </cols>
  <sheetData>
    <row r="1" spans="2:10" ht="22.5">
      <c r="B1" s="331"/>
      <c r="C1" s="331"/>
      <c r="D1" s="331"/>
      <c r="E1" s="331"/>
      <c r="F1" s="331"/>
      <c r="G1" s="331"/>
      <c r="H1" s="331"/>
      <c r="I1" s="331"/>
      <c r="J1" s="331"/>
    </row>
    <row r="2" spans="2:10" ht="18.75" customHeight="1">
      <c r="B2" s="331" t="s">
        <v>28</v>
      </c>
      <c r="C2" s="331"/>
      <c r="D2" s="331"/>
      <c r="E2" s="331"/>
      <c r="F2" s="331"/>
      <c r="G2" s="331"/>
      <c r="H2" s="331"/>
      <c r="I2" s="331"/>
      <c r="J2" s="331"/>
    </row>
    <row r="3" spans="2:10" ht="14.25" customHeight="1">
      <c r="B3" s="332" t="s">
        <v>29</v>
      </c>
      <c r="C3" s="332"/>
      <c r="D3" s="332"/>
      <c r="E3" s="332"/>
      <c r="F3" s="332"/>
      <c r="G3" s="332"/>
      <c r="H3" s="332"/>
      <c r="I3" s="332"/>
      <c r="J3" s="332"/>
    </row>
    <row r="4" spans="2:10" ht="24" customHeight="1">
      <c r="B4" s="334" t="s">
        <v>14</v>
      </c>
      <c r="C4" s="335"/>
      <c r="D4" s="335"/>
      <c r="E4" s="335"/>
      <c r="F4" s="335"/>
      <c r="G4" s="335"/>
      <c r="H4" s="335"/>
      <c r="I4" s="335"/>
      <c r="J4" s="335"/>
    </row>
    <row r="5" spans="1:16" ht="18.75">
      <c r="A5" s="67"/>
      <c r="B5" s="341"/>
      <c r="C5" s="341"/>
      <c r="D5" s="341"/>
      <c r="E5" s="341"/>
      <c r="F5" s="341"/>
      <c r="G5" s="341"/>
      <c r="H5" s="341"/>
      <c r="I5" s="341"/>
      <c r="J5" s="341"/>
      <c r="K5" s="14"/>
      <c r="L5" s="12"/>
      <c r="M5" s="55"/>
      <c r="N5" s="56"/>
      <c r="O5" s="56"/>
      <c r="P5" s="56"/>
    </row>
    <row r="6" spans="2:10" ht="6" customHeight="1">
      <c r="B6" s="9"/>
      <c r="C6" s="9"/>
      <c r="D6" s="9"/>
      <c r="E6" s="9"/>
      <c r="F6" s="9"/>
      <c r="G6" s="9"/>
      <c r="H6" s="307"/>
      <c r="I6" s="9"/>
      <c r="J6" s="9"/>
    </row>
    <row r="7" spans="1:10" ht="16.5" customHeight="1">
      <c r="A7" s="116"/>
      <c r="B7" s="1" t="s">
        <v>104</v>
      </c>
      <c r="C7" s="116"/>
      <c r="D7" s="116"/>
      <c r="E7" s="173"/>
      <c r="F7" s="172"/>
      <c r="G7" s="172"/>
      <c r="H7" s="308"/>
      <c r="I7" s="172"/>
      <c r="J7" s="173"/>
    </row>
    <row r="8" spans="1:10" ht="13.5" customHeight="1">
      <c r="A8" s="116"/>
      <c r="C8" s="133" t="s">
        <v>223</v>
      </c>
      <c r="D8" s="233" t="s">
        <v>219</v>
      </c>
      <c r="E8" s="173"/>
      <c r="F8" s="172"/>
      <c r="G8" s="172"/>
      <c r="H8" s="308"/>
      <c r="I8" s="172"/>
      <c r="J8" s="173"/>
    </row>
    <row r="9" spans="1:10" ht="8.25" customHeight="1">
      <c r="A9" s="116"/>
      <c r="B9" s="173"/>
      <c r="C9" s="116"/>
      <c r="D9" s="116"/>
      <c r="E9" s="173"/>
      <c r="F9" s="172"/>
      <c r="G9" s="172"/>
      <c r="H9" s="308"/>
      <c r="I9" s="172"/>
      <c r="J9" s="173"/>
    </row>
    <row r="10" spans="1:10" ht="4.5" customHeight="1">
      <c r="A10" s="116"/>
      <c r="B10" s="173"/>
      <c r="C10" s="116"/>
      <c r="D10" s="116"/>
      <c r="E10" s="173"/>
      <c r="F10" s="174"/>
      <c r="G10" s="174"/>
      <c r="H10" s="309"/>
      <c r="I10" s="174"/>
      <c r="J10" s="173"/>
    </row>
    <row r="11" spans="1:10" ht="18" customHeight="1" thickBot="1">
      <c r="A11" s="116"/>
      <c r="B11" s="173"/>
      <c r="C11" s="116"/>
      <c r="D11" s="116"/>
      <c r="E11" s="173"/>
      <c r="F11" s="336" t="s">
        <v>184</v>
      </c>
      <c r="G11" s="336"/>
      <c r="H11" s="310"/>
      <c r="I11" s="336" t="s">
        <v>185</v>
      </c>
      <c r="J11" s="336"/>
    </row>
    <row r="12" spans="1:10" ht="13.5" customHeight="1">
      <c r="A12" s="116"/>
      <c r="B12" s="173"/>
      <c r="C12" s="116"/>
      <c r="D12" s="116"/>
      <c r="E12" s="173"/>
      <c r="F12" s="333" t="s">
        <v>186</v>
      </c>
      <c r="G12" s="333"/>
      <c r="H12" s="309"/>
      <c r="I12" s="333" t="s">
        <v>186</v>
      </c>
      <c r="J12" s="333"/>
    </row>
    <row r="13" spans="1:10" ht="13.5" customHeight="1" thickBot="1">
      <c r="A13" s="116"/>
      <c r="B13" s="173"/>
      <c r="C13" s="116"/>
      <c r="D13" s="116"/>
      <c r="E13" s="173"/>
      <c r="F13" s="337" t="s">
        <v>220</v>
      </c>
      <c r="G13" s="337"/>
      <c r="H13" s="309"/>
      <c r="I13" s="337" t="s">
        <v>220</v>
      </c>
      <c r="J13" s="337"/>
    </row>
    <row r="14" spans="1:10" ht="13.5" customHeight="1">
      <c r="A14" s="116"/>
      <c r="B14" s="173"/>
      <c r="C14" s="116"/>
      <c r="D14" s="116"/>
      <c r="E14" s="173"/>
      <c r="F14" s="278">
        <v>2009</v>
      </c>
      <c r="G14" s="279">
        <v>2008</v>
      </c>
      <c r="H14" s="311"/>
      <c r="I14" s="278">
        <f>+F14</f>
        <v>2009</v>
      </c>
      <c r="J14" s="279">
        <f>+G14</f>
        <v>2008</v>
      </c>
    </row>
    <row r="15" spans="1:16" s="107" customFormat="1" ht="14.25" customHeight="1">
      <c r="A15" s="175"/>
      <c r="B15" s="175"/>
      <c r="C15" s="175"/>
      <c r="D15" s="175"/>
      <c r="E15" s="158" t="s">
        <v>92</v>
      </c>
      <c r="F15" s="176" t="s">
        <v>3</v>
      </c>
      <c r="G15" s="177" t="s">
        <v>3</v>
      </c>
      <c r="H15" s="312"/>
      <c r="I15" s="176" t="s">
        <v>3</v>
      </c>
      <c r="J15" s="177" t="s">
        <v>3</v>
      </c>
      <c r="K15" s="108"/>
      <c r="M15" s="109"/>
      <c r="N15" s="57" t="s">
        <v>3</v>
      </c>
      <c r="O15" s="110"/>
      <c r="P15" s="109"/>
    </row>
    <row r="16" spans="1:14" ht="8.25" customHeight="1">
      <c r="A16" s="116"/>
      <c r="B16" s="173"/>
      <c r="C16" s="116"/>
      <c r="D16" s="116"/>
      <c r="E16" s="173"/>
      <c r="F16" s="176"/>
      <c r="G16" s="177"/>
      <c r="H16" s="310"/>
      <c r="I16" s="176"/>
      <c r="J16" s="177"/>
      <c r="K16" s="4"/>
      <c r="N16" s="57"/>
    </row>
    <row r="17" spans="1:16" s="16" customFormat="1" ht="18" customHeight="1">
      <c r="A17" s="178"/>
      <c r="B17" s="179" t="s">
        <v>16</v>
      </c>
      <c r="C17" s="178"/>
      <c r="D17" s="178"/>
      <c r="E17" s="197" t="s">
        <v>68</v>
      </c>
      <c r="F17" s="180">
        <v>45418</v>
      </c>
      <c r="G17" s="280">
        <v>62510</v>
      </c>
      <c r="H17" s="181"/>
      <c r="I17" s="180">
        <v>45418</v>
      </c>
      <c r="J17" s="280">
        <v>62510</v>
      </c>
      <c r="L17" s="298"/>
      <c r="M17" s="298"/>
      <c r="N17" s="52">
        <v>24768</v>
      </c>
      <c r="O17" s="51"/>
      <c r="P17" s="51"/>
    </row>
    <row r="18" spans="1:16" s="16" customFormat="1" ht="17.25" customHeight="1">
      <c r="A18" s="178"/>
      <c r="B18" s="178" t="s">
        <v>93</v>
      </c>
      <c r="C18" s="178"/>
      <c r="D18" s="178"/>
      <c r="E18" s="197"/>
      <c r="F18" s="182">
        <v>-39935</v>
      </c>
      <c r="G18" s="281">
        <v>-81717</v>
      </c>
      <c r="H18" s="181"/>
      <c r="I18" s="182">
        <v>-39935</v>
      </c>
      <c r="J18" s="281">
        <v>-81717</v>
      </c>
      <c r="L18" s="298"/>
      <c r="M18" s="298"/>
      <c r="N18" s="52">
        <v>0</v>
      </c>
      <c r="O18" s="51"/>
      <c r="P18" s="51"/>
    </row>
    <row r="19" spans="1:16" s="16" customFormat="1" ht="4.5" customHeight="1">
      <c r="A19" s="178"/>
      <c r="B19" s="178"/>
      <c r="C19" s="178"/>
      <c r="D19" s="178"/>
      <c r="E19" s="197"/>
      <c r="F19" s="183"/>
      <c r="G19" s="282"/>
      <c r="H19" s="181"/>
      <c r="I19" s="183"/>
      <c r="J19" s="282"/>
      <c r="L19" s="298"/>
      <c r="M19" s="298"/>
      <c r="N19" s="58"/>
      <c r="O19" s="51"/>
      <c r="P19" s="51"/>
    </row>
    <row r="20" spans="1:16" s="16" customFormat="1" ht="15.75">
      <c r="A20" s="178"/>
      <c r="B20" s="344" t="s">
        <v>258</v>
      </c>
      <c r="C20" s="344"/>
      <c r="D20" s="184"/>
      <c r="E20" s="197"/>
      <c r="F20" s="185">
        <f>SUM(F17:F19)</f>
        <v>5483</v>
      </c>
      <c r="G20" s="283">
        <f>SUM(G17:G19)</f>
        <v>-19207</v>
      </c>
      <c r="H20" s="313"/>
      <c r="I20" s="185">
        <f>SUM(I17:I19)</f>
        <v>5483</v>
      </c>
      <c r="J20" s="283">
        <f>SUM(J17:J19)</f>
        <v>-19207</v>
      </c>
      <c r="K20" s="19"/>
      <c r="L20" s="299"/>
      <c r="M20" s="298"/>
      <c r="N20" s="59">
        <v>-1652</v>
      </c>
      <c r="O20" s="51"/>
      <c r="P20" s="51"/>
    </row>
    <row r="21" spans="1:16" s="16" customFormat="1" ht="4.5" customHeight="1">
      <c r="A21" s="178"/>
      <c r="B21" s="184"/>
      <c r="C21" s="184"/>
      <c r="D21" s="184"/>
      <c r="E21" s="197"/>
      <c r="F21" s="186"/>
      <c r="G21" s="284"/>
      <c r="H21" s="313"/>
      <c r="I21" s="186"/>
      <c r="J21" s="284"/>
      <c r="K21" s="19"/>
      <c r="L21" s="299"/>
      <c r="M21" s="298"/>
      <c r="N21" s="59"/>
      <c r="O21" s="51"/>
      <c r="P21" s="51"/>
    </row>
    <row r="22" spans="1:16" s="16" customFormat="1" ht="17.25" customHeight="1">
      <c r="A22" s="178"/>
      <c r="B22" s="178" t="s">
        <v>97</v>
      </c>
      <c r="C22" s="178"/>
      <c r="D22" s="178"/>
      <c r="E22" s="197"/>
      <c r="F22" s="180">
        <v>353</v>
      </c>
      <c r="G22" s="281">
        <v>221</v>
      </c>
      <c r="H22" s="181"/>
      <c r="I22" s="180">
        <v>353</v>
      </c>
      <c r="J22" s="281">
        <v>221</v>
      </c>
      <c r="L22" s="298"/>
      <c r="M22" s="298"/>
      <c r="N22" s="52">
        <v>3202</v>
      </c>
      <c r="O22" s="51"/>
      <c r="P22" s="51"/>
    </row>
    <row r="23" spans="1:16" s="16" customFormat="1" ht="17.25" customHeight="1">
      <c r="A23" s="178"/>
      <c r="B23" s="178" t="s">
        <v>94</v>
      </c>
      <c r="C23" s="178"/>
      <c r="D23" s="178"/>
      <c r="E23" s="197"/>
      <c r="F23" s="180">
        <v>-4198</v>
      </c>
      <c r="G23" s="281">
        <v>-2936</v>
      </c>
      <c r="H23" s="181"/>
      <c r="I23" s="180">
        <v>-4198</v>
      </c>
      <c r="J23" s="281">
        <v>-2936</v>
      </c>
      <c r="L23" s="298"/>
      <c r="M23" s="298"/>
      <c r="N23" s="52"/>
      <c r="O23" s="51"/>
      <c r="P23" s="51"/>
    </row>
    <row r="24" spans="1:16" s="16" customFormat="1" ht="17.25" customHeight="1" hidden="1">
      <c r="A24" s="178"/>
      <c r="B24" s="178" t="s">
        <v>95</v>
      </c>
      <c r="C24" s="178"/>
      <c r="D24" s="178"/>
      <c r="E24" s="197"/>
      <c r="F24" s="180"/>
      <c r="G24" s="281"/>
      <c r="H24" s="181"/>
      <c r="I24" s="180"/>
      <c r="J24" s="281"/>
      <c r="L24" s="298"/>
      <c r="M24" s="298"/>
      <c r="N24" s="52"/>
      <c r="O24" s="51"/>
      <c r="P24" s="51"/>
    </row>
    <row r="25" spans="1:16" s="16" customFormat="1" ht="17.25" customHeight="1" hidden="1">
      <c r="A25" s="178"/>
      <c r="B25" s="178" t="s">
        <v>96</v>
      </c>
      <c r="C25" s="178"/>
      <c r="D25" s="178"/>
      <c r="E25" s="197"/>
      <c r="F25" s="180"/>
      <c r="G25" s="281"/>
      <c r="H25" s="181"/>
      <c r="I25" s="180"/>
      <c r="J25" s="281"/>
      <c r="L25" s="298"/>
      <c r="M25" s="298"/>
      <c r="N25" s="52"/>
      <c r="O25" s="51"/>
      <c r="P25" s="51"/>
    </row>
    <row r="26" spans="1:16" s="16" customFormat="1" ht="17.25" customHeight="1">
      <c r="A26" s="178"/>
      <c r="B26" s="178" t="s">
        <v>98</v>
      </c>
      <c r="C26" s="178"/>
      <c r="D26" s="178"/>
      <c r="E26" s="197"/>
      <c r="F26" s="187">
        <v>-391</v>
      </c>
      <c r="G26" s="285">
        <v>-221</v>
      </c>
      <c r="H26" s="181"/>
      <c r="I26" s="187">
        <v>-391</v>
      </c>
      <c r="J26" s="285">
        <v>-221</v>
      </c>
      <c r="L26" s="298"/>
      <c r="M26" s="298"/>
      <c r="N26" s="52"/>
      <c r="O26" s="51"/>
      <c r="P26" s="51"/>
    </row>
    <row r="27" spans="1:16" s="16" customFormat="1" ht="17.25" customHeight="1">
      <c r="A27" s="178"/>
      <c r="B27" s="179" t="s">
        <v>251</v>
      </c>
      <c r="C27" s="178"/>
      <c r="D27" s="178"/>
      <c r="E27" s="197" t="s">
        <v>68</v>
      </c>
      <c r="F27" s="180">
        <f>SUM(F20:F26)</f>
        <v>1247</v>
      </c>
      <c r="G27" s="281">
        <f>SUM(G20:G26)</f>
        <v>-22143</v>
      </c>
      <c r="H27" s="181"/>
      <c r="I27" s="180">
        <f>SUM(I20:I26)</f>
        <v>1247</v>
      </c>
      <c r="J27" s="281">
        <f>SUM(J20:J26)</f>
        <v>-22143</v>
      </c>
      <c r="L27" s="298"/>
      <c r="M27" s="298"/>
      <c r="N27" s="52"/>
      <c r="O27" s="51"/>
      <c r="P27" s="51"/>
    </row>
    <row r="28" spans="1:16" s="16" customFormat="1" ht="20.25" customHeight="1">
      <c r="A28" s="178"/>
      <c r="B28" s="178" t="s">
        <v>99</v>
      </c>
      <c r="C28" s="178"/>
      <c r="D28" s="178"/>
      <c r="E28" s="197" t="s">
        <v>78</v>
      </c>
      <c r="F28" s="187">
        <v>-123</v>
      </c>
      <c r="G28" s="285">
        <v>-97</v>
      </c>
      <c r="H28" s="181"/>
      <c r="I28" s="187">
        <v>-123</v>
      </c>
      <c r="J28" s="285">
        <v>-97</v>
      </c>
      <c r="L28" s="298"/>
      <c r="M28" s="298"/>
      <c r="N28" s="52"/>
      <c r="O28" s="51"/>
      <c r="P28" s="51"/>
    </row>
    <row r="29" spans="1:16" s="16" customFormat="1" ht="17.25" customHeight="1" thickBot="1">
      <c r="A29" s="178"/>
      <c r="B29" s="179" t="s">
        <v>259</v>
      </c>
      <c r="C29" s="178"/>
      <c r="D29" s="178"/>
      <c r="E29" s="197"/>
      <c r="F29" s="188">
        <f>SUM(F27:F28)</f>
        <v>1124</v>
      </c>
      <c r="G29" s="286">
        <f>SUM(G27:G28)</f>
        <v>-22240</v>
      </c>
      <c r="H29" s="181"/>
      <c r="I29" s="188">
        <f>SUM(I27:I28)</f>
        <v>1124</v>
      </c>
      <c r="J29" s="286">
        <f>SUM(J27:J28)</f>
        <v>-22240</v>
      </c>
      <c r="L29" s="298"/>
      <c r="M29" s="298"/>
      <c r="N29" s="52"/>
      <c r="O29" s="51"/>
      <c r="P29" s="51"/>
    </row>
    <row r="30" spans="1:16" s="16" customFormat="1" ht="17.25" customHeight="1">
      <c r="A30" s="178"/>
      <c r="B30" s="178"/>
      <c r="C30" s="178"/>
      <c r="D30" s="178"/>
      <c r="E30" s="197"/>
      <c r="F30" s="189"/>
      <c r="G30" s="287"/>
      <c r="H30" s="181"/>
      <c r="I30" s="189"/>
      <c r="J30" s="287"/>
      <c r="L30" s="298"/>
      <c r="M30" s="298"/>
      <c r="N30" s="52"/>
      <c r="O30" s="51"/>
      <c r="P30" s="51"/>
    </row>
    <row r="31" spans="1:16" s="16" customFormat="1" ht="17.25" customHeight="1">
      <c r="A31" s="178"/>
      <c r="B31" s="178" t="s">
        <v>100</v>
      </c>
      <c r="C31" s="178"/>
      <c r="D31" s="178"/>
      <c r="E31" s="197"/>
      <c r="F31" s="189"/>
      <c r="G31" s="287"/>
      <c r="H31" s="181"/>
      <c r="I31" s="189"/>
      <c r="J31" s="287"/>
      <c r="L31" s="298"/>
      <c r="M31" s="298"/>
      <c r="N31" s="52"/>
      <c r="O31" s="51"/>
      <c r="P31" s="51"/>
    </row>
    <row r="32" spans="1:16" s="16" customFormat="1" ht="17.25" customHeight="1">
      <c r="A32" s="178"/>
      <c r="B32" s="178" t="s">
        <v>101</v>
      </c>
      <c r="C32" s="178"/>
      <c r="D32" s="178"/>
      <c r="E32" s="197"/>
      <c r="F32" s="180">
        <v>1014</v>
      </c>
      <c r="G32" s="288">
        <v>-22315</v>
      </c>
      <c r="H32" s="180">
        <v>0</v>
      </c>
      <c r="I32" s="180">
        <v>1014</v>
      </c>
      <c r="J32" s="288">
        <v>-22315</v>
      </c>
      <c r="L32" s="298"/>
      <c r="M32" s="298"/>
      <c r="N32" s="52"/>
      <c r="O32" s="51"/>
      <c r="P32" s="51"/>
    </row>
    <row r="33" spans="1:16" s="16" customFormat="1" ht="17.25" customHeight="1">
      <c r="A33" s="178"/>
      <c r="B33" s="178" t="s">
        <v>102</v>
      </c>
      <c r="C33" s="178"/>
      <c r="D33" s="178"/>
      <c r="E33" s="197"/>
      <c r="F33" s="180">
        <v>110</v>
      </c>
      <c r="G33" s="288">
        <v>75</v>
      </c>
      <c r="H33" s="181"/>
      <c r="I33" s="180">
        <v>110</v>
      </c>
      <c r="J33" s="288">
        <v>75</v>
      </c>
      <c r="L33" s="298"/>
      <c r="M33" s="298"/>
      <c r="N33" s="52"/>
      <c r="O33" s="51"/>
      <c r="P33" s="51"/>
    </row>
    <row r="34" spans="1:16" s="16" customFormat="1" ht="17.25" customHeight="1" thickBot="1">
      <c r="A34" s="178"/>
      <c r="B34" s="179" t="s">
        <v>259</v>
      </c>
      <c r="C34" s="178"/>
      <c r="D34" s="178"/>
      <c r="E34" s="197"/>
      <c r="F34" s="188">
        <f>SUM(F32:F33)</f>
        <v>1124</v>
      </c>
      <c r="G34" s="289">
        <f>SUM(G32:G33)</f>
        <v>-22240</v>
      </c>
      <c r="H34" s="181"/>
      <c r="I34" s="188">
        <f>SUM(I32:I33)</f>
        <v>1124</v>
      </c>
      <c r="J34" s="289">
        <f>SUM(J32:J33)</f>
        <v>-22240</v>
      </c>
      <c r="L34" s="298"/>
      <c r="M34" s="298"/>
      <c r="N34" s="52"/>
      <c r="O34" s="51"/>
      <c r="P34" s="51"/>
    </row>
    <row r="35" spans="1:16" s="16" customFormat="1" ht="17.25" customHeight="1">
      <c r="A35" s="178"/>
      <c r="B35" s="178"/>
      <c r="C35" s="178"/>
      <c r="D35" s="178"/>
      <c r="E35" s="197"/>
      <c r="F35" s="189"/>
      <c r="G35" s="190"/>
      <c r="H35" s="181"/>
      <c r="I35" s="189"/>
      <c r="J35" s="190"/>
      <c r="L35" s="298"/>
      <c r="M35" s="298"/>
      <c r="N35" s="52"/>
      <c r="O35" s="51"/>
      <c r="P35" s="51"/>
    </row>
    <row r="36" spans="1:16" s="16" customFormat="1" ht="17.25" customHeight="1">
      <c r="A36" s="178"/>
      <c r="B36" s="179" t="s">
        <v>260</v>
      </c>
      <c r="C36" s="178"/>
      <c r="D36" s="178"/>
      <c r="E36" s="197"/>
      <c r="F36" s="189"/>
      <c r="G36" s="190"/>
      <c r="H36" s="181"/>
      <c r="I36" s="189"/>
      <c r="J36" s="190"/>
      <c r="L36" s="298"/>
      <c r="M36" s="298"/>
      <c r="N36" s="52"/>
      <c r="O36" s="51"/>
      <c r="P36" s="51"/>
    </row>
    <row r="37" spans="1:16" s="16" customFormat="1" ht="17.25" customHeight="1">
      <c r="A37" s="178"/>
      <c r="B37" s="178"/>
      <c r="C37" s="191" t="s">
        <v>172</v>
      </c>
      <c r="D37" s="191"/>
      <c r="E37" s="197" t="s">
        <v>88</v>
      </c>
      <c r="F37" s="192">
        <f>+'notes-Part B'!G77</f>
        <v>0.8949691085613415</v>
      </c>
      <c r="G37" s="193">
        <f>+'notes-Part B'!H77</f>
        <v>-20.903981264637004</v>
      </c>
      <c r="H37" s="194"/>
      <c r="I37" s="304">
        <f>+'notes-Part B'!J77</f>
        <v>0.8949691085613415</v>
      </c>
      <c r="J37" s="193">
        <f>+'notes-Part B'!K77</f>
        <v>-20.903981264637004</v>
      </c>
      <c r="K37" s="18"/>
      <c r="L37" s="300"/>
      <c r="M37" s="298"/>
      <c r="N37" s="53">
        <v>-14.914141414141413</v>
      </c>
      <c r="O37" s="51"/>
      <c r="P37" s="51"/>
    </row>
    <row r="38" spans="1:14" ht="17.25" customHeight="1" hidden="1">
      <c r="A38" s="116"/>
      <c r="B38" s="116"/>
      <c r="C38" s="191" t="s">
        <v>103</v>
      </c>
      <c r="D38" s="191"/>
      <c r="E38" s="197" t="s">
        <v>161</v>
      </c>
      <c r="F38" s="192">
        <f>+'notes-Part B'!G78</f>
        <v>0</v>
      </c>
      <c r="G38" s="193">
        <f>+'notes-Part B'!H78</f>
        <v>0</v>
      </c>
      <c r="H38" s="194"/>
      <c r="I38" s="304">
        <f>+'notes-Part B'!J78</f>
        <v>0</v>
      </c>
      <c r="J38" s="193">
        <f>+'notes-Part B'!K78</f>
        <v>0</v>
      </c>
      <c r="L38" s="301"/>
      <c r="M38" s="298"/>
      <c r="N38" s="54"/>
    </row>
    <row r="39" spans="1:14" ht="15.75">
      <c r="A39" s="116"/>
      <c r="B39" s="173"/>
      <c r="C39" s="195" t="s">
        <v>103</v>
      </c>
      <c r="D39" s="195"/>
      <c r="E39" s="197" t="s">
        <v>88</v>
      </c>
      <c r="F39" s="304">
        <f>+'notes-Part B'!G88</f>
        <v>0.7842227378190255</v>
      </c>
      <c r="G39" s="193" t="str">
        <f>+'notes-Part B'!H88</f>
        <v>n/a</v>
      </c>
      <c r="H39" s="194"/>
      <c r="I39" s="304" t="s">
        <v>218</v>
      </c>
      <c r="J39" s="193" t="str">
        <f>+'notes-Part B'!K88</f>
        <v>n/a</v>
      </c>
      <c r="L39" s="301"/>
      <c r="M39" s="298"/>
      <c r="N39" s="60"/>
    </row>
    <row r="40" spans="1:14" ht="15.75">
      <c r="A40" s="116"/>
      <c r="B40" s="173"/>
      <c r="C40" s="195"/>
      <c r="D40" s="195"/>
      <c r="E40" s="198"/>
      <c r="F40" s="196"/>
      <c r="G40" s="196"/>
      <c r="H40" s="314"/>
      <c r="I40" s="195"/>
      <c r="J40" s="195" t="s">
        <v>183</v>
      </c>
      <c r="L40" s="301"/>
      <c r="M40" s="301"/>
      <c r="N40" s="60"/>
    </row>
    <row r="41" spans="1:14" ht="15.75">
      <c r="A41" s="116"/>
      <c r="B41" s="173"/>
      <c r="C41" s="195"/>
      <c r="D41" s="195"/>
      <c r="E41" s="198"/>
      <c r="F41" s="196"/>
      <c r="G41" s="196"/>
      <c r="H41" s="314"/>
      <c r="I41" s="195"/>
      <c r="J41" s="195"/>
      <c r="L41" s="301"/>
      <c r="M41" s="301"/>
      <c r="N41" s="60"/>
    </row>
    <row r="42" spans="1:14" ht="36.75" customHeight="1">
      <c r="A42" s="116"/>
      <c r="B42" s="342" t="s">
        <v>221</v>
      </c>
      <c r="C42" s="343"/>
      <c r="D42" s="343"/>
      <c r="E42" s="343"/>
      <c r="F42" s="343"/>
      <c r="G42" s="343"/>
      <c r="H42" s="343"/>
      <c r="I42" s="343"/>
      <c r="J42" s="343"/>
      <c r="N42" s="60"/>
    </row>
    <row r="43" spans="1:14" ht="15.75">
      <c r="A43" s="116"/>
      <c r="B43" s="173"/>
      <c r="C43" s="195"/>
      <c r="D43" s="195"/>
      <c r="E43" s="198"/>
      <c r="F43" s="196"/>
      <c r="G43" s="196"/>
      <c r="H43" s="314"/>
      <c r="I43" s="195"/>
      <c r="J43" s="195"/>
      <c r="N43" s="60"/>
    </row>
    <row r="44" spans="1:14" ht="15.75">
      <c r="A44" s="116"/>
      <c r="B44" s="173"/>
      <c r="C44" s="338"/>
      <c r="D44" s="338"/>
      <c r="E44" s="339"/>
      <c r="F44" s="339"/>
      <c r="G44" s="339"/>
      <c r="H44" s="339"/>
      <c r="I44" s="339"/>
      <c r="J44" s="340"/>
      <c r="N44" s="60"/>
    </row>
    <row r="45" spans="1:14" ht="15.75">
      <c r="A45" s="116"/>
      <c r="B45" s="173"/>
      <c r="C45" s="195"/>
      <c r="D45" s="195"/>
      <c r="E45" s="198"/>
      <c r="F45" s="196"/>
      <c r="G45" s="196"/>
      <c r="H45" s="314"/>
      <c r="I45" s="195"/>
      <c r="J45" s="195"/>
      <c r="N45" s="60"/>
    </row>
    <row r="46" spans="1:14" ht="15.75">
      <c r="A46" s="116"/>
      <c r="B46" s="173"/>
      <c r="C46" s="116"/>
      <c r="D46" s="116"/>
      <c r="E46" s="173"/>
      <c r="F46" s="172"/>
      <c r="G46" s="172"/>
      <c r="H46" s="308"/>
      <c r="I46" s="173"/>
      <c r="J46" s="173"/>
      <c r="N46" s="60"/>
    </row>
    <row r="47" spans="1:14" ht="15.75">
      <c r="A47" s="116"/>
      <c r="B47" s="173"/>
      <c r="C47" s="116"/>
      <c r="D47" s="116"/>
      <c r="E47" s="173"/>
      <c r="F47" s="172"/>
      <c r="G47" s="172"/>
      <c r="H47" s="308"/>
      <c r="I47" s="173"/>
      <c r="J47" s="173"/>
      <c r="N47" s="60"/>
    </row>
    <row r="48" ht="12.75">
      <c r="I48" s="5"/>
    </row>
    <row r="49" ht="12.75">
      <c r="I49" s="5"/>
    </row>
    <row r="50" ht="12.75">
      <c r="I50" s="5"/>
    </row>
    <row r="51" ht="12.75">
      <c r="I51" s="5"/>
    </row>
    <row r="52" ht="12.75">
      <c r="I52" s="5"/>
    </row>
    <row r="53" ht="12.75">
      <c r="I53" s="5"/>
    </row>
  </sheetData>
  <sheetProtection/>
  <mergeCells count="14">
    <mergeCell ref="F13:G13"/>
    <mergeCell ref="I13:J13"/>
    <mergeCell ref="C44:J44"/>
    <mergeCell ref="B5:J5"/>
    <mergeCell ref="B42:J42"/>
    <mergeCell ref="B20:C20"/>
    <mergeCell ref="B1:J1"/>
    <mergeCell ref="B2:J2"/>
    <mergeCell ref="B3:J3"/>
    <mergeCell ref="I12:J12"/>
    <mergeCell ref="B4:J4"/>
    <mergeCell ref="F12:G12"/>
    <mergeCell ref="F11:G11"/>
    <mergeCell ref="I11:J11"/>
  </mergeCells>
  <printOptions horizontalCentered="1"/>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L70"/>
  <sheetViews>
    <sheetView showGridLines="0" zoomScalePageLayoutView="0" workbookViewId="0" topLeftCell="A43">
      <selection activeCell="E66" sqref="E66"/>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9.57421875" style="3" bestFit="1" customWidth="1"/>
    <col min="11" max="16384" width="9.140625" style="3" customWidth="1"/>
  </cols>
  <sheetData>
    <row r="1" spans="1:8" ht="12.75" customHeight="1">
      <c r="A1" s="332"/>
      <c r="B1" s="332"/>
      <c r="C1" s="332"/>
      <c r="D1" s="332"/>
      <c r="E1" s="332"/>
      <c r="F1" s="332"/>
      <c r="G1" s="332"/>
      <c r="H1" s="332"/>
    </row>
    <row r="2" spans="1:8" ht="22.5">
      <c r="A2" s="331" t="str">
        <f>+Income!B2</f>
        <v>TSR CAPITAL BERHAD</v>
      </c>
      <c r="B2" s="331"/>
      <c r="C2" s="331"/>
      <c r="D2" s="331"/>
      <c r="E2" s="331"/>
      <c r="F2" s="331"/>
      <c r="G2" s="331"/>
      <c r="H2" s="331"/>
    </row>
    <row r="3" spans="1:12" ht="18.75">
      <c r="A3" s="332" t="str">
        <f>+Income!B3</f>
        <v>(Company No : 541149-W)</v>
      </c>
      <c r="B3" s="332"/>
      <c r="C3" s="332"/>
      <c r="D3" s="332"/>
      <c r="E3" s="332"/>
      <c r="F3" s="332"/>
      <c r="G3" s="332"/>
      <c r="H3" s="332"/>
      <c r="I3" s="7"/>
      <c r="J3" s="7"/>
      <c r="K3" s="7"/>
      <c r="L3" s="7"/>
    </row>
    <row r="4" spans="1:12" ht="15.75">
      <c r="A4" s="345" t="str">
        <f>+Income!B4</f>
        <v>(Incorporated in Malaysia)</v>
      </c>
      <c r="B4" s="345"/>
      <c r="C4" s="345"/>
      <c r="D4" s="345"/>
      <c r="E4" s="345"/>
      <c r="F4" s="345"/>
      <c r="G4" s="345"/>
      <c r="H4" s="345"/>
      <c r="I4" s="7"/>
      <c r="J4" s="7"/>
      <c r="K4" s="7"/>
      <c r="L4" s="7"/>
    </row>
    <row r="5" spans="1:12" ht="9" customHeight="1">
      <c r="A5" s="9"/>
      <c r="B5" s="9"/>
      <c r="C5" s="9"/>
      <c r="D5" s="9"/>
      <c r="E5" s="217"/>
      <c r="F5" s="9"/>
      <c r="G5" s="9"/>
      <c r="H5" s="9"/>
      <c r="I5" s="7"/>
      <c r="J5" s="7"/>
      <c r="K5" s="7"/>
      <c r="L5" s="7"/>
    </row>
    <row r="6" spans="6:8" ht="12" customHeight="1">
      <c r="F6" s="3"/>
      <c r="H6" s="3"/>
    </row>
    <row r="7" spans="6:8" ht="12" customHeight="1">
      <c r="F7" s="3"/>
      <c r="H7" s="3"/>
    </row>
    <row r="8" spans="1:7" ht="15.75" customHeight="1">
      <c r="A8" s="1" t="s">
        <v>105</v>
      </c>
      <c r="F8" s="4"/>
      <c r="G8" s="5"/>
    </row>
    <row r="9" spans="1:7" ht="15.75" customHeight="1">
      <c r="A9" s="1" t="s">
        <v>176</v>
      </c>
      <c r="B9" s="233" t="str">
        <f>+Income!D8</f>
        <v>31 March 2009</v>
      </c>
      <c r="F9" s="4"/>
      <c r="G9" s="5"/>
    </row>
    <row r="10" spans="6:7" ht="12" customHeight="1">
      <c r="F10" s="4"/>
      <c r="G10" s="5"/>
    </row>
    <row r="11" spans="1:8" ht="15">
      <c r="A11" s="13"/>
      <c r="B11" s="13"/>
      <c r="C11" s="13"/>
      <c r="D11" s="13"/>
      <c r="E11" s="24"/>
      <c r="F11" s="117" t="str">
        <f>+Income!F13</f>
        <v>31 March</v>
      </c>
      <c r="G11" s="114"/>
      <c r="H11" s="115" t="s">
        <v>106</v>
      </c>
    </row>
    <row r="12" spans="1:8" ht="15.75" thickBot="1">
      <c r="A12" s="13"/>
      <c r="B12" s="13"/>
      <c r="C12" s="13"/>
      <c r="D12" s="13"/>
      <c r="E12" s="24"/>
      <c r="F12" s="290">
        <v>2009</v>
      </c>
      <c r="G12" s="291"/>
      <c r="H12" s="292">
        <v>2008</v>
      </c>
    </row>
    <row r="13" spans="1:8" s="15" customFormat="1" ht="15">
      <c r="A13" s="199"/>
      <c r="B13" s="199"/>
      <c r="C13" s="199"/>
      <c r="D13" s="199"/>
      <c r="E13" s="118" t="s">
        <v>92</v>
      </c>
      <c r="F13" s="119" t="s">
        <v>107</v>
      </c>
      <c r="G13" s="120"/>
      <c r="H13" s="121" t="s">
        <v>108</v>
      </c>
    </row>
    <row r="14" spans="1:8" ht="15">
      <c r="A14" s="13"/>
      <c r="B14" s="13"/>
      <c r="C14" s="13"/>
      <c r="D14" s="13"/>
      <c r="E14" s="24"/>
      <c r="F14" s="25" t="s">
        <v>3</v>
      </c>
      <c r="G14" s="24"/>
      <c r="H14" s="26" t="s">
        <v>3</v>
      </c>
    </row>
    <row r="15" spans="1:8" ht="14.25" customHeight="1">
      <c r="A15" s="13"/>
      <c r="B15" s="10" t="s">
        <v>109</v>
      </c>
      <c r="C15" s="10"/>
      <c r="D15" s="10"/>
      <c r="E15" s="24"/>
      <c r="F15" s="25"/>
      <c r="G15" s="24"/>
      <c r="H15" s="26"/>
    </row>
    <row r="16" spans="2:8" s="13" customFormat="1" ht="15">
      <c r="B16" s="13" t="s">
        <v>20</v>
      </c>
      <c r="E16" s="24"/>
      <c r="F16" s="125">
        <v>9146</v>
      </c>
      <c r="H16" s="61">
        <v>9567</v>
      </c>
    </row>
    <row r="17" spans="2:8" s="13" customFormat="1" ht="15">
      <c r="B17" s="13" t="s">
        <v>190</v>
      </c>
      <c r="E17" s="24"/>
      <c r="F17" s="125">
        <v>333</v>
      </c>
      <c r="H17" s="61">
        <v>334</v>
      </c>
    </row>
    <row r="18" spans="2:8" s="13" customFormat="1" ht="15">
      <c r="B18" s="13" t="s">
        <v>171</v>
      </c>
      <c r="E18" s="24"/>
      <c r="F18" s="125">
        <v>8070</v>
      </c>
      <c r="H18" s="61">
        <v>5301</v>
      </c>
    </row>
    <row r="19" spans="2:8" s="13" customFormat="1" ht="15">
      <c r="B19" s="13" t="s">
        <v>238</v>
      </c>
      <c r="E19" s="24"/>
      <c r="F19" s="125">
        <v>162</v>
      </c>
      <c r="H19" s="61">
        <v>162</v>
      </c>
    </row>
    <row r="20" spans="2:8" s="13" customFormat="1" ht="15">
      <c r="B20" s="13" t="s">
        <v>111</v>
      </c>
      <c r="E20" s="24"/>
      <c r="F20" s="130">
        <v>737</v>
      </c>
      <c r="H20" s="61">
        <v>716</v>
      </c>
    </row>
    <row r="21" spans="2:8" s="13" customFormat="1" ht="15">
      <c r="B21" s="13" t="s">
        <v>170</v>
      </c>
      <c r="E21" s="24"/>
      <c r="F21" s="125">
        <v>18907</v>
      </c>
      <c r="H21" s="61">
        <v>18907</v>
      </c>
    </row>
    <row r="22" spans="5:8" s="13" customFormat="1" ht="15">
      <c r="E22" s="24"/>
      <c r="F22" s="125"/>
      <c r="H22" s="61"/>
    </row>
    <row r="23" spans="5:8" s="13" customFormat="1" ht="15">
      <c r="E23" s="24"/>
      <c r="F23" s="124">
        <f>SUM(F16:F21)</f>
        <v>37355</v>
      </c>
      <c r="H23" s="42">
        <f>SUM(H16:H21)</f>
        <v>34987</v>
      </c>
    </row>
    <row r="24" spans="5:8" s="13" customFormat="1" ht="15">
      <c r="E24" s="24"/>
      <c r="F24" s="125"/>
      <c r="H24" s="61"/>
    </row>
    <row r="25" spans="2:8" s="13" customFormat="1" ht="15">
      <c r="B25" s="10" t="s">
        <v>18</v>
      </c>
      <c r="C25" s="10"/>
      <c r="D25" s="10"/>
      <c r="E25" s="24"/>
      <c r="F25" s="125"/>
      <c r="H25" s="63"/>
    </row>
    <row r="26" spans="2:8" s="13" customFormat="1" ht="15">
      <c r="B26" s="13" t="s">
        <v>110</v>
      </c>
      <c r="E26" s="24"/>
      <c r="F26" s="126">
        <v>37541</v>
      </c>
      <c r="H26" s="62">
        <v>40585</v>
      </c>
    </row>
    <row r="27" spans="2:8" s="13" customFormat="1" ht="15">
      <c r="B27" s="13" t="s">
        <v>112</v>
      </c>
      <c r="E27" s="24"/>
      <c r="F27" s="127">
        <v>6107</v>
      </c>
      <c r="H27" s="62">
        <v>6077</v>
      </c>
    </row>
    <row r="28" spans="2:8" s="13" customFormat="1" ht="15">
      <c r="B28" s="13" t="s">
        <v>113</v>
      </c>
      <c r="E28" s="24"/>
      <c r="F28" s="127">
        <v>36068</v>
      </c>
      <c r="H28" s="62">
        <v>43864</v>
      </c>
    </row>
    <row r="29" spans="2:8" s="13" customFormat="1" ht="15">
      <c r="B29" s="13" t="s">
        <v>150</v>
      </c>
      <c r="E29" s="24"/>
      <c r="F29" s="127">
        <v>12826</v>
      </c>
      <c r="H29" s="62">
        <v>16703</v>
      </c>
    </row>
    <row r="30" spans="2:8" s="13" customFormat="1" ht="15">
      <c r="B30" s="13" t="s">
        <v>114</v>
      </c>
      <c r="E30" s="24"/>
      <c r="F30" s="127">
        <v>2608</v>
      </c>
      <c r="H30" s="62">
        <v>2482</v>
      </c>
    </row>
    <row r="31" spans="2:8" s="13" customFormat="1" ht="15">
      <c r="B31" s="13" t="s">
        <v>165</v>
      </c>
      <c r="E31" s="24"/>
      <c r="F31" s="127">
        <v>50077</v>
      </c>
      <c r="H31" s="62">
        <v>24816</v>
      </c>
    </row>
    <row r="32" spans="2:8" s="13" customFormat="1" ht="15">
      <c r="B32" s="13" t="s">
        <v>115</v>
      </c>
      <c r="E32" s="24"/>
      <c r="F32" s="127">
        <v>18667</v>
      </c>
      <c r="H32" s="62">
        <v>43835</v>
      </c>
    </row>
    <row r="33" spans="2:8" s="13" customFormat="1" ht="5.25" customHeight="1">
      <c r="B33" s="39"/>
      <c r="C33" s="39"/>
      <c r="D33" s="39"/>
      <c r="E33" s="24"/>
      <c r="F33" s="127"/>
      <c r="H33" s="49"/>
    </row>
    <row r="34" spans="5:8" s="13" customFormat="1" ht="15">
      <c r="E34" s="24"/>
      <c r="F34" s="128">
        <f>SUM(F26:F33)</f>
        <v>163894</v>
      </c>
      <c r="H34" s="48">
        <f>SUM(H26:H33)</f>
        <v>178362</v>
      </c>
    </row>
    <row r="35" spans="5:8" s="13" customFormat="1" ht="4.5" customHeight="1">
      <c r="E35" s="24"/>
      <c r="F35" s="125"/>
      <c r="H35" s="41"/>
    </row>
    <row r="36" spans="2:8" s="13" customFormat="1" ht="15" customHeight="1" thickBot="1">
      <c r="B36" s="10" t="s">
        <v>128</v>
      </c>
      <c r="C36" s="10"/>
      <c r="D36" s="10"/>
      <c r="E36" s="24"/>
      <c r="F36" s="129">
        <f>+F23+F34</f>
        <v>201249</v>
      </c>
      <c r="H36" s="43">
        <f>+H23+H34</f>
        <v>213349</v>
      </c>
    </row>
    <row r="37" spans="5:8" s="13" customFormat="1" ht="9" customHeight="1">
      <c r="E37" s="24"/>
      <c r="F37" s="130"/>
      <c r="H37" s="44"/>
    </row>
    <row r="38" spans="2:8" s="13" customFormat="1" ht="15" customHeight="1">
      <c r="B38" s="10" t="s">
        <v>116</v>
      </c>
      <c r="C38" s="10"/>
      <c r="D38" s="10"/>
      <c r="E38" s="24"/>
      <c r="F38" s="130"/>
      <c r="H38" s="44"/>
    </row>
    <row r="39" spans="2:8" s="13" customFormat="1" ht="15" customHeight="1">
      <c r="B39" s="13" t="s">
        <v>117</v>
      </c>
      <c r="E39" s="24"/>
      <c r="F39" s="125">
        <v>113300</v>
      </c>
      <c r="H39" s="61">
        <v>113300</v>
      </c>
    </row>
    <row r="40" spans="2:8" s="13" customFormat="1" ht="15" customHeight="1">
      <c r="B40" s="13" t="s">
        <v>118</v>
      </c>
      <c r="E40" s="24"/>
      <c r="F40" s="130">
        <v>26653</v>
      </c>
      <c r="G40" s="36"/>
      <c r="H40" s="122">
        <v>26653</v>
      </c>
    </row>
    <row r="41" spans="2:8" s="13" customFormat="1" ht="15" customHeight="1">
      <c r="B41" s="13" t="s">
        <v>119</v>
      </c>
      <c r="E41" s="24"/>
      <c r="F41" s="130">
        <v>10659</v>
      </c>
      <c r="G41" s="36"/>
      <c r="H41" s="122">
        <v>9645</v>
      </c>
    </row>
    <row r="42" spans="5:8" s="13" customFormat="1" ht="6" customHeight="1">
      <c r="E42" s="24"/>
      <c r="F42" s="131"/>
      <c r="G42" s="36"/>
      <c r="H42" s="123"/>
    </row>
    <row r="43" spans="2:8" s="13" customFormat="1" ht="15" customHeight="1">
      <c r="B43" s="13" t="s">
        <v>131</v>
      </c>
      <c r="E43" s="24"/>
      <c r="F43" s="130"/>
      <c r="G43" s="36"/>
      <c r="H43" s="44"/>
    </row>
    <row r="44" spans="2:8" s="13" customFormat="1" ht="15" customHeight="1">
      <c r="B44" s="13" t="s">
        <v>130</v>
      </c>
      <c r="E44" s="24"/>
      <c r="F44" s="130">
        <f>SUM(F39:F43)</f>
        <v>150612</v>
      </c>
      <c r="G44" s="36"/>
      <c r="H44" s="44">
        <f>SUM(H39:H43)</f>
        <v>149598</v>
      </c>
    </row>
    <row r="45" spans="2:8" s="13" customFormat="1" ht="15" customHeight="1">
      <c r="B45" s="13" t="s">
        <v>17</v>
      </c>
      <c r="E45" s="24"/>
      <c r="F45" s="125">
        <v>899</v>
      </c>
      <c r="H45" s="61">
        <v>789</v>
      </c>
    </row>
    <row r="46" spans="2:8" s="13" customFormat="1" ht="15" customHeight="1">
      <c r="B46" s="10" t="s">
        <v>120</v>
      </c>
      <c r="C46" s="10"/>
      <c r="D46" s="10"/>
      <c r="E46" s="24"/>
      <c r="F46" s="124">
        <f>SUM(F43:F45)</f>
        <v>151511</v>
      </c>
      <c r="H46" s="42">
        <f>SUM(H43:H45)</f>
        <v>150387</v>
      </c>
    </row>
    <row r="47" spans="5:8" s="13" customFormat="1" ht="8.25" customHeight="1">
      <c r="E47" s="24"/>
      <c r="F47" s="130"/>
      <c r="H47" s="44"/>
    </row>
    <row r="48" spans="2:8" s="13" customFormat="1" ht="15" customHeight="1">
      <c r="B48" s="10" t="s">
        <v>121</v>
      </c>
      <c r="C48" s="10"/>
      <c r="D48" s="10"/>
      <c r="E48" s="24"/>
      <c r="F48" s="130"/>
      <c r="H48" s="44"/>
    </row>
    <row r="49" spans="2:8" s="13" customFormat="1" ht="15" customHeight="1">
      <c r="B49" s="13" t="s">
        <v>164</v>
      </c>
      <c r="E49" s="24" t="s">
        <v>83</v>
      </c>
      <c r="F49" s="125">
        <v>285</v>
      </c>
      <c r="H49" s="61">
        <v>482</v>
      </c>
    </row>
    <row r="50" spans="2:8" s="13" customFormat="1" ht="15" customHeight="1">
      <c r="B50" s="13" t="s">
        <v>122</v>
      </c>
      <c r="E50" s="24"/>
      <c r="F50" s="125">
        <v>0</v>
      </c>
      <c r="H50" s="61">
        <v>0</v>
      </c>
    </row>
    <row r="51" spans="2:8" s="13" customFormat="1" ht="15" customHeight="1" hidden="1">
      <c r="B51" s="13" t="s">
        <v>123</v>
      </c>
      <c r="E51" s="24"/>
      <c r="F51" s="130"/>
      <c r="H51" s="44"/>
    </row>
    <row r="52" spans="2:8" s="13" customFormat="1" ht="15" customHeight="1">
      <c r="B52" s="10"/>
      <c r="C52" s="10"/>
      <c r="D52" s="10"/>
      <c r="E52" s="24"/>
      <c r="F52" s="124">
        <f>SUM(F49:F51)</f>
        <v>285</v>
      </c>
      <c r="G52" s="36"/>
      <c r="H52" s="42">
        <f>SUM(H49:H51)</f>
        <v>482</v>
      </c>
    </row>
    <row r="53" spans="5:8" s="13" customFormat="1" ht="9" customHeight="1">
      <c r="E53" s="24"/>
      <c r="F53" s="130"/>
      <c r="H53" s="44"/>
    </row>
    <row r="54" spans="2:8" s="13" customFormat="1" ht="15">
      <c r="B54" s="10" t="s">
        <v>19</v>
      </c>
      <c r="C54" s="10"/>
      <c r="D54" s="10"/>
      <c r="E54" s="24"/>
      <c r="F54" s="125"/>
      <c r="H54" s="63"/>
    </row>
    <row r="55" spans="2:8" s="13" customFormat="1" ht="13.5" customHeight="1">
      <c r="B55" s="13" t="s">
        <v>163</v>
      </c>
      <c r="E55" s="24" t="s">
        <v>83</v>
      </c>
      <c r="F55" s="126">
        <v>911</v>
      </c>
      <c r="H55" s="62">
        <v>983</v>
      </c>
    </row>
    <row r="56" spans="2:8" s="13" customFormat="1" ht="15">
      <c r="B56" s="13" t="s">
        <v>124</v>
      </c>
      <c r="E56" s="24"/>
      <c r="F56" s="127">
        <v>34646</v>
      </c>
      <c r="H56" s="62">
        <v>47276</v>
      </c>
    </row>
    <row r="57" spans="2:8" s="13" customFormat="1" ht="15">
      <c r="B57" s="13" t="s">
        <v>125</v>
      </c>
      <c r="E57" s="24"/>
      <c r="F57" s="127">
        <v>13264</v>
      </c>
      <c r="H57" s="62">
        <f>3418+10189</f>
        <v>13607</v>
      </c>
    </row>
    <row r="58" spans="2:8" s="13" customFormat="1" ht="15">
      <c r="B58" s="13" t="s">
        <v>126</v>
      </c>
      <c r="E58" s="24"/>
      <c r="F58" s="127">
        <v>632</v>
      </c>
      <c r="H58" s="62">
        <v>614</v>
      </c>
    </row>
    <row r="59" spans="2:8" s="13" customFormat="1" ht="4.5" customHeight="1">
      <c r="B59" s="39"/>
      <c r="C59" s="39"/>
      <c r="D59" s="39"/>
      <c r="E59" s="24"/>
      <c r="F59" s="127"/>
      <c r="H59" s="47"/>
    </row>
    <row r="60" spans="5:8" s="13" customFormat="1" ht="15">
      <c r="E60" s="24"/>
      <c r="F60" s="128">
        <f>SUM(F55:F59)</f>
        <v>49453</v>
      </c>
      <c r="H60" s="48">
        <f>SUM(H55:H59)</f>
        <v>62480</v>
      </c>
    </row>
    <row r="61" spans="5:8" s="13" customFormat="1" ht="15">
      <c r="E61" s="24"/>
      <c r="F61" s="130"/>
      <c r="H61" s="44"/>
    </row>
    <row r="62" spans="2:8" s="13" customFormat="1" ht="15">
      <c r="B62" s="10" t="s">
        <v>127</v>
      </c>
      <c r="C62" s="10"/>
      <c r="D62" s="10"/>
      <c r="E62" s="24"/>
      <c r="F62" s="124">
        <f>+F52+F60</f>
        <v>49738</v>
      </c>
      <c r="H62" s="42">
        <f>+H52+H60</f>
        <v>62962</v>
      </c>
    </row>
    <row r="63" spans="2:8" s="13" customFormat="1" ht="15">
      <c r="B63" s="10"/>
      <c r="C63" s="10"/>
      <c r="D63" s="10"/>
      <c r="E63" s="24"/>
      <c r="F63" s="125"/>
      <c r="H63" s="41"/>
    </row>
    <row r="64" spans="2:8" s="13" customFormat="1" ht="15.75" thickBot="1">
      <c r="B64" s="10" t="s">
        <v>129</v>
      </c>
      <c r="C64" s="10"/>
      <c r="D64" s="10"/>
      <c r="E64" s="24"/>
      <c r="F64" s="129">
        <f>+F46+F62</f>
        <v>201249</v>
      </c>
      <c r="H64" s="43">
        <f>+H46+H62</f>
        <v>213349</v>
      </c>
    </row>
    <row r="65" spans="5:8" s="13" customFormat="1" ht="5.25" customHeight="1">
      <c r="E65" s="24"/>
      <c r="F65" s="30"/>
      <c r="H65" s="41"/>
    </row>
    <row r="66" spans="2:8" s="13" customFormat="1" ht="19.5" customHeight="1">
      <c r="B66" s="13" t="s">
        <v>173</v>
      </c>
      <c r="E66" s="24"/>
      <c r="F66" s="171">
        <f>+F44/113300</f>
        <v>1.3293203883495146</v>
      </c>
      <c r="H66" s="159">
        <f>+H44/103000</f>
        <v>1.4524077669902913</v>
      </c>
    </row>
    <row r="67" spans="2:8" s="13" customFormat="1" ht="15">
      <c r="B67" s="10"/>
      <c r="C67" s="10"/>
      <c r="D67" s="10"/>
      <c r="E67" s="24"/>
      <c r="F67" s="45"/>
      <c r="H67" s="132"/>
    </row>
    <row r="68" spans="2:9" ht="33.75" customHeight="1">
      <c r="B68" s="342" t="s">
        <v>222</v>
      </c>
      <c r="C68" s="342"/>
      <c r="D68" s="342"/>
      <c r="E68" s="343"/>
      <c r="F68" s="343"/>
      <c r="G68" s="343"/>
      <c r="H68" s="343"/>
      <c r="I68" s="343"/>
    </row>
    <row r="70" spans="6:8" ht="12.75">
      <c r="F70" s="6">
        <f>+F64-F36</f>
        <v>0</v>
      </c>
      <c r="H70" s="6">
        <f>+H64-H36</f>
        <v>0</v>
      </c>
    </row>
  </sheetData>
  <sheetProtection/>
  <mergeCells count="5">
    <mergeCell ref="B68:I68"/>
    <mergeCell ref="A1:H1"/>
    <mergeCell ref="A3:H3"/>
    <mergeCell ref="A2:H2"/>
    <mergeCell ref="A4:H4"/>
  </mergeCells>
  <printOptions horizontalCentered="1"/>
  <pageMargins left="0.62992125984252" right="0.236220472440945" top="0.354330708661417" bottom="0.590551181102362" header="0.511811023622047" footer="0.511811023622047"/>
  <pageSetup firstPageNumber="2" useFirstPageNumber="1" horizontalDpi="300" verticalDpi="300" orientation="portrait" paperSize="9" scale="8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36"/>
  <sheetViews>
    <sheetView zoomScale="75" zoomScaleNormal="75" zoomScalePageLayoutView="0" workbookViewId="0" topLeftCell="A10">
      <selection activeCell="E29" sqref="E29"/>
    </sheetView>
  </sheetViews>
  <sheetFormatPr defaultColWidth="8.00390625" defaultRowHeight="12.75"/>
  <cols>
    <col min="1" max="1" width="3.140625" style="72" customWidth="1"/>
    <col min="2" max="2" width="27.140625" style="72" customWidth="1"/>
    <col min="3" max="3" width="14.00390625" style="72" customWidth="1"/>
    <col min="4" max="4" width="14.00390625" style="218" customWidth="1"/>
    <col min="5" max="5" width="2.7109375" style="72" customWidth="1"/>
    <col min="6" max="6" width="12.28125" style="72" customWidth="1"/>
    <col min="7" max="7" width="0.9921875" style="72" customWidth="1"/>
    <col min="8" max="8" width="18.421875" style="72" customWidth="1"/>
    <col min="9" max="9" width="0.85546875" style="72" customWidth="1"/>
    <col min="10" max="10" width="18.8515625" style="72" customWidth="1"/>
    <col min="11" max="11" width="0.71875" style="72" customWidth="1"/>
    <col min="12" max="12" width="14.421875" style="72" customWidth="1"/>
    <col min="13" max="13" width="0.85546875" style="72" customWidth="1"/>
    <col min="14" max="14" width="14.421875" style="72" customWidth="1"/>
    <col min="15" max="15" width="0.71875" style="72" customWidth="1"/>
    <col min="16" max="16" width="11.28125" style="72" customWidth="1"/>
    <col min="17" max="16384" width="8.00390625" style="72" customWidth="1"/>
  </cols>
  <sheetData>
    <row r="1" spans="1:13" s="3" customFormat="1" ht="12.75" customHeight="1">
      <c r="A1" s="332"/>
      <c r="B1" s="332"/>
      <c r="C1" s="332"/>
      <c r="D1" s="332"/>
      <c r="E1" s="332"/>
      <c r="F1" s="332"/>
      <c r="G1" s="332"/>
      <c r="H1" s="332"/>
      <c r="I1" s="332"/>
      <c r="J1" s="332"/>
      <c r="K1" s="332"/>
      <c r="L1" s="332"/>
      <c r="M1" s="8"/>
    </row>
    <row r="2" spans="1:13" s="3" customFormat="1" ht="22.5">
      <c r="A2" s="331" t="str">
        <f>+Income!B2</f>
        <v>TSR CAPITAL BERHAD</v>
      </c>
      <c r="B2" s="331"/>
      <c r="C2" s="331"/>
      <c r="D2" s="331"/>
      <c r="E2" s="331"/>
      <c r="F2" s="331"/>
      <c r="G2" s="331"/>
      <c r="H2" s="331"/>
      <c r="I2" s="331"/>
      <c r="J2" s="331"/>
      <c r="K2" s="331"/>
      <c r="L2" s="331"/>
      <c r="M2" s="242"/>
    </row>
    <row r="3" spans="1:18" s="3" customFormat="1" ht="18.75">
      <c r="A3" s="332" t="str">
        <f>+Income!B3</f>
        <v>(Company No : 541149-W)</v>
      </c>
      <c r="B3" s="332"/>
      <c r="C3" s="332"/>
      <c r="D3" s="332"/>
      <c r="E3" s="332"/>
      <c r="F3" s="332"/>
      <c r="G3" s="332"/>
      <c r="H3" s="332"/>
      <c r="I3" s="332"/>
      <c r="J3" s="332"/>
      <c r="K3" s="332"/>
      <c r="L3" s="332"/>
      <c r="M3" s="8"/>
      <c r="N3" s="7"/>
      <c r="O3" s="7"/>
      <c r="P3" s="7"/>
      <c r="Q3" s="7"/>
      <c r="R3" s="7"/>
    </row>
    <row r="4" spans="1:18" s="3" customFormat="1" ht="15.75">
      <c r="A4" s="345" t="str">
        <f>+Income!B4</f>
        <v>(Incorporated in Malaysia)</v>
      </c>
      <c r="B4" s="345"/>
      <c r="C4" s="345"/>
      <c r="D4" s="345"/>
      <c r="E4" s="345"/>
      <c r="F4" s="345"/>
      <c r="G4" s="345"/>
      <c r="H4" s="345"/>
      <c r="I4" s="345"/>
      <c r="J4" s="345"/>
      <c r="K4" s="345"/>
      <c r="L4" s="345"/>
      <c r="M4" s="158"/>
      <c r="N4" s="7"/>
      <c r="O4" s="7"/>
      <c r="P4" s="7"/>
      <c r="Q4" s="7"/>
      <c r="R4" s="7"/>
    </row>
    <row r="5" spans="1:18" s="3" customFormat="1" ht="18.75" customHeight="1">
      <c r="A5" s="9"/>
      <c r="B5" s="9"/>
      <c r="C5" s="9"/>
      <c r="D5" s="217"/>
      <c r="E5" s="9"/>
      <c r="F5" s="9"/>
      <c r="G5" s="9"/>
      <c r="H5" s="9"/>
      <c r="I5" s="9"/>
      <c r="J5" s="9"/>
      <c r="K5" s="9"/>
      <c r="L5" s="9"/>
      <c r="M5" s="9"/>
      <c r="N5" s="7"/>
      <c r="O5" s="7"/>
      <c r="P5" s="7"/>
      <c r="Q5" s="7"/>
      <c r="R5" s="7"/>
    </row>
    <row r="6" spans="1:18" s="3" customFormat="1" ht="15" customHeight="1">
      <c r="A6" s="9"/>
      <c r="B6" s="9"/>
      <c r="C6" s="9"/>
      <c r="D6" s="217"/>
      <c r="E6" s="9"/>
      <c r="F6" s="9"/>
      <c r="G6" s="9"/>
      <c r="H6" s="9"/>
      <c r="I6" s="9"/>
      <c r="J6" s="9"/>
      <c r="K6" s="9"/>
      <c r="L6" s="9"/>
      <c r="M6" s="9"/>
      <c r="N6" s="7"/>
      <c r="O6" s="7"/>
      <c r="P6" s="7"/>
      <c r="Q6" s="7"/>
      <c r="R6" s="7"/>
    </row>
    <row r="7" s="71" customFormat="1" ht="22.5">
      <c r="A7" s="81" t="s">
        <v>132</v>
      </c>
    </row>
    <row r="8" spans="1:4" s="71" customFormat="1" ht="18" customHeight="1">
      <c r="A8" s="76"/>
      <c r="C8" s="240" t="str">
        <f>+Income!C8</f>
        <v>for the first quarter ended </v>
      </c>
      <c r="D8" s="241" t="str">
        <f>+Income!D8</f>
        <v>31 March 2009</v>
      </c>
    </row>
    <row r="9" s="71" customFormat="1" ht="15" customHeight="1">
      <c r="A9" s="76"/>
    </row>
    <row r="10" spans="1:16" s="71" customFormat="1" ht="15" customHeight="1">
      <c r="A10" s="81"/>
      <c r="F10" s="1" t="s">
        <v>174</v>
      </c>
      <c r="G10" s="1"/>
      <c r="H10" s="116"/>
      <c r="I10" s="116"/>
      <c r="J10" s="116"/>
      <c r="K10" s="116"/>
      <c r="L10" s="116"/>
      <c r="M10" s="116"/>
      <c r="N10" s="116"/>
      <c r="O10" s="116"/>
      <c r="P10" s="116"/>
    </row>
    <row r="11" spans="6:16" ht="24.75" customHeight="1">
      <c r="F11" s="349" t="s">
        <v>205</v>
      </c>
      <c r="G11" s="349"/>
      <c r="H11" s="349"/>
      <c r="I11" s="1"/>
      <c r="J11" s="234" t="s">
        <v>206</v>
      </c>
      <c r="K11" s="234"/>
      <c r="L11" s="234"/>
      <c r="M11"/>
      <c r="N11"/>
      <c r="O11"/>
      <c r="P11"/>
    </row>
    <row r="12" spans="2:16" s="78" customFormat="1" ht="32.25" thickBot="1">
      <c r="B12" s="79"/>
      <c r="C12" s="79"/>
      <c r="D12" s="80" t="s">
        <v>92</v>
      </c>
      <c r="E12" s="79"/>
      <c r="F12" s="244" t="s">
        <v>43</v>
      </c>
      <c r="G12" s="137"/>
      <c r="H12" s="244" t="s">
        <v>44</v>
      </c>
      <c r="I12" s="137"/>
      <c r="J12" s="244" t="s">
        <v>136</v>
      </c>
      <c r="K12" s="137"/>
      <c r="L12" s="244" t="s">
        <v>23</v>
      </c>
      <c r="M12" s="137"/>
      <c r="N12" s="245" t="s">
        <v>134</v>
      </c>
      <c r="O12" s="134"/>
      <c r="P12" s="245" t="s">
        <v>135</v>
      </c>
    </row>
    <row r="13" spans="2:16" ht="15.75">
      <c r="B13" s="76"/>
      <c r="C13" s="76"/>
      <c r="D13" s="81"/>
      <c r="E13" s="76"/>
      <c r="F13" s="138" t="s">
        <v>3</v>
      </c>
      <c r="G13" s="138"/>
      <c r="H13" s="138" t="s">
        <v>3</v>
      </c>
      <c r="I13" s="138"/>
      <c r="J13" s="138" t="s">
        <v>3</v>
      </c>
      <c r="K13" s="138"/>
      <c r="L13" s="138" t="s">
        <v>3</v>
      </c>
      <c r="M13" s="138"/>
      <c r="N13" s="133" t="s">
        <v>3</v>
      </c>
      <c r="O13" s="133"/>
      <c r="P13" s="133" t="s">
        <v>3</v>
      </c>
    </row>
    <row r="14" spans="2:16" s="73" customFormat="1" ht="21.75" customHeight="1">
      <c r="B14" s="81" t="s">
        <v>224</v>
      </c>
      <c r="C14" s="81"/>
      <c r="D14" s="81"/>
      <c r="E14" s="81"/>
      <c r="F14" s="139">
        <v>113300</v>
      </c>
      <c r="G14" s="139"/>
      <c r="H14" s="139">
        <v>26653</v>
      </c>
      <c r="I14" s="139"/>
      <c r="J14" s="139">
        <v>9645</v>
      </c>
      <c r="K14" s="139"/>
      <c r="L14" s="139">
        <f>SUM(F14:K14)</f>
        <v>149598</v>
      </c>
      <c r="M14" s="139"/>
      <c r="N14" s="139">
        <v>789</v>
      </c>
      <c r="O14" s="139"/>
      <c r="P14" s="140">
        <f>+L14+N14</f>
        <v>150387</v>
      </c>
    </row>
    <row r="15" spans="2:16" s="73" customFormat="1" ht="21.75" customHeight="1">
      <c r="B15" s="76" t="s">
        <v>212</v>
      </c>
      <c r="C15" s="81"/>
      <c r="D15" s="81"/>
      <c r="E15" s="81"/>
      <c r="F15" s="77">
        <v>0</v>
      </c>
      <c r="G15" s="139"/>
      <c r="H15" s="139">
        <v>0</v>
      </c>
      <c r="I15" s="139"/>
      <c r="J15" s="139">
        <v>0</v>
      </c>
      <c r="K15" s="139"/>
      <c r="L15" s="77">
        <f>SUM(F15:K15)</f>
        <v>0</v>
      </c>
      <c r="M15" s="139"/>
      <c r="N15" s="77">
        <v>0</v>
      </c>
      <c r="O15" s="139"/>
      <c r="P15" s="135">
        <f>+L15+N15</f>
        <v>0</v>
      </c>
    </row>
    <row r="16" spans="2:16" ht="21.75" customHeight="1">
      <c r="B16" s="317" t="s">
        <v>242</v>
      </c>
      <c r="C16" s="76"/>
      <c r="D16" s="81"/>
      <c r="E16" s="76"/>
      <c r="F16" s="77">
        <v>0</v>
      </c>
      <c r="G16" s="77"/>
      <c r="H16" s="77">
        <v>0</v>
      </c>
      <c r="I16" s="77"/>
      <c r="J16" s="77">
        <v>1014</v>
      </c>
      <c r="K16" s="77"/>
      <c r="L16" s="77">
        <f>SUM(F16:K16)</f>
        <v>1014</v>
      </c>
      <c r="M16" s="77"/>
      <c r="N16" s="77">
        <v>110</v>
      </c>
      <c r="O16" s="136"/>
      <c r="P16" s="135">
        <f>+L16+N16</f>
        <v>1124</v>
      </c>
    </row>
    <row r="17" spans="2:16" ht="21.75" customHeight="1">
      <c r="B17" s="76" t="s">
        <v>215</v>
      </c>
      <c r="C17" s="76"/>
      <c r="D17" s="219"/>
      <c r="E17" s="76"/>
      <c r="F17" s="77">
        <v>0</v>
      </c>
      <c r="G17" s="136"/>
      <c r="H17" s="77">
        <v>0</v>
      </c>
      <c r="I17" s="136"/>
      <c r="J17" s="77">
        <v>0</v>
      </c>
      <c r="K17" s="136"/>
      <c r="L17" s="77">
        <f>SUM(F17:K17)</f>
        <v>0</v>
      </c>
      <c r="M17" s="136"/>
      <c r="N17" s="77">
        <v>0</v>
      </c>
      <c r="O17" s="136"/>
      <c r="P17" s="135">
        <f>+L17+N17</f>
        <v>0</v>
      </c>
    </row>
    <row r="18" spans="2:16" ht="21.75" customHeight="1">
      <c r="B18" s="76"/>
      <c r="C18" s="76"/>
      <c r="D18" s="219"/>
      <c r="E18" s="76"/>
      <c r="F18" s="77"/>
      <c r="G18" s="136"/>
      <c r="H18" s="77"/>
      <c r="I18" s="136"/>
      <c r="J18" s="77"/>
      <c r="K18" s="136"/>
      <c r="L18" s="77"/>
      <c r="M18" s="136"/>
      <c r="N18" s="77"/>
      <c r="O18" s="136"/>
      <c r="P18" s="135"/>
    </row>
    <row r="19" spans="2:16" s="73" customFormat="1" ht="21.75" customHeight="1" thickBot="1">
      <c r="B19" s="81" t="s">
        <v>225</v>
      </c>
      <c r="C19" s="81"/>
      <c r="D19" s="81"/>
      <c r="E19" s="81"/>
      <c r="F19" s="141">
        <f>SUM(F14:F18)</f>
        <v>113300</v>
      </c>
      <c r="G19" s="246"/>
      <c r="H19" s="141">
        <f>SUM(H14:H18)</f>
        <v>26653</v>
      </c>
      <c r="I19" s="246"/>
      <c r="J19" s="141">
        <f>SUM(J14:J18)</f>
        <v>10659</v>
      </c>
      <c r="K19" s="246"/>
      <c r="L19" s="141">
        <f>SUM(L14:L18)</f>
        <v>150612</v>
      </c>
      <c r="M19" s="246"/>
      <c r="N19" s="141">
        <f>SUM(N14:N18)</f>
        <v>899</v>
      </c>
      <c r="O19" s="246"/>
      <c r="P19" s="141">
        <f>SUM(P14:P18)</f>
        <v>151511</v>
      </c>
    </row>
    <row r="20" spans="6:16" ht="16.5" thickTop="1">
      <c r="F20" s="247"/>
      <c r="G20" s="247"/>
      <c r="H20" s="74"/>
      <c r="I20" s="247"/>
      <c r="J20" s="74"/>
      <c r="K20" s="247"/>
      <c r="L20" s="74"/>
      <c r="M20" s="247"/>
      <c r="N20" s="136"/>
      <c r="O20" s="136"/>
      <c r="P20" s="136"/>
    </row>
    <row r="21" spans="6:16" ht="15.75">
      <c r="F21" s="247"/>
      <c r="G21" s="247"/>
      <c r="H21" s="74"/>
      <c r="I21" s="247"/>
      <c r="J21" s="74"/>
      <c r="K21" s="247"/>
      <c r="L21" s="74"/>
      <c r="M21" s="247"/>
      <c r="N21" s="136"/>
      <c r="O21" s="136"/>
      <c r="P21" s="136"/>
    </row>
    <row r="22" spans="1:16" s="71" customFormat="1" ht="15" customHeight="1">
      <c r="A22" s="81"/>
      <c r="F22" s="248" t="s">
        <v>174</v>
      </c>
      <c r="G22" s="248"/>
      <c r="H22" s="116"/>
      <c r="I22" s="253"/>
      <c r="J22" s="116"/>
      <c r="K22" s="253"/>
      <c r="L22" s="116"/>
      <c r="M22" s="253"/>
      <c r="N22" s="116"/>
      <c r="O22" s="253"/>
      <c r="P22" s="116"/>
    </row>
    <row r="23" spans="6:16" ht="35.25" customHeight="1">
      <c r="F23" s="349" t="s">
        <v>205</v>
      </c>
      <c r="G23" s="349"/>
      <c r="H23" s="349"/>
      <c r="I23" s="248"/>
      <c r="J23" s="234" t="s">
        <v>206</v>
      </c>
      <c r="K23" s="254"/>
      <c r="L23"/>
      <c r="M23" s="249"/>
      <c r="N23"/>
      <c r="O23" s="249"/>
      <c r="P23"/>
    </row>
    <row r="24" spans="2:16" s="78" customFormat="1" ht="32.25" thickBot="1">
      <c r="B24" s="79"/>
      <c r="C24" s="79"/>
      <c r="D24" s="220"/>
      <c r="E24" s="79"/>
      <c r="F24" s="244" t="s">
        <v>43</v>
      </c>
      <c r="G24" s="250"/>
      <c r="H24" s="244" t="s">
        <v>44</v>
      </c>
      <c r="I24" s="250"/>
      <c r="J24" s="244" t="s">
        <v>136</v>
      </c>
      <c r="K24" s="250"/>
      <c r="L24" s="244" t="s">
        <v>23</v>
      </c>
      <c r="M24" s="250"/>
      <c r="N24" s="245" t="s">
        <v>134</v>
      </c>
      <c r="O24" s="255"/>
      <c r="P24" s="245" t="s">
        <v>135</v>
      </c>
    </row>
    <row r="25" spans="2:16" ht="15.75">
      <c r="B25" s="76"/>
      <c r="C25" s="76"/>
      <c r="D25" s="81"/>
      <c r="E25" s="76"/>
      <c r="F25" s="251" t="s">
        <v>3</v>
      </c>
      <c r="G25" s="251"/>
      <c r="H25" s="138" t="s">
        <v>3</v>
      </c>
      <c r="I25" s="251"/>
      <c r="J25" s="138" t="s">
        <v>3</v>
      </c>
      <c r="K25" s="251"/>
      <c r="L25" s="138" t="s">
        <v>3</v>
      </c>
      <c r="M25" s="251"/>
      <c r="N25" s="133" t="s">
        <v>3</v>
      </c>
      <c r="O25" s="256"/>
      <c r="P25" s="133" t="s">
        <v>3</v>
      </c>
    </row>
    <row r="26" spans="2:16" s="73" customFormat="1" ht="21.75" customHeight="1">
      <c r="B26" s="81" t="s">
        <v>202</v>
      </c>
      <c r="C26" s="81"/>
      <c r="D26" s="81"/>
      <c r="E26" s="81"/>
      <c r="F26" s="252">
        <v>103000</v>
      </c>
      <c r="G26" s="252"/>
      <c r="H26" s="145">
        <v>26653</v>
      </c>
      <c r="I26" s="252"/>
      <c r="J26" s="145">
        <v>26430</v>
      </c>
      <c r="K26" s="252"/>
      <c r="L26" s="145">
        <f>SUM(F26:K26)</f>
        <v>156083</v>
      </c>
      <c r="M26" s="252"/>
      <c r="N26" s="145">
        <v>835</v>
      </c>
      <c r="O26" s="252"/>
      <c r="P26" s="146">
        <f>+L26+N26</f>
        <v>156918</v>
      </c>
    </row>
    <row r="27" spans="2:16" ht="21.75" customHeight="1">
      <c r="B27" s="317" t="s">
        <v>240</v>
      </c>
      <c r="C27" s="76"/>
      <c r="D27" s="81"/>
      <c r="E27" s="76"/>
      <c r="F27" s="136">
        <v>5000</v>
      </c>
      <c r="G27" s="136"/>
      <c r="H27" s="77">
        <v>0</v>
      </c>
      <c r="I27" s="136"/>
      <c r="J27" s="77">
        <v>0</v>
      </c>
      <c r="K27" s="136"/>
      <c r="L27" s="77">
        <f>SUM(F27:K27)</f>
        <v>5000</v>
      </c>
      <c r="M27" s="136"/>
      <c r="N27" s="77">
        <v>0</v>
      </c>
      <c r="O27" s="136"/>
      <c r="P27" s="135">
        <f>+L27+N27</f>
        <v>5000</v>
      </c>
    </row>
    <row r="28" spans="2:16" ht="21.75" customHeight="1">
      <c r="B28" s="76" t="s">
        <v>207</v>
      </c>
      <c r="C28" s="76"/>
      <c r="D28" s="81"/>
      <c r="E28" s="76"/>
      <c r="F28" s="136">
        <v>0</v>
      </c>
      <c r="G28" s="136"/>
      <c r="H28" s="77">
        <v>0</v>
      </c>
      <c r="I28" s="136"/>
      <c r="J28" s="77">
        <v>-22315</v>
      </c>
      <c r="K28" s="136"/>
      <c r="L28" s="77">
        <f>SUM(F28:K28)</f>
        <v>-22315</v>
      </c>
      <c r="M28" s="136"/>
      <c r="N28" s="77">
        <v>75</v>
      </c>
      <c r="O28" s="136"/>
      <c r="P28" s="135">
        <f>+L28+N28</f>
        <v>-22240</v>
      </c>
    </row>
    <row r="29" spans="2:16" ht="21.75" customHeight="1">
      <c r="B29" s="76" t="s">
        <v>215</v>
      </c>
      <c r="C29" s="76"/>
      <c r="D29" s="81"/>
      <c r="E29" s="76"/>
      <c r="F29" s="136"/>
      <c r="G29" s="136"/>
      <c r="H29" s="77"/>
      <c r="I29" s="136"/>
      <c r="J29" s="77">
        <v>0</v>
      </c>
      <c r="K29" s="136"/>
      <c r="L29" s="77">
        <f>SUM(F29:K29)</f>
        <v>0</v>
      </c>
      <c r="M29" s="136"/>
      <c r="N29" s="77">
        <v>0</v>
      </c>
      <c r="O29" s="136"/>
      <c r="P29" s="135">
        <f>+L29+N29</f>
        <v>0</v>
      </c>
    </row>
    <row r="30" spans="2:16" ht="21.75" customHeight="1">
      <c r="B30" s="76"/>
      <c r="C30" s="76"/>
      <c r="D30" s="81"/>
      <c r="E30" s="76"/>
      <c r="F30" s="136"/>
      <c r="G30" s="136"/>
      <c r="H30" s="77"/>
      <c r="I30" s="136"/>
      <c r="J30" s="77"/>
      <c r="K30" s="136"/>
      <c r="L30" s="77"/>
      <c r="M30" s="136"/>
      <c r="N30" s="77"/>
      <c r="O30" s="136"/>
      <c r="P30" s="135"/>
    </row>
    <row r="31" spans="2:16" s="73" customFormat="1" ht="21.75" customHeight="1" thickBot="1">
      <c r="B31" s="81" t="s">
        <v>239</v>
      </c>
      <c r="C31" s="81"/>
      <c r="D31" s="81"/>
      <c r="E31" s="81"/>
      <c r="F31" s="141">
        <f>SUM(F26:F27)</f>
        <v>108000</v>
      </c>
      <c r="G31" s="246"/>
      <c r="H31" s="141">
        <f>SUM(H26:H27)</f>
        <v>26653</v>
      </c>
      <c r="I31" s="246"/>
      <c r="J31" s="141">
        <f>SUM(J26:J29)</f>
        <v>4115</v>
      </c>
      <c r="K31" s="246"/>
      <c r="L31" s="141">
        <f>SUM(L26:L29)</f>
        <v>138768</v>
      </c>
      <c r="M31" s="246"/>
      <c r="N31" s="141">
        <f>SUM(N26:N29)</f>
        <v>910</v>
      </c>
      <c r="O31" s="246"/>
      <c r="P31" s="141">
        <f>SUM(P26:P29)</f>
        <v>139678</v>
      </c>
    </row>
    <row r="32" spans="6:15" ht="13.5" thickTop="1">
      <c r="F32" s="247"/>
      <c r="G32" s="247"/>
      <c r="H32" s="74"/>
      <c r="I32" s="247"/>
      <c r="J32" s="74"/>
      <c r="K32" s="247"/>
      <c r="L32" s="74"/>
      <c r="M32" s="247"/>
      <c r="O32" s="257"/>
    </row>
    <row r="33" spans="6:16" ht="12.75">
      <c r="F33" s="247"/>
      <c r="G33" s="247"/>
      <c r="H33" s="74"/>
      <c r="I33" s="247"/>
      <c r="J33" s="74"/>
      <c r="K33" s="74"/>
      <c r="L33" s="74"/>
      <c r="M33" s="247"/>
      <c r="O33" s="257"/>
      <c r="P33" s="147"/>
    </row>
    <row r="34" spans="6:13" ht="12.75">
      <c r="F34" s="74"/>
      <c r="G34" s="74"/>
      <c r="H34" s="74"/>
      <c r="I34" s="74"/>
      <c r="J34" s="74"/>
      <c r="K34" s="74"/>
      <c r="L34" s="74"/>
      <c r="M34" s="74"/>
    </row>
    <row r="35" spans="2:16" ht="24.75" customHeight="1">
      <c r="B35" s="346" t="s">
        <v>226</v>
      </c>
      <c r="C35" s="347"/>
      <c r="D35" s="348"/>
      <c r="E35" s="348"/>
      <c r="F35" s="348"/>
      <c r="G35" s="348"/>
      <c r="H35" s="348"/>
      <c r="I35" s="348"/>
      <c r="J35" s="348"/>
      <c r="K35" s="348"/>
      <c r="L35" s="348"/>
      <c r="M35" s="348"/>
      <c r="N35" s="348"/>
      <c r="O35" s="348"/>
      <c r="P35" s="348"/>
    </row>
    <row r="36" spans="6:13" ht="12.75">
      <c r="F36" s="74"/>
      <c r="G36" s="74"/>
      <c r="H36" s="74"/>
      <c r="I36" s="74"/>
      <c r="J36" s="74"/>
      <c r="K36" s="74"/>
      <c r="L36" s="74"/>
      <c r="M36" s="74"/>
    </row>
  </sheetData>
  <sheetProtection/>
  <mergeCells count="7">
    <mergeCell ref="B35:P35"/>
    <mergeCell ref="A1:L1"/>
    <mergeCell ref="A2:L2"/>
    <mergeCell ref="A3:L3"/>
    <mergeCell ref="A4:L4"/>
    <mergeCell ref="F11:H11"/>
    <mergeCell ref="F23:H23"/>
  </mergeCells>
  <printOptions horizontalCentered="1"/>
  <pageMargins left="0.748031496062992" right="0.748031496062992" top="0.984251968503937" bottom="0.984251968503937" header="0.511811023622047" footer="0.511811023622047"/>
  <pageSetup firstPageNumber="3" useFirstPageNumber="1" fitToHeight="1" fitToWidth="1" horizontalDpi="300" verticalDpi="300" orientation="landscape" paperSize="9" scale="66"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zoomScale="75" zoomScaleNormal="75" zoomScalePageLayoutView="0" workbookViewId="0" topLeftCell="A3">
      <pane xSplit="5" ySplit="6" topLeftCell="F21" activePane="bottomRight" state="frozen"/>
      <selection pane="topLeft" activeCell="A3" sqref="A3"/>
      <selection pane="topRight" activeCell="F3" sqref="F3"/>
      <selection pane="bottomLeft" activeCell="A9" sqref="A9"/>
      <selection pane="bottomRight" activeCell="B36" sqref="B36"/>
    </sheetView>
  </sheetViews>
  <sheetFormatPr defaultColWidth="8.00390625" defaultRowHeight="12.75"/>
  <cols>
    <col min="1" max="1" width="3.7109375" style="72" customWidth="1"/>
    <col min="2" max="2" width="3.57421875" style="72" customWidth="1"/>
    <col min="3" max="3" width="26.7109375" style="72" customWidth="1"/>
    <col min="4" max="4" width="21.7109375" style="72" customWidth="1"/>
    <col min="5" max="5" width="25.8515625" style="72" customWidth="1"/>
    <col min="6" max="6" width="18.00390625" style="72" customWidth="1"/>
    <col min="7" max="7" width="1.57421875" style="72" customWidth="1"/>
    <col min="8" max="8" width="17.8515625" style="72" customWidth="1"/>
    <col min="9" max="9" width="8.00390625" style="72" customWidth="1"/>
    <col min="10" max="16384" width="8.00390625" style="72" customWidth="1"/>
  </cols>
  <sheetData>
    <row r="1" spans="1:9" ht="18.75">
      <c r="A1" s="89"/>
      <c r="B1" s="89"/>
      <c r="C1" s="89"/>
      <c r="D1" s="89"/>
      <c r="E1" s="89"/>
      <c r="F1" s="89"/>
      <c r="G1" s="89"/>
      <c r="H1" s="89"/>
      <c r="I1" s="89"/>
    </row>
    <row r="2" spans="2:9" ht="42" customHeight="1">
      <c r="B2" s="90"/>
      <c r="C2" s="352" t="str">
        <f>+Income!B2</f>
        <v>TSR CAPITAL BERHAD</v>
      </c>
      <c r="D2" s="352"/>
      <c r="E2" s="352"/>
      <c r="F2" s="352"/>
      <c r="G2" s="352"/>
      <c r="H2" s="352"/>
      <c r="I2" s="90"/>
    </row>
    <row r="3" spans="2:9" ht="18.75">
      <c r="B3" s="89"/>
      <c r="C3" s="353" t="str">
        <f>+Income!B3</f>
        <v>(Company No : 541149-W)</v>
      </c>
      <c r="D3" s="353"/>
      <c r="E3" s="353"/>
      <c r="F3" s="353"/>
      <c r="G3" s="353"/>
      <c r="H3" s="353"/>
      <c r="I3" s="89"/>
    </row>
    <row r="4" spans="2:9" ht="15.75">
      <c r="B4" s="91"/>
      <c r="C4" s="354" t="str">
        <f>+Income!B4</f>
        <v>(Incorporated in Malaysia)</v>
      </c>
      <c r="D4" s="354"/>
      <c r="E4" s="354"/>
      <c r="F4" s="354"/>
      <c r="G4" s="354"/>
      <c r="H4" s="354"/>
      <c r="I4" s="91"/>
    </row>
    <row r="5" spans="1:9" ht="12.75">
      <c r="A5" s="92"/>
      <c r="B5" s="92"/>
      <c r="C5" s="92"/>
      <c r="D5" s="92"/>
      <c r="E5" s="92"/>
      <c r="F5" s="92"/>
      <c r="G5" s="92"/>
      <c r="H5" s="92"/>
      <c r="I5" s="92"/>
    </row>
    <row r="7" spans="1:8" ht="18.75">
      <c r="A7" s="200" t="s">
        <v>137</v>
      </c>
      <c r="B7" s="201"/>
      <c r="C7" s="201"/>
      <c r="D7" s="201"/>
      <c r="E7" s="201"/>
      <c r="F7" s="202"/>
      <c r="G7" s="202"/>
      <c r="H7" s="202"/>
    </row>
    <row r="8" spans="2:8" ht="18.75">
      <c r="B8" s="201"/>
      <c r="C8" s="236" t="str">
        <f>+Income!C8</f>
        <v>for the first quarter ended </v>
      </c>
      <c r="D8" s="235" t="str">
        <f>+Income!D8</f>
        <v>31 March 2009</v>
      </c>
      <c r="E8" s="201"/>
      <c r="F8" s="202"/>
      <c r="G8" s="202"/>
      <c r="H8" s="202"/>
    </row>
    <row r="9" spans="1:8" ht="18.75">
      <c r="A9" s="201"/>
      <c r="B9" s="201"/>
      <c r="C9" s="201"/>
      <c r="D9" s="201"/>
      <c r="E9" s="201"/>
      <c r="F9" s="202"/>
      <c r="G9" s="202"/>
      <c r="H9" s="202"/>
    </row>
    <row r="10" spans="1:8" ht="18.75">
      <c r="A10" s="201"/>
      <c r="B10" s="201"/>
      <c r="C10" s="201"/>
      <c r="D10" s="201"/>
      <c r="E10" s="201"/>
      <c r="F10" s="350" t="s">
        <v>227</v>
      </c>
      <c r="G10" s="350"/>
      <c r="H10" s="350"/>
    </row>
    <row r="11" spans="1:8" ht="19.5" thickBot="1">
      <c r="A11" s="200"/>
      <c r="B11" s="201"/>
      <c r="C11" s="201"/>
      <c r="D11" s="201"/>
      <c r="E11" s="201"/>
      <c r="F11" s="258">
        <v>2009</v>
      </c>
      <c r="G11" s="202"/>
      <c r="H11" s="259">
        <v>2008</v>
      </c>
    </row>
    <row r="12" spans="1:8" ht="18.75">
      <c r="A12" s="200"/>
      <c r="B12" s="201"/>
      <c r="C12" s="201"/>
      <c r="D12" s="201"/>
      <c r="E12" s="201"/>
      <c r="F12" s="231" t="s">
        <v>3</v>
      </c>
      <c r="G12" s="204"/>
      <c r="H12" s="204" t="s">
        <v>3</v>
      </c>
    </row>
    <row r="13" spans="1:8" ht="18.75">
      <c r="A13" s="201"/>
      <c r="B13" s="201"/>
      <c r="C13" s="201"/>
      <c r="D13" s="201"/>
      <c r="E13" s="201"/>
      <c r="F13" s="204"/>
      <c r="G13" s="204"/>
      <c r="H13" s="204"/>
    </row>
    <row r="14" spans="1:9" ht="18.75">
      <c r="A14" s="201"/>
      <c r="B14" s="200" t="s">
        <v>138</v>
      </c>
      <c r="C14" s="201"/>
      <c r="D14" s="201"/>
      <c r="E14" s="201"/>
      <c r="F14" s="205"/>
      <c r="G14" s="205"/>
      <c r="H14" s="206"/>
      <c r="I14" s="74"/>
    </row>
    <row r="15" spans="1:9" ht="18.75">
      <c r="A15" s="201"/>
      <c r="B15" s="200"/>
      <c r="C15" s="201"/>
      <c r="D15" s="201"/>
      <c r="E15" s="201"/>
      <c r="F15" s="205"/>
      <c r="G15" s="205"/>
      <c r="H15" s="206"/>
      <c r="I15" s="74"/>
    </row>
    <row r="16" spans="1:9" ht="18.75">
      <c r="A16" s="201"/>
      <c r="B16" s="201" t="s">
        <v>251</v>
      </c>
      <c r="C16" s="201"/>
      <c r="D16" s="201"/>
      <c r="E16" s="201"/>
      <c r="F16" s="205">
        <v>1247</v>
      </c>
      <c r="G16" s="205"/>
      <c r="H16" s="206">
        <v>-22142</v>
      </c>
      <c r="I16" s="74"/>
    </row>
    <row r="17" spans="1:9" ht="18.75">
      <c r="A17" s="201"/>
      <c r="B17" s="201"/>
      <c r="C17" s="201"/>
      <c r="D17" s="201"/>
      <c r="E17" s="201"/>
      <c r="F17" s="205"/>
      <c r="G17" s="205"/>
      <c r="H17" s="206"/>
      <c r="I17" s="74"/>
    </row>
    <row r="18" spans="1:9" ht="16.5" customHeight="1">
      <c r="A18" s="201"/>
      <c r="B18" s="200" t="s">
        <v>42</v>
      </c>
      <c r="C18" s="201"/>
      <c r="D18" s="201"/>
      <c r="E18" s="201"/>
      <c r="F18" s="205"/>
      <c r="G18" s="205"/>
      <c r="H18" s="206"/>
      <c r="I18" s="74"/>
    </row>
    <row r="19" spans="1:9" ht="16.5" customHeight="1">
      <c r="A19" s="201"/>
      <c r="B19" s="201" t="s">
        <v>177</v>
      </c>
      <c r="C19" s="201"/>
      <c r="D19" s="201"/>
      <c r="E19" s="201"/>
      <c r="F19" s="207">
        <v>545</v>
      </c>
      <c r="G19" s="208"/>
      <c r="H19" s="209">
        <v>712</v>
      </c>
      <c r="I19" s="74"/>
    </row>
    <row r="20" spans="1:9" ht="16.5" customHeight="1">
      <c r="A20" s="201"/>
      <c r="B20" s="201"/>
      <c r="C20" s="201"/>
      <c r="D20" s="201"/>
      <c r="E20" s="201"/>
      <c r="F20" s="208"/>
      <c r="G20" s="208"/>
      <c r="H20" s="210"/>
      <c r="I20" s="74"/>
    </row>
    <row r="21" spans="1:9" ht="18.75">
      <c r="A21" s="201"/>
      <c r="B21" s="201" t="s">
        <v>252</v>
      </c>
      <c r="C21" s="200"/>
      <c r="D21" s="200"/>
      <c r="E21" s="200"/>
      <c r="F21" s="208">
        <f>SUM(F16:F19)</f>
        <v>1792</v>
      </c>
      <c r="G21" s="208"/>
      <c r="H21" s="206">
        <f>SUM(H16:H19)</f>
        <v>-21430</v>
      </c>
      <c r="I21" s="74"/>
    </row>
    <row r="22" spans="1:9" ht="18.75">
      <c r="A22" s="201"/>
      <c r="B22" s="201"/>
      <c r="C22" s="200"/>
      <c r="D22" s="200"/>
      <c r="E22" s="200"/>
      <c r="F22" s="208"/>
      <c r="G22" s="208"/>
      <c r="H22" s="206"/>
      <c r="I22" s="74"/>
    </row>
    <row r="23" spans="1:9" s="73" customFormat="1" ht="16.5" customHeight="1">
      <c r="A23" s="200"/>
      <c r="B23" s="201" t="s">
        <v>139</v>
      </c>
      <c r="C23" s="201"/>
      <c r="D23" s="201"/>
      <c r="E23" s="201"/>
      <c r="F23" s="211">
        <v>11898</v>
      </c>
      <c r="G23" s="205"/>
      <c r="H23" s="206">
        <v>31938</v>
      </c>
      <c r="I23" s="75"/>
    </row>
    <row r="24" spans="1:9" s="73" customFormat="1" ht="16.5" customHeight="1">
      <c r="A24" s="200"/>
      <c r="B24" s="201"/>
      <c r="C24" s="201"/>
      <c r="D24" s="201"/>
      <c r="E24" s="201"/>
      <c r="F24" s="205"/>
      <c r="G24" s="205"/>
      <c r="H24" s="206"/>
      <c r="I24" s="75"/>
    </row>
    <row r="25" spans="1:9" ht="16.5" customHeight="1">
      <c r="A25" s="201"/>
      <c r="B25" s="201" t="s">
        <v>140</v>
      </c>
      <c r="C25" s="201"/>
      <c r="D25" s="201"/>
      <c r="E25" s="201"/>
      <c r="F25" s="207">
        <v>-12474</v>
      </c>
      <c r="G25" s="205"/>
      <c r="H25" s="209">
        <v>-7014</v>
      </c>
      <c r="I25" s="74"/>
    </row>
    <row r="26" spans="1:9" ht="16.5" customHeight="1">
      <c r="A26" s="201"/>
      <c r="B26" s="201"/>
      <c r="C26" s="201"/>
      <c r="D26" s="201"/>
      <c r="E26" s="201"/>
      <c r="F26" s="208"/>
      <c r="G26" s="205"/>
      <c r="H26" s="210"/>
      <c r="I26" s="74"/>
    </row>
    <row r="27" spans="1:9" ht="18.75">
      <c r="A27" s="201"/>
      <c r="B27" s="201" t="s">
        <v>187</v>
      </c>
      <c r="C27" s="200"/>
      <c r="D27" s="200"/>
      <c r="E27" s="200"/>
      <c r="F27" s="205">
        <f>SUM(F21:F25)</f>
        <v>1216</v>
      </c>
      <c r="G27" s="205"/>
      <c r="H27" s="206">
        <f>SUM(H21:H25)</f>
        <v>3494</v>
      </c>
      <c r="I27" s="74"/>
    </row>
    <row r="28" spans="1:9" ht="18.75">
      <c r="A28" s="201"/>
      <c r="B28" s="201"/>
      <c r="C28" s="200"/>
      <c r="D28" s="200"/>
      <c r="E28" s="200"/>
      <c r="F28" s="205"/>
      <c r="G28" s="205"/>
      <c r="H28" s="206"/>
      <c r="I28" s="74"/>
    </row>
    <row r="29" spans="1:9" s="73" customFormat="1" ht="16.5" customHeight="1">
      <c r="A29" s="200"/>
      <c r="B29" s="201" t="s">
        <v>141</v>
      </c>
      <c r="C29" s="201"/>
      <c r="D29" s="201"/>
      <c r="E29" s="201"/>
      <c r="F29" s="207">
        <v>-622</v>
      </c>
      <c r="G29" s="205"/>
      <c r="H29" s="209">
        <v>-1254</v>
      </c>
      <c r="I29" s="75"/>
    </row>
    <row r="30" spans="1:9" s="73" customFormat="1" ht="16.5" customHeight="1">
      <c r="A30" s="200"/>
      <c r="B30" s="201"/>
      <c r="C30" s="201"/>
      <c r="D30" s="201"/>
      <c r="E30" s="201"/>
      <c r="F30" s="208"/>
      <c r="G30" s="205"/>
      <c r="H30" s="210"/>
      <c r="I30" s="75"/>
    </row>
    <row r="31" spans="1:9" ht="18.75">
      <c r="A31" s="201"/>
      <c r="B31" s="201" t="s">
        <v>188</v>
      </c>
      <c r="C31" s="200"/>
      <c r="D31" s="200"/>
      <c r="E31" s="200"/>
      <c r="F31" s="208">
        <f>SUM(F27:F29)</f>
        <v>594</v>
      </c>
      <c r="G31" s="208"/>
      <c r="H31" s="210">
        <f>SUM(H27:H29)</f>
        <v>2240</v>
      </c>
      <c r="I31" s="74"/>
    </row>
    <row r="32" spans="1:9" ht="15.75" customHeight="1">
      <c r="A32" s="200"/>
      <c r="B32" s="201"/>
      <c r="C32" s="201"/>
      <c r="D32" s="201"/>
      <c r="E32" s="201"/>
      <c r="F32" s="205"/>
      <c r="G32" s="205"/>
      <c r="H32" s="206"/>
      <c r="I32" s="75"/>
    </row>
    <row r="33" spans="1:9" ht="18.75">
      <c r="A33" s="201"/>
      <c r="B33" s="200" t="s">
        <v>142</v>
      </c>
      <c r="C33" s="201"/>
      <c r="D33" s="201"/>
      <c r="E33" s="201"/>
      <c r="F33" s="205"/>
      <c r="G33" s="205"/>
      <c r="H33" s="206"/>
      <c r="I33" s="74"/>
    </row>
    <row r="34" spans="1:9" ht="18.75">
      <c r="A34" s="201"/>
      <c r="B34" s="200"/>
      <c r="C34" s="201"/>
      <c r="D34" s="201"/>
      <c r="E34" s="201"/>
      <c r="F34" s="205"/>
      <c r="G34" s="205"/>
      <c r="H34" s="206"/>
      <c r="I34" s="74"/>
    </row>
    <row r="35" spans="1:9" ht="18.75">
      <c r="A35" s="201"/>
      <c r="B35" s="201" t="s">
        <v>261</v>
      </c>
      <c r="C35" s="201"/>
      <c r="D35" s="201"/>
      <c r="E35" s="201"/>
      <c r="F35" s="212">
        <v>1767</v>
      </c>
      <c r="G35" s="208"/>
      <c r="H35" s="210">
        <v>-662</v>
      </c>
      <c r="I35" s="74"/>
    </row>
    <row r="36" spans="1:9" ht="17.25" customHeight="1">
      <c r="A36" s="201"/>
      <c r="B36" s="201"/>
      <c r="C36" s="201"/>
      <c r="D36" s="201"/>
      <c r="E36" s="201"/>
      <c r="F36" s="208"/>
      <c r="G36" s="208"/>
      <c r="H36" s="210"/>
      <c r="I36" s="74"/>
    </row>
    <row r="37" spans="1:9" ht="18.75">
      <c r="A37" s="201"/>
      <c r="B37" s="200" t="s">
        <v>143</v>
      </c>
      <c r="C37" s="201"/>
      <c r="D37" s="201"/>
      <c r="E37" s="201"/>
      <c r="F37" s="205"/>
      <c r="G37" s="205"/>
      <c r="H37" s="206"/>
      <c r="I37" s="74"/>
    </row>
    <row r="38" spans="1:9" ht="18.75">
      <c r="A38" s="201"/>
      <c r="B38" s="200"/>
      <c r="C38" s="201"/>
      <c r="D38" s="201"/>
      <c r="E38" s="201"/>
      <c r="F38" s="205"/>
      <c r="G38" s="205"/>
      <c r="H38" s="206"/>
      <c r="I38" s="74"/>
    </row>
    <row r="39" spans="1:9" s="73" customFormat="1" ht="18.75">
      <c r="A39" s="201"/>
      <c r="B39" s="201" t="s">
        <v>253</v>
      </c>
      <c r="C39" s="201"/>
      <c r="D39" s="201"/>
      <c r="E39" s="201"/>
      <c r="F39" s="207">
        <v>-769</v>
      </c>
      <c r="G39" s="208"/>
      <c r="H39" s="209">
        <v>4642</v>
      </c>
      <c r="I39" s="74"/>
    </row>
    <row r="40" spans="1:9" s="73" customFormat="1" ht="17.25" customHeight="1">
      <c r="A40" s="201"/>
      <c r="B40" s="201"/>
      <c r="C40" s="201"/>
      <c r="D40" s="201"/>
      <c r="E40" s="201"/>
      <c r="F40" s="205"/>
      <c r="G40" s="205"/>
      <c r="H40" s="206"/>
      <c r="I40" s="74"/>
    </row>
    <row r="41" spans="1:9" s="73" customFormat="1" ht="18.75">
      <c r="A41" s="201"/>
      <c r="B41" s="200" t="s">
        <v>254</v>
      </c>
      <c r="C41" s="200"/>
      <c r="D41" s="200"/>
      <c r="E41" s="200"/>
      <c r="F41" s="205">
        <f>SUM(F31:F39)</f>
        <v>1592</v>
      </c>
      <c r="G41" s="205"/>
      <c r="H41" s="206">
        <f>+H39+H35+H31</f>
        <v>6220</v>
      </c>
      <c r="I41" s="74"/>
    </row>
    <row r="42" spans="1:9" ht="18.75">
      <c r="A42" s="200"/>
      <c r="B42" s="200"/>
      <c r="C42" s="200"/>
      <c r="D42" s="200"/>
      <c r="E42" s="200"/>
      <c r="F42" s="205"/>
      <c r="G42" s="205"/>
      <c r="H42" s="206"/>
      <c r="I42" s="75"/>
    </row>
    <row r="43" spans="1:9" ht="18.75">
      <c r="A43" s="200"/>
      <c r="B43" s="200" t="s">
        <v>144</v>
      </c>
      <c r="C43" s="200"/>
      <c r="D43" s="200"/>
      <c r="E43" s="200"/>
      <c r="F43" s="211">
        <v>66952</v>
      </c>
      <c r="G43" s="211"/>
      <c r="H43" s="295">
        <v>44090</v>
      </c>
      <c r="I43" s="75"/>
    </row>
    <row r="44" spans="1:9" ht="18.75">
      <c r="A44" s="200"/>
      <c r="B44" s="200"/>
      <c r="C44" s="200"/>
      <c r="D44" s="200"/>
      <c r="E44" s="200"/>
      <c r="F44" s="205"/>
      <c r="G44" s="205"/>
      <c r="H44" s="206"/>
      <c r="I44" s="75"/>
    </row>
    <row r="45" spans="1:9" ht="19.5" thickBot="1">
      <c r="A45" s="200"/>
      <c r="B45" s="200" t="s">
        <v>255</v>
      </c>
      <c r="C45" s="200"/>
      <c r="D45" s="200"/>
      <c r="E45" s="200"/>
      <c r="F45" s="213">
        <f>+F41+F43</f>
        <v>68544</v>
      </c>
      <c r="G45" s="208"/>
      <c r="H45" s="214">
        <f>SUM(H41:H44)</f>
        <v>50310</v>
      </c>
      <c r="I45" s="75"/>
    </row>
    <row r="46" spans="1:9" ht="19.5" thickTop="1">
      <c r="A46" s="200"/>
      <c r="B46" s="200"/>
      <c r="C46" s="200"/>
      <c r="D46" s="200"/>
      <c r="E46" s="200"/>
      <c r="F46" s="215"/>
      <c r="G46" s="215"/>
      <c r="H46" s="216"/>
      <c r="I46" s="75"/>
    </row>
    <row r="47" spans="1:9" ht="18.75">
      <c r="A47" s="200"/>
      <c r="B47" s="201" t="s">
        <v>196</v>
      </c>
      <c r="C47" s="200"/>
      <c r="D47" s="200"/>
      <c r="E47" s="200"/>
      <c r="F47" s="215"/>
      <c r="G47" s="215"/>
      <c r="H47" s="216"/>
      <c r="I47" s="75"/>
    </row>
    <row r="48" spans="1:9" ht="18.75">
      <c r="A48" s="200"/>
      <c r="B48" s="201"/>
      <c r="C48" s="200"/>
      <c r="D48" s="200"/>
      <c r="E48" s="200"/>
      <c r="F48" s="215"/>
      <c r="G48" s="215"/>
      <c r="H48" s="216"/>
      <c r="I48" s="75"/>
    </row>
    <row r="49" spans="1:9" ht="18.75">
      <c r="A49" s="200"/>
      <c r="B49" s="200"/>
      <c r="C49" s="200"/>
      <c r="D49" s="200"/>
      <c r="E49" s="200"/>
      <c r="F49" s="350" t="str">
        <f>+F10</f>
        <v>3 months ended 31 March</v>
      </c>
      <c r="G49" s="350"/>
      <c r="H49" s="350"/>
      <c r="I49" s="75"/>
    </row>
    <row r="50" spans="1:9" ht="18.75">
      <c r="A50" s="200"/>
      <c r="B50" s="200"/>
      <c r="C50" s="200"/>
      <c r="D50" s="200"/>
      <c r="E50" s="200"/>
      <c r="F50" s="230">
        <f>+F11</f>
        <v>2009</v>
      </c>
      <c r="G50" s="204"/>
      <c r="H50" s="203">
        <f>+H11</f>
        <v>2008</v>
      </c>
      <c r="I50" s="75"/>
    </row>
    <row r="51" spans="1:9" ht="18.75">
      <c r="A51" s="200"/>
      <c r="B51" s="200"/>
      <c r="C51" s="200"/>
      <c r="D51" s="200"/>
      <c r="E51" s="200"/>
      <c r="F51" s="231" t="s">
        <v>3</v>
      </c>
      <c r="G51" s="204"/>
      <c r="H51" s="204" t="s">
        <v>3</v>
      </c>
      <c r="I51" s="75"/>
    </row>
    <row r="52" spans="1:9" ht="18.75">
      <c r="A52" s="200"/>
      <c r="B52" s="200"/>
      <c r="C52" s="200"/>
      <c r="D52" s="200"/>
      <c r="E52" s="200"/>
      <c r="F52" s="204"/>
      <c r="G52" s="204"/>
      <c r="H52" s="204"/>
      <c r="I52" s="75"/>
    </row>
    <row r="53" spans="1:9" ht="18.75">
      <c r="A53" s="200"/>
      <c r="B53" s="201" t="s">
        <v>115</v>
      </c>
      <c r="C53" s="201"/>
      <c r="D53" s="201"/>
      <c r="E53" s="201"/>
      <c r="F53" s="207">
        <v>18667</v>
      </c>
      <c r="G53" s="208"/>
      <c r="H53" s="209">
        <v>47479</v>
      </c>
      <c r="I53" s="75"/>
    </row>
    <row r="54" spans="1:9" s="84" customFormat="1" ht="18.75">
      <c r="A54" s="201"/>
      <c r="B54" s="201" t="s">
        <v>208</v>
      </c>
      <c r="C54" s="201"/>
      <c r="D54" s="201"/>
      <c r="E54" s="201"/>
      <c r="F54" s="208">
        <v>50077</v>
      </c>
      <c r="G54" s="208"/>
      <c r="H54" s="296">
        <v>6377</v>
      </c>
      <c r="I54" s="6"/>
    </row>
    <row r="55" spans="1:9" s="84" customFormat="1" ht="18.75">
      <c r="A55" s="201"/>
      <c r="B55" s="201" t="s">
        <v>192</v>
      </c>
      <c r="C55" s="201"/>
      <c r="D55" s="201"/>
      <c r="E55" s="201"/>
      <c r="F55" s="208">
        <v>-200</v>
      </c>
      <c r="G55" s="208"/>
      <c r="H55" s="296">
        <v>-3546</v>
      </c>
      <c r="I55" s="6"/>
    </row>
    <row r="56" spans="1:9" s="84" customFormat="1" ht="19.5" thickBot="1">
      <c r="A56" s="201"/>
      <c r="B56" s="201"/>
      <c r="C56" s="201"/>
      <c r="D56" s="201"/>
      <c r="E56" s="201"/>
      <c r="F56" s="213">
        <f>SUM(F53:F55)</f>
        <v>68544</v>
      </c>
      <c r="G56" s="208"/>
      <c r="H56" s="297">
        <f>SUM(H53:H55)</f>
        <v>50310</v>
      </c>
      <c r="I56" s="6"/>
    </row>
    <row r="57" spans="1:9" s="84" customFormat="1" ht="19.5" thickTop="1">
      <c r="A57" s="201"/>
      <c r="B57" s="201"/>
      <c r="C57" s="201"/>
      <c r="D57" s="201"/>
      <c r="E57" s="201"/>
      <c r="F57" s="205"/>
      <c r="G57" s="205"/>
      <c r="H57" s="206">
        <f>H56-H45</f>
        <v>0</v>
      </c>
      <c r="I57" s="6"/>
    </row>
    <row r="58" spans="1:9" s="84" customFormat="1" ht="24" customHeight="1">
      <c r="A58" s="97"/>
      <c r="B58" s="351" t="s">
        <v>228</v>
      </c>
      <c r="C58" s="343"/>
      <c r="D58" s="343"/>
      <c r="E58" s="343"/>
      <c r="F58" s="343"/>
      <c r="G58" s="343"/>
      <c r="H58" s="343"/>
      <c r="I58" s="6"/>
    </row>
    <row r="59" ht="11.25" customHeight="1">
      <c r="I59" s="93"/>
    </row>
  </sheetData>
  <sheetProtection/>
  <mergeCells count="6">
    <mergeCell ref="F10:H10"/>
    <mergeCell ref="B58:H58"/>
    <mergeCell ref="F49:H49"/>
    <mergeCell ref="C2:H2"/>
    <mergeCell ref="C3:H3"/>
    <mergeCell ref="C4:H4"/>
  </mergeCells>
  <printOptions horizontalCentered="1"/>
  <pageMargins left="0.75" right="0.75" top="1" bottom="1" header="0.5" footer="0.5"/>
  <pageSetup firstPageNumber="4" useFirstPageNumber="1" fitToHeight="1" fitToWidth="1" horizontalDpi="300" verticalDpi="300" orientation="portrait" paperSize="9" scale="65"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O75"/>
  <sheetViews>
    <sheetView showGridLines="0" zoomScale="95" zoomScaleNormal="95" zoomScalePageLayoutView="0" workbookViewId="0" topLeftCell="A40">
      <selection activeCell="D46" sqref="D46"/>
    </sheetView>
  </sheetViews>
  <sheetFormatPr defaultColWidth="9.140625" defaultRowHeight="12.75"/>
  <cols>
    <col min="1" max="1" width="4.28125" style="3" customWidth="1"/>
    <col min="2" max="2" width="3.7109375" style="3" customWidth="1"/>
    <col min="3" max="3" width="2.7109375" style="3" customWidth="1"/>
    <col min="4" max="4" width="8.57421875" style="3" customWidth="1"/>
    <col min="5" max="5" width="23.421875" style="3" customWidth="1"/>
    <col min="6" max="6" width="7.140625" style="3" customWidth="1"/>
    <col min="7" max="7" width="15.8515625" style="3" customWidth="1"/>
    <col min="8" max="8" width="16.28125" style="3" customWidth="1"/>
    <col min="9" max="9" width="14.140625" style="3" customWidth="1"/>
    <col min="10" max="10" width="0.71875" style="3" customWidth="1"/>
    <col min="11" max="11" width="13.140625" style="3" customWidth="1"/>
    <col min="12" max="12" width="5.28125" style="3" customWidth="1"/>
    <col min="13" max="13" width="11.28125" style="3" customWidth="1"/>
    <col min="14" max="14" width="12.140625" style="3" customWidth="1"/>
    <col min="15" max="16384" width="9.140625" style="3" customWidth="1"/>
  </cols>
  <sheetData>
    <row r="1" spans="1:12" ht="18.75">
      <c r="A1" s="332" t="s">
        <v>28</v>
      </c>
      <c r="B1" s="332"/>
      <c r="C1" s="332"/>
      <c r="D1" s="332"/>
      <c r="E1" s="332"/>
      <c r="F1" s="332"/>
      <c r="G1" s="332"/>
      <c r="H1" s="332"/>
      <c r="I1" s="332"/>
      <c r="J1" s="332"/>
      <c r="K1" s="332"/>
      <c r="L1" s="8"/>
    </row>
    <row r="2" spans="1:12" ht="18.75">
      <c r="A2" s="332" t="s">
        <v>29</v>
      </c>
      <c r="B2" s="332"/>
      <c r="C2" s="332"/>
      <c r="D2" s="332"/>
      <c r="E2" s="332"/>
      <c r="F2" s="332"/>
      <c r="G2" s="332"/>
      <c r="H2" s="332"/>
      <c r="I2" s="332"/>
      <c r="J2" s="332"/>
      <c r="K2" s="332"/>
      <c r="L2" s="8"/>
    </row>
    <row r="3" spans="1:12" ht="18.75" customHeight="1">
      <c r="A3" s="370" t="s">
        <v>14</v>
      </c>
      <c r="B3" s="370"/>
      <c r="C3" s="370"/>
      <c r="D3" s="370"/>
      <c r="E3" s="370"/>
      <c r="F3" s="370"/>
      <c r="G3" s="370"/>
      <c r="H3" s="370"/>
      <c r="I3" s="370"/>
      <c r="J3" s="370"/>
      <c r="K3" s="370"/>
      <c r="L3" s="5"/>
    </row>
    <row r="4" spans="1:12" ht="18.75">
      <c r="A4" s="8"/>
      <c r="B4" s="8"/>
      <c r="C4" s="8"/>
      <c r="D4" s="8"/>
      <c r="E4" s="8"/>
      <c r="F4" s="8"/>
      <c r="G4" s="8"/>
      <c r="H4" s="8"/>
      <c r="I4" s="8"/>
      <c r="J4" s="8"/>
      <c r="K4" s="8"/>
      <c r="L4" s="8"/>
    </row>
    <row r="5" ht="6.75" customHeight="1">
      <c r="A5" s="68"/>
    </row>
    <row r="6" spans="1:12" ht="18.75">
      <c r="A6" s="371" t="s">
        <v>133</v>
      </c>
      <c r="B6" s="371"/>
      <c r="C6" s="371"/>
      <c r="D6" s="371"/>
      <c r="E6" s="371"/>
      <c r="F6" s="371"/>
      <c r="G6" s="371"/>
      <c r="H6" s="371"/>
      <c r="I6" s="371"/>
      <c r="J6" s="371"/>
      <c r="K6" s="371"/>
      <c r="L6" s="144"/>
    </row>
    <row r="7" ht="12.75">
      <c r="A7" s="7"/>
    </row>
    <row r="8" s="13" customFormat="1" ht="18" customHeight="1">
      <c r="A8" s="10" t="s">
        <v>45</v>
      </c>
    </row>
    <row r="9" s="13" customFormat="1" ht="6.75" customHeight="1"/>
    <row r="10" spans="1:5" s="13" customFormat="1" ht="13.5" customHeight="1">
      <c r="A10" s="27" t="s">
        <v>61</v>
      </c>
      <c r="B10" s="10"/>
      <c r="C10" s="10" t="s">
        <v>145</v>
      </c>
      <c r="D10" s="10"/>
      <c r="E10" s="10"/>
    </row>
    <row r="11" spans="1:12" s="13" customFormat="1" ht="60" customHeight="1">
      <c r="A11" s="17"/>
      <c r="B11" s="10"/>
      <c r="C11" s="362" t="s">
        <v>229</v>
      </c>
      <c r="D11" s="362"/>
      <c r="E11" s="362"/>
      <c r="F11" s="362"/>
      <c r="G11" s="362"/>
      <c r="H11" s="362"/>
      <c r="I11" s="362"/>
      <c r="J11" s="362"/>
      <c r="K11" s="362"/>
      <c r="L11" s="20"/>
    </row>
    <row r="12" spans="1:12" s="13" customFormat="1" ht="35.25" customHeight="1">
      <c r="A12" s="17"/>
      <c r="B12" s="10"/>
      <c r="C12" s="362" t="s">
        <v>230</v>
      </c>
      <c r="D12" s="362"/>
      <c r="E12" s="362"/>
      <c r="F12" s="362"/>
      <c r="G12" s="362"/>
      <c r="H12" s="362"/>
      <c r="I12" s="362"/>
      <c r="J12" s="362"/>
      <c r="K12" s="362"/>
      <c r="L12" s="20"/>
    </row>
    <row r="13" spans="1:3" s="13" customFormat="1" ht="15">
      <c r="A13" s="27" t="s">
        <v>62</v>
      </c>
      <c r="B13" s="10"/>
      <c r="C13" s="10" t="s">
        <v>146</v>
      </c>
    </row>
    <row r="14" spans="1:12" s="13" customFormat="1" ht="19.5" customHeight="1">
      <c r="A14" s="11"/>
      <c r="C14" s="362" t="s">
        <v>231</v>
      </c>
      <c r="D14" s="362"/>
      <c r="E14" s="362"/>
      <c r="F14" s="362"/>
      <c r="G14" s="362"/>
      <c r="H14" s="362"/>
      <c r="I14" s="362"/>
      <c r="J14" s="362"/>
      <c r="K14" s="362"/>
      <c r="L14" s="20"/>
    </row>
    <row r="15" spans="1:3" s="13" customFormat="1" ht="15">
      <c r="A15" s="27" t="s">
        <v>63</v>
      </c>
      <c r="B15" s="10"/>
      <c r="C15" s="10" t="s">
        <v>9</v>
      </c>
    </row>
    <row r="16" spans="1:12" s="13" customFormat="1" ht="32.25" customHeight="1">
      <c r="A16" s="11"/>
      <c r="C16" s="362" t="s">
        <v>47</v>
      </c>
      <c r="D16" s="363"/>
      <c r="E16" s="363"/>
      <c r="F16" s="363"/>
      <c r="G16" s="363"/>
      <c r="H16" s="363"/>
      <c r="I16" s="363"/>
      <c r="J16" s="363"/>
      <c r="K16" s="363"/>
      <c r="L16" s="113"/>
    </row>
    <row r="17" spans="1:3" s="13" customFormat="1" ht="16.5" customHeight="1">
      <c r="A17" s="27" t="s">
        <v>64</v>
      </c>
      <c r="B17" s="10"/>
      <c r="C17" s="10" t="s">
        <v>147</v>
      </c>
    </row>
    <row r="18" spans="1:12" s="13" customFormat="1" ht="33.75" customHeight="1">
      <c r="A18" s="11"/>
      <c r="C18" s="362" t="s">
        <v>33</v>
      </c>
      <c r="D18" s="363"/>
      <c r="E18" s="363"/>
      <c r="F18" s="363"/>
      <c r="G18" s="363"/>
      <c r="H18" s="363"/>
      <c r="I18" s="363"/>
      <c r="J18" s="363"/>
      <c r="K18" s="363"/>
      <c r="L18" s="113"/>
    </row>
    <row r="19" spans="1:12" s="13" customFormat="1" ht="16.5" customHeight="1">
      <c r="A19" s="112" t="s">
        <v>65</v>
      </c>
      <c r="B19" s="10"/>
      <c r="C19" s="360" t="s">
        <v>57</v>
      </c>
      <c r="D19" s="368"/>
      <c r="E19" s="368"/>
      <c r="F19" s="368"/>
      <c r="G19" s="368"/>
      <c r="H19" s="368"/>
      <c r="I19" s="368"/>
      <c r="J19" s="143"/>
      <c r="K19" s="20"/>
      <c r="L19" s="20"/>
    </row>
    <row r="20" spans="1:12" s="13" customFormat="1" ht="20.25" customHeight="1">
      <c r="A20" s="11"/>
      <c r="C20" s="362" t="s">
        <v>58</v>
      </c>
      <c r="D20" s="363"/>
      <c r="E20" s="363"/>
      <c r="F20" s="363"/>
      <c r="G20" s="363"/>
      <c r="H20" s="363"/>
      <c r="I20" s="363"/>
      <c r="J20" s="363"/>
      <c r="K20" s="363"/>
      <c r="L20" s="113"/>
    </row>
    <row r="21" spans="1:12" s="13" customFormat="1" ht="15">
      <c r="A21" s="112" t="s">
        <v>66</v>
      </c>
      <c r="B21" s="10"/>
      <c r="C21" s="360" t="s">
        <v>148</v>
      </c>
      <c r="D21" s="368"/>
      <c r="E21" s="368"/>
      <c r="F21" s="368"/>
      <c r="G21" s="368"/>
      <c r="H21" s="368"/>
      <c r="I21" s="368"/>
      <c r="J21" s="368"/>
      <c r="K21" s="368"/>
      <c r="L21" s="143"/>
    </row>
    <row r="22" spans="1:12" s="13" customFormat="1" ht="32.25" customHeight="1">
      <c r="A22" s="11"/>
      <c r="C22" s="362" t="s">
        <v>232</v>
      </c>
      <c r="D22" s="363"/>
      <c r="E22" s="363"/>
      <c r="F22" s="363"/>
      <c r="G22" s="363"/>
      <c r="H22" s="363"/>
      <c r="I22" s="363"/>
      <c r="J22" s="363"/>
      <c r="K22" s="363"/>
      <c r="L22" s="113"/>
    </row>
    <row r="23" spans="1:12" s="13" customFormat="1" ht="64.5" customHeight="1">
      <c r="A23" s="11"/>
      <c r="C23" s="362" t="s">
        <v>243</v>
      </c>
      <c r="D23" s="363"/>
      <c r="E23" s="363"/>
      <c r="F23" s="363"/>
      <c r="G23" s="363"/>
      <c r="H23" s="363"/>
      <c r="I23" s="363"/>
      <c r="J23" s="363"/>
      <c r="K23" s="363"/>
      <c r="L23" s="113"/>
    </row>
    <row r="24" spans="1:12" s="13" customFormat="1" ht="17.25" customHeight="1">
      <c r="A24" s="112" t="s">
        <v>67</v>
      </c>
      <c r="C24" s="360" t="s">
        <v>59</v>
      </c>
      <c r="D24" s="368"/>
      <c r="E24" s="368"/>
      <c r="F24" s="368"/>
      <c r="G24" s="368"/>
      <c r="H24" s="368"/>
      <c r="I24" s="368"/>
      <c r="J24" s="143"/>
      <c r="K24" s="20"/>
      <c r="L24" s="20"/>
    </row>
    <row r="25" spans="1:12" s="13" customFormat="1" ht="24.75" customHeight="1">
      <c r="A25" s="11"/>
      <c r="C25" s="362" t="s">
        <v>216</v>
      </c>
      <c r="D25" s="362"/>
      <c r="E25" s="362"/>
      <c r="F25" s="362"/>
      <c r="G25" s="362"/>
      <c r="H25" s="362"/>
      <c r="I25" s="362"/>
      <c r="J25" s="362"/>
      <c r="K25" s="362"/>
      <c r="L25" s="20"/>
    </row>
    <row r="26" spans="1:3" s="13" customFormat="1" ht="15">
      <c r="A26" s="27" t="s">
        <v>68</v>
      </c>
      <c r="B26" s="10"/>
      <c r="C26" s="10" t="s">
        <v>149</v>
      </c>
    </row>
    <row r="27" spans="1:5" s="13" customFormat="1" ht="15">
      <c r="A27" s="37"/>
      <c r="C27" s="13" t="s">
        <v>169</v>
      </c>
      <c r="D27" s="149"/>
      <c r="E27" s="10"/>
    </row>
    <row r="28" spans="1:12" s="13" customFormat="1" ht="15">
      <c r="A28" s="37"/>
      <c r="D28" s="10"/>
      <c r="E28" s="10"/>
      <c r="I28" s="369" t="str">
        <f>+CASHFLOW!F10</f>
        <v>3 months ended 31 March</v>
      </c>
      <c r="J28" s="369"/>
      <c r="K28" s="369"/>
      <c r="L28" s="27"/>
    </row>
    <row r="29" spans="1:12" s="13" customFormat="1" ht="15.75" thickBot="1">
      <c r="A29" s="37"/>
      <c r="D29" s="10"/>
      <c r="E29" s="10"/>
      <c r="I29" s="260">
        <v>2009</v>
      </c>
      <c r="J29" s="261"/>
      <c r="K29" s="263">
        <v>2008</v>
      </c>
      <c r="L29" s="10"/>
    </row>
    <row r="30" spans="1:12" s="13" customFormat="1" ht="14.25" customHeight="1">
      <c r="A30" s="37"/>
      <c r="D30" s="10"/>
      <c r="E30" s="10"/>
      <c r="I30" s="153" t="s">
        <v>3</v>
      </c>
      <c r="J30" s="153"/>
      <c r="K30" s="27" t="s">
        <v>3</v>
      </c>
      <c r="L30" s="27"/>
    </row>
    <row r="31" spans="1:10" s="13" customFormat="1" ht="15">
      <c r="A31" s="37"/>
      <c r="C31" s="10" t="s">
        <v>151</v>
      </c>
      <c r="D31" s="10"/>
      <c r="E31" s="10"/>
      <c r="I31" s="224"/>
      <c r="J31" s="224"/>
    </row>
    <row r="32" spans="1:12" s="13" customFormat="1" ht="15">
      <c r="A32" s="37"/>
      <c r="C32" s="36"/>
      <c r="D32" s="13" t="s">
        <v>50</v>
      </c>
      <c r="E32" s="10"/>
      <c r="I32" s="225">
        <v>63985</v>
      </c>
      <c r="J32" s="225"/>
      <c r="K32" s="160">
        <v>74635</v>
      </c>
      <c r="L32" s="41"/>
    </row>
    <row r="33" spans="1:12" s="13" customFormat="1" ht="15">
      <c r="A33" s="37"/>
      <c r="C33" s="36"/>
      <c r="D33" s="13" t="s">
        <v>52</v>
      </c>
      <c r="E33" s="10"/>
      <c r="I33" s="225">
        <v>1064</v>
      </c>
      <c r="J33" s="222"/>
      <c r="K33" s="160">
        <v>3125</v>
      </c>
      <c r="L33" s="41"/>
    </row>
    <row r="34" spans="1:12" s="13" customFormat="1" ht="15">
      <c r="A34" s="37"/>
      <c r="C34" s="36"/>
      <c r="D34" s="13" t="s">
        <v>51</v>
      </c>
      <c r="I34" s="222">
        <v>0</v>
      </c>
      <c r="J34" s="222"/>
      <c r="K34" s="161">
        <v>0</v>
      </c>
      <c r="L34" s="44"/>
    </row>
    <row r="35" spans="1:12" s="13" customFormat="1" ht="15">
      <c r="A35" s="37"/>
      <c r="C35" s="36"/>
      <c r="D35" s="13" t="s">
        <v>167</v>
      </c>
      <c r="I35" s="221">
        <v>0</v>
      </c>
      <c r="J35" s="222"/>
      <c r="K35" s="162">
        <v>0</v>
      </c>
      <c r="L35" s="44"/>
    </row>
    <row r="36" spans="1:12" s="13" customFormat="1" ht="15">
      <c r="A36" s="37"/>
      <c r="C36" s="36"/>
      <c r="D36" s="13" t="s">
        <v>152</v>
      </c>
      <c r="I36" s="125">
        <f>SUM(I32:I35)</f>
        <v>65049</v>
      </c>
      <c r="J36" s="130"/>
      <c r="K36" s="41">
        <f>SUM(K32:K35)</f>
        <v>77760</v>
      </c>
      <c r="L36" s="41"/>
    </row>
    <row r="37" spans="1:12" s="13" customFormat="1" ht="15">
      <c r="A37" s="37"/>
      <c r="C37" s="36"/>
      <c r="D37" s="13" t="s">
        <v>153</v>
      </c>
      <c r="I37" s="125">
        <v>-19631</v>
      </c>
      <c r="J37" s="130"/>
      <c r="K37" s="41">
        <v>-15250</v>
      </c>
      <c r="L37" s="41"/>
    </row>
    <row r="38" spans="1:12" s="13" customFormat="1" ht="15.75" thickBot="1">
      <c r="A38" s="37"/>
      <c r="C38" s="36"/>
      <c r="D38" s="13" t="s">
        <v>154</v>
      </c>
      <c r="I38" s="129">
        <f>SUM(I36:I37)</f>
        <v>45418</v>
      </c>
      <c r="J38" s="130"/>
      <c r="K38" s="43">
        <f>SUM(K36:K37)</f>
        <v>62510</v>
      </c>
      <c r="L38" s="44"/>
    </row>
    <row r="39" spans="1:12" s="13" customFormat="1" ht="4.5" customHeight="1">
      <c r="A39" s="37"/>
      <c r="C39" s="36"/>
      <c r="I39" s="226"/>
      <c r="J39" s="226"/>
      <c r="K39" s="36"/>
      <c r="L39" s="36"/>
    </row>
    <row r="40" spans="1:12" s="13" customFormat="1" ht="15">
      <c r="A40" s="37"/>
      <c r="C40" s="10" t="s">
        <v>155</v>
      </c>
      <c r="I40" s="226"/>
      <c r="J40" s="226"/>
      <c r="K40" s="36"/>
      <c r="L40" s="36"/>
    </row>
    <row r="41" spans="1:12" s="13" customFormat="1" ht="15">
      <c r="A41" s="37"/>
      <c r="C41" s="36"/>
      <c r="D41" s="13" t="s">
        <v>50</v>
      </c>
      <c r="I41" s="222">
        <v>9723</v>
      </c>
      <c r="J41" s="222"/>
      <c r="K41" s="161">
        <v>-21881</v>
      </c>
      <c r="L41" s="44"/>
    </row>
    <row r="42" spans="1:12" s="13" customFormat="1" ht="15">
      <c r="A42" s="37"/>
      <c r="C42" s="36"/>
      <c r="D42" s="13" t="s">
        <v>52</v>
      </c>
      <c r="I42" s="222">
        <v>-266</v>
      </c>
      <c r="J42" s="222"/>
      <c r="K42" s="161">
        <v>285</v>
      </c>
      <c r="L42" s="44"/>
    </row>
    <row r="43" spans="1:12" s="13" customFormat="1" ht="15">
      <c r="A43" s="37"/>
      <c r="C43" s="36"/>
      <c r="D43" s="13" t="s">
        <v>51</v>
      </c>
      <c r="I43" s="222">
        <v>-128</v>
      </c>
      <c r="J43" s="222"/>
      <c r="K43" s="161">
        <v>-263</v>
      </c>
      <c r="L43" s="44"/>
    </row>
    <row r="44" spans="1:15" s="13" customFormat="1" ht="15">
      <c r="A44" s="37"/>
      <c r="C44" s="36"/>
      <c r="D44" s="13" t="s">
        <v>167</v>
      </c>
      <c r="I44" s="221">
        <v>-155</v>
      </c>
      <c r="J44" s="222"/>
      <c r="K44" s="162">
        <v>-196</v>
      </c>
      <c r="L44" s="44"/>
      <c r="O44" s="36"/>
    </row>
    <row r="45" spans="1:12" s="13" customFormat="1" ht="15">
      <c r="A45" s="37"/>
      <c r="C45" s="36"/>
      <c r="D45" s="13" t="s">
        <v>262</v>
      </c>
      <c r="I45" s="225">
        <f>SUM(I41:I44)</f>
        <v>9174</v>
      </c>
      <c r="J45" s="222"/>
      <c r="K45" s="160">
        <f>SUM(K41:K44)</f>
        <v>-22055</v>
      </c>
      <c r="L45" s="41"/>
    </row>
    <row r="46" spans="1:12" s="13" customFormat="1" ht="15">
      <c r="A46" s="37"/>
      <c r="C46" s="36"/>
      <c r="D46" s="13" t="s">
        <v>156</v>
      </c>
      <c r="I46" s="221">
        <v>-7859</v>
      </c>
      <c r="J46" s="222"/>
      <c r="K46" s="162">
        <v>-44</v>
      </c>
      <c r="L46" s="44"/>
    </row>
    <row r="47" spans="1:12" s="13" customFormat="1" ht="15">
      <c r="A47" s="37"/>
      <c r="C47" s="36"/>
      <c r="D47" s="13" t="s">
        <v>250</v>
      </c>
      <c r="I47" s="222">
        <f>SUM(I45:I46)</f>
        <v>1315</v>
      </c>
      <c r="J47" s="222"/>
      <c r="K47" s="161">
        <f>SUM(K45:K46)</f>
        <v>-22099</v>
      </c>
      <c r="L47" s="44"/>
    </row>
    <row r="48" spans="1:12" s="13" customFormat="1" ht="15">
      <c r="A48" s="37"/>
      <c r="C48" s="36"/>
      <c r="D48" s="13" t="s">
        <v>166</v>
      </c>
      <c r="I48" s="222">
        <v>-391</v>
      </c>
      <c r="J48" s="222"/>
      <c r="K48" s="161">
        <v>-221</v>
      </c>
      <c r="L48" s="44"/>
    </row>
    <row r="49" spans="1:12" s="13" customFormat="1" ht="15">
      <c r="A49" s="37"/>
      <c r="C49" s="36"/>
      <c r="D49" s="13" t="s">
        <v>182</v>
      </c>
      <c r="I49" s="222">
        <v>323</v>
      </c>
      <c r="J49" s="222"/>
      <c r="K49" s="161">
        <v>177</v>
      </c>
      <c r="L49" s="44"/>
    </row>
    <row r="50" spans="1:14" s="13" customFormat="1" ht="15.75" thickBot="1">
      <c r="A50" s="37"/>
      <c r="C50" s="36"/>
      <c r="D50" s="13" t="s">
        <v>251</v>
      </c>
      <c r="I50" s="129">
        <f>SUM(I47:I49)</f>
        <v>1247</v>
      </c>
      <c r="J50" s="130"/>
      <c r="K50" s="43">
        <f>SUM(K47:K49)</f>
        <v>-22143</v>
      </c>
      <c r="L50" s="44"/>
      <c r="N50" s="148"/>
    </row>
    <row r="51" spans="1:14" s="13" customFormat="1" ht="6" customHeight="1">
      <c r="A51" s="37"/>
      <c r="C51" s="36"/>
      <c r="I51" s="44"/>
      <c r="J51" s="44"/>
      <c r="K51" s="44"/>
      <c r="L51" s="44"/>
      <c r="N51" s="148"/>
    </row>
    <row r="52" spans="1:12" s="13" customFormat="1" ht="15">
      <c r="A52" s="27" t="s">
        <v>69</v>
      </c>
      <c r="C52" s="360" t="s">
        <v>201</v>
      </c>
      <c r="D52" s="360"/>
      <c r="E52" s="360"/>
      <c r="F52" s="360"/>
      <c r="G52" s="360"/>
      <c r="H52" s="360"/>
      <c r="I52" s="360"/>
      <c r="J52" s="264"/>
      <c r="L52" s="148"/>
    </row>
    <row r="53" spans="1:12" s="13" customFormat="1" ht="33" customHeight="1">
      <c r="A53" s="27"/>
      <c r="C53" s="362" t="s">
        <v>233</v>
      </c>
      <c r="D53" s="363"/>
      <c r="E53" s="363"/>
      <c r="F53" s="363"/>
      <c r="G53" s="363"/>
      <c r="H53" s="363"/>
      <c r="I53" s="363"/>
      <c r="J53" s="363"/>
      <c r="K53" s="363"/>
      <c r="L53" s="113"/>
    </row>
    <row r="54" spans="1:10" s="13" customFormat="1" ht="15">
      <c r="A54" s="27" t="s">
        <v>70</v>
      </c>
      <c r="C54" s="361" t="s">
        <v>60</v>
      </c>
      <c r="D54" s="361"/>
      <c r="E54" s="361"/>
      <c r="F54" s="361"/>
      <c r="G54" s="361"/>
      <c r="H54" s="361"/>
      <c r="I54" s="361"/>
      <c r="J54" s="243"/>
    </row>
    <row r="55" spans="1:12" s="13" customFormat="1" ht="33" customHeight="1">
      <c r="A55" s="37"/>
      <c r="C55" s="362" t="s">
        <v>234</v>
      </c>
      <c r="D55" s="362"/>
      <c r="E55" s="362"/>
      <c r="F55" s="362"/>
      <c r="G55" s="362"/>
      <c r="H55" s="362"/>
      <c r="I55" s="362"/>
      <c r="J55" s="362"/>
      <c r="K55" s="365"/>
      <c r="L55" s="142"/>
    </row>
    <row r="56" spans="1:12" s="13" customFormat="1" ht="15">
      <c r="A56" s="27" t="s">
        <v>71</v>
      </c>
      <c r="B56" s="10"/>
      <c r="C56" s="10" t="s">
        <v>6</v>
      </c>
      <c r="H56" s="31"/>
      <c r="K56" s="31"/>
      <c r="L56" s="31"/>
    </row>
    <row r="57" spans="1:12" s="13" customFormat="1" ht="45" customHeight="1">
      <c r="A57" s="37"/>
      <c r="C57" s="362" t="s">
        <v>157</v>
      </c>
      <c r="D57" s="362"/>
      <c r="E57" s="362"/>
      <c r="F57" s="362"/>
      <c r="G57" s="362"/>
      <c r="H57" s="362"/>
      <c r="I57" s="362"/>
      <c r="J57" s="362"/>
      <c r="K57" s="363"/>
      <c r="L57" s="113"/>
    </row>
    <row r="58" spans="1:3" s="13" customFormat="1" ht="15">
      <c r="A58" s="27" t="s">
        <v>72</v>
      </c>
      <c r="B58" s="10"/>
      <c r="C58" s="10" t="s">
        <v>158</v>
      </c>
    </row>
    <row r="59" spans="1:10" s="13" customFormat="1" ht="15">
      <c r="A59" s="37"/>
      <c r="C59" s="163" t="s">
        <v>15</v>
      </c>
      <c r="D59" s="164"/>
      <c r="E59" s="164"/>
      <c r="F59" s="163"/>
      <c r="G59" s="163"/>
      <c r="H59" s="163"/>
      <c r="I59" s="163"/>
      <c r="J59" s="163"/>
    </row>
    <row r="60" spans="1:12" s="13" customFormat="1" ht="15">
      <c r="A60" s="37"/>
      <c r="C60" s="163"/>
      <c r="D60" s="163"/>
      <c r="E60" s="163"/>
      <c r="F60" s="163"/>
      <c r="G60" s="165"/>
      <c r="H60" s="165"/>
      <c r="I60" s="166" t="s">
        <v>3</v>
      </c>
      <c r="J60" s="166"/>
      <c r="K60" s="22"/>
      <c r="L60" s="22"/>
    </row>
    <row r="61" spans="1:12" s="13" customFormat="1" ht="32.25" customHeight="1">
      <c r="A61" s="37"/>
      <c r="C61" s="364" t="s">
        <v>91</v>
      </c>
      <c r="D61" s="356"/>
      <c r="E61" s="356"/>
      <c r="F61" s="356"/>
      <c r="G61" s="356"/>
      <c r="H61" s="356"/>
      <c r="I61" s="167"/>
      <c r="J61" s="167"/>
      <c r="K61" s="22"/>
      <c r="L61" s="22"/>
    </row>
    <row r="62" spans="1:12" s="13" customFormat="1" ht="16.5" customHeight="1">
      <c r="A62" s="37"/>
      <c r="C62" s="364" t="s">
        <v>189</v>
      </c>
      <c r="D62" s="356"/>
      <c r="E62" s="356"/>
      <c r="F62" s="356"/>
      <c r="G62" s="356"/>
      <c r="H62" s="356"/>
      <c r="I62" s="318">
        <v>148742</v>
      </c>
      <c r="J62" s="167"/>
      <c r="K62" s="22"/>
      <c r="L62" s="22"/>
    </row>
    <row r="63" spans="1:12" s="13" customFormat="1" ht="16.5" customHeight="1">
      <c r="A63" s="37"/>
      <c r="C63" s="355" t="s">
        <v>49</v>
      </c>
      <c r="D63" s="356"/>
      <c r="E63" s="356"/>
      <c r="F63" s="356"/>
      <c r="G63" s="356"/>
      <c r="H63" s="356"/>
      <c r="I63" s="318">
        <v>2000</v>
      </c>
      <c r="J63" s="167"/>
      <c r="K63" s="22"/>
      <c r="L63" s="22"/>
    </row>
    <row r="64" spans="1:12" s="13" customFormat="1" ht="28.5" customHeight="1">
      <c r="A64" s="37"/>
      <c r="C64" s="364" t="s">
        <v>214</v>
      </c>
      <c r="D64" s="356"/>
      <c r="E64" s="356"/>
      <c r="F64" s="356"/>
      <c r="G64" s="356"/>
      <c r="H64" s="356"/>
      <c r="I64" s="318">
        <v>4858</v>
      </c>
      <c r="J64" s="167"/>
      <c r="K64" s="22"/>
      <c r="L64" s="22"/>
    </row>
    <row r="65" spans="1:12" s="13" customFormat="1" ht="7.5" customHeight="1">
      <c r="A65" s="37"/>
      <c r="C65" s="276"/>
      <c r="D65" s="277"/>
      <c r="E65" s="277"/>
      <c r="F65" s="277"/>
      <c r="G65" s="277"/>
      <c r="H65" s="277"/>
      <c r="I65" s="318"/>
      <c r="J65" s="167"/>
      <c r="K65" s="22"/>
      <c r="L65" s="22"/>
    </row>
    <row r="66" spans="1:12" s="13" customFormat="1" ht="15.75" thickBot="1">
      <c r="A66" s="37"/>
      <c r="C66" s="163"/>
      <c r="D66" s="163"/>
      <c r="E66" s="163"/>
      <c r="F66" s="163"/>
      <c r="G66" s="163"/>
      <c r="H66" s="168"/>
      <c r="I66" s="319">
        <f>SUM(I62:I65)</f>
        <v>155600</v>
      </c>
      <c r="J66" s="262"/>
      <c r="K66" s="22"/>
      <c r="L66" s="22"/>
    </row>
    <row r="67" spans="1:12" ht="15" thickTop="1">
      <c r="A67" s="27" t="s">
        <v>159</v>
      </c>
      <c r="B67" s="10"/>
      <c r="C67" s="149" t="s">
        <v>168</v>
      </c>
      <c r="D67" s="150"/>
      <c r="E67" s="150"/>
      <c r="F67" s="150"/>
      <c r="G67" s="150"/>
      <c r="H67" s="150"/>
      <c r="I67" s="150"/>
      <c r="J67" s="150"/>
      <c r="K67" s="150"/>
      <c r="L67" s="150"/>
    </row>
    <row r="68" spans="3:12" ht="33.75" customHeight="1">
      <c r="C68" s="366" t="s">
        <v>235</v>
      </c>
      <c r="D68" s="366"/>
      <c r="E68" s="366"/>
      <c r="F68" s="366"/>
      <c r="G68" s="366"/>
      <c r="H68" s="366"/>
      <c r="I68" s="366"/>
      <c r="J68" s="366"/>
      <c r="K68" s="367"/>
      <c r="L68" s="151"/>
    </row>
    <row r="69" spans="3:11" s="13" customFormat="1" ht="15">
      <c r="C69" s="355"/>
      <c r="D69" s="356"/>
      <c r="E69" s="356"/>
      <c r="F69" s="356"/>
      <c r="G69" s="356"/>
      <c r="H69" s="356"/>
      <c r="I69" s="306" t="s">
        <v>3</v>
      </c>
      <c r="J69" s="167"/>
      <c r="K69" s="22"/>
    </row>
    <row r="70" spans="3:11" s="13" customFormat="1" ht="15">
      <c r="C70" s="357" t="s">
        <v>200</v>
      </c>
      <c r="D70" s="357"/>
      <c r="E70" s="357"/>
      <c r="F70" s="277"/>
      <c r="G70" s="277"/>
      <c r="H70" s="277"/>
      <c r="I70" s="302"/>
      <c r="J70" s="167"/>
      <c r="K70" s="22"/>
    </row>
    <row r="71" spans="3:11" s="13" customFormat="1" ht="15">
      <c r="C71" s="355" t="s">
        <v>203</v>
      </c>
      <c r="D71" s="356"/>
      <c r="E71" s="356"/>
      <c r="F71" s="356"/>
      <c r="G71" s="356"/>
      <c r="H71" s="356"/>
      <c r="I71" s="167">
        <v>53984</v>
      </c>
      <c r="J71" s="167"/>
      <c r="K71" s="22"/>
    </row>
    <row r="72" spans="3:11" s="13" customFormat="1" ht="17.25" customHeight="1">
      <c r="C72" s="358" t="s">
        <v>204</v>
      </c>
      <c r="D72" s="359"/>
      <c r="E72" s="359"/>
      <c r="F72" s="359"/>
      <c r="G72" s="359"/>
      <c r="H72" s="359"/>
      <c r="I72" s="167">
        <v>128088</v>
      </c>
      <c r="J72" s="167"/>
      <c r="K72" s="22"/>
    </row>
    <row r="73" spans="3:11" ht="5.25" customHeight="1" thickBot="1">
      <c r="C73" s="355"/>
      <c r="D73" s="356"/>
      <c r="E73" s="356"/>
      <c r="F73" s="356"/>
      <c r="G73" s="356"/>
      <c r="H73" s="356"/>
      <c r="I73" s="303"/>
      <c r="J73" s="167"/>
      <c r="K73" s="22"/>
    </row>
    <row r="74" spans="3:11" ht="15.75" thickTop="1">
      <c r="C74" s="355"/>
      <c r="D74" s="356"/>
      <c r="E74" s="356"/>
      <c r="F74" s="356"/>
      <c r="G74" s="356"/>
      <c r="H74" s="356"/>
      <c r="I74" s="167"/>
      <c r="J74" s="167"/>
      <c r="K74" s="22"/>
    </row>
    <row r="75" spans="3:11" ht="15">
      <c r="C75" s="355"/>
      <c r="D75" s="356"/>
      <c r="E75" s="356"/>
      <c r="F75" s="356"/>
      <c r="G75" s="356"/>
      <c r="H75" s="356"/>
      <c r="I75" s="167"/>
      <c r="J75" s="167"/>
      <c r="K75" s="22"/>
    </row>
  </sheetData>
  <sheetProtection/>
  <mergeCells count="34">
    <mergeCell ref="C18:K18"/>
    <mergeCell ref="C25:K25"/>
    <mergeCell ref="A1:K1"/>
    <mergeCell ref="A3:K3"/>
    <mergeCell ref="C19:I19"/>
    <mergeCell ref="A2:K2"/>
    <mergeCell ref="A6:K6"/>
    <mergeCell ref="C11:K11"/>
    <mergeCell ref="C12:K12"/>
    <mergeCell ref="C14:K14"/>
    <mergeCell ref="C16:K16"/>
    <mergeCell ref="C68:K68"/>
    <mergeCell ref="C64:H64"/>
    <mergeCell ref="C20:K20"/>
    <mergeCell ref="C24:I24"/>
    <mergeCell ref="C22:K22"/>
    <mergeCell ref="C23:K23"/>
    <mergeCell ref="C21:K21"/>
    <mergeCell ref="I28:K28"/>
    <mergeCell ref="C53:K53"/>
    <mergeCell ref="C52:I52"/>
    <mergeCell ref="C54:I54"/>
    <mergeCell ref="C63:H63"/>
    <mergeCell ref="C57:K57"/>
    <mergeCell ref="C62:H62"/>
    <mergeCell ref="C55:K55"/>
    <mergeCell ref="C61:H61"/>
    <mergeCell ref="C69:H69"/>
    <mergeCell ref="C71:H71"/>
    <mergeCell ref="C73:H73"/>
    <mergeCell ref="C74:H74"/>
    <mergeCell ref="C75:H75"/>
    <mergeCell ref="C70:E70"/>
    <mergeCell ref="C72:H72"/>
  </mergeCells>
  <printOptions horizontalCentered="1"/>
  <pageMargins left="0.28" right="0.28" top="0.21" bottom="0.25" header="0.5" footer="0.5"/>
  <pageSetup firstPageNumber="5" useFirstPageNumber="1" horizontalDpi="300" verticalDpi="300" orientation="portrait" paperSize="9" scale="85" r:id="rId2"/>
  <headerFooter alignWithMargins="0">
    <oddFooter>&amp;C&amp;"Times New Roman,Italic"&amp;8page &amp;P</oddFooter>
  </headerFooter>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dimension ref="A1:M96"/>
  <sheetViews>
    <sheetView tabSelected="1" zoomScalePageLayoutView="0" workbookViewId="0" topLeftCell="A76">
      <selection activeCell="E85" sqref="E85:F85"/>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332" t="s">
        <v>28</v>
      </c>
      <c r="B1" s="332"/>
      <c r="C1" s="332"/>
      <c r="D1" s="332"/>
      <c r="E1" s="332"/>
      <c r="F1" s="332"/>
      <c r="G1" s="332"/>
      <c r="H1" s="332"/>
      <c r="I1" s="332"/>
      <c r="J1" s="332"/>
      <c r="K1" s="332"/>
    </row>
    <row r="2" spans="1:11" ht="18.75">
      <c r="A2" s="332" t="s">
        <v>29</v>
      </c>
      <c r="B2" s="332"/>
      <c r="C2" s="332"/>
      <c r="D2" s="332"/>
      <c r="E2" s="332"/>
      <c r="F2" s="332"/>
      <c r="G2" s="332"/>
      <c r="H2" s="332"/>
      <c r="I2" s="332"/>
      <c r="J2" s="332"/>
      <c r="K2" s="332"/>
    </row>
    <row r="3" spans="1:11" ht="18.75" customHeight="1">
      <c r="A3" s="370" t="s">
        <v>14</v>
      </c>
      <c r="B3" s="370"/>
      <c r="C3" s="370"/>
      <c r="D3" s="370"/>
      <c r="E3" s="370"/>
      <c r="F3" s="370"/>
      <c r="G3" s="370"/>
      <c r="H3" s="370"/>
      <c r="I3" s="370"/>
      <c r="J3" s="370"/>
      <c r="K3" s="370"/>
    </row>
    <row r="4" spans="1:11" ht="18.75">
      <c r="A4" s="8"/>
      <c r="B4" s="8"/>
      <c r="C4" s="8"/>
      <c r="D4" s="8"/>
      <c r="E4" s="8"/>
      <c r="F4" s="8"/>
      <c r="G4" s="8"/>
      <c r="H4" s="8"/>
      <c r="I4" s="8"/>
      <c r="J4" s="8"/>
      <c r="K4" s="8"/>
    </row>
    <row r="5" ht="11.25" customHeight="1">
      <c r="A5" s="7"/>
    </row>
    <row r="6" spans="1:11" ht="39.75" customHeight="1">
      <c r="A6" s="377" t="s">
        <v>193</v>
      </c>
      <c r="B6" s="377"/>
      <c r="C6" s="377"/>
      <c r="D6" s="377"/>
      <c r="E6" s="377"/>
      <c r="F6" s="377"/>
      <c r="G6" s="377"/>
      <c r="H6" s="377"/>
      <c r="I6" s="377"/>
      <c r="J6" s="377"/>
      <c r="K6" s="377"/>
    </row>
    <row r="7" ht="7.5" customHeight="1">
      <c r="A7" s="7"/>
    </row>
    <row r="8" s="13" customFormat="1" ht="15">
      <c r="A8" s="10" t="s">
        <v>45</v>
      </c>
    </row>
    <row r="9" s="13" customFormat="1" ht="5.25" customHeight="1"/>
    <row r="10" spans="1:3" s="13" customFormat="1" ht="15">
      <c r="A10" s="27" t="s">
        <v>73</v>
      </c>
      <c r="B10" s="10"/>
      <c r="C10" s="10" t="s">
        <v>22</v>
      </c>
    </row>
    <row r="11" spans="1:11" s="13" customFormat="1" ht="78.75" customHeight="1">
      <c r="A11" s="37"/>
      <c r="C11" s="366" t="s">
        <v>256</v>
      </c>
      <c r="D11" s="366"/>
      <c r="E11" s="366"/>
      <c r="F11" s="366"/>
      <c r="G11" s="366"/>
      <c r="H11" s="366"/>
      <c r="I11" s="366"/>
      <c r="J11" s="366"/>
      <c r="K11" s="378"/>
    </row>
    <row r="12" spans="1:11" s="13" customFormat="1" ht="27.75" customHeight="1">
      <c r="A12" s="112" t="s">
        <v>75</v>
      </c>
      <c r="B12" s="10"/>
      <c r="C12" s="379" t="s">
        <v>21</v>
      </c>
      <c r="D12" s="379"/>
      <c r="E12" s="379"/>
      <c r="F12" s="379"/>
      <c r="G12" s="379"/>
      <c r="H12" s="379"/>
      <c r="I12" s="379"/>
      <c r="J12" s="379"/>
      <c r="K12" s="374"/>
    </row>
    <row r="13" spans="1:11" s="13" customFormat="1" ht="66.75" customHeight="1">
      <c r="A13" s="46"/>
      <c r="B13" s="10"/>
      <c r="C13" s="366" t="s">
        <v>249</v>
      </c>
      <c r="D13" s="366"/>
      <c r="E13" s="366"/>
      <c r="F13" s="366"/>
      <c r="G13" s="366"/>
      <c r="H13" s="366"/>
      <c r="I13" s="366"/>
      <c r="J13" s="366"/>
      <c r="K13" s="380"/>
    </row>
    <row r="14" spans="1:3" s="13" customFormat="1" ht="15" customHeight="1">
      <c r="A14" s="27" t="s">
        <v>76</v>
      </c>
      <c r="B14" s="10"/>
      <c r="C14" s="10" t="s">
        <v>48</v>
      </c>
    </row>
    <row r="15" spans="1:11" s="13" customFormat="1" ht="47.25" customHeight="1">
      <c r="A15" s="37"/>
      <c r="C15" s="366" t="s">
        <v>217</v>
      </c>
      <c r="D15" s="366"/>
      <c r="E15" s="366"/>
      <c r="F15" s="366"/>
      <c r="G15" s="366"/>
      <c r="H15" s="366"/>
      <c r="I15" s="366"/>
      <c r="J15" s="366"/>
      <c r="K15" s="381"/>
    </row>
    <row r="16" spans="1:3" s="13" customFormat="1" ht="15">
      <c r="A16" s="27" t="s">
        <v>77</v>
      </c>
      <c r="B16" s="10"/>
      <c r="C16" s="10" t="s">
        <v>74</v>
      </c>
    </row>
    <row r="17" spans="1:10" s="13" customFormat="1" ht="23.25" customHeight="1">
      <c r="A17" s="37"/>
      <c r="C17" s="362" t="s">
        <v>46</v>
      </c>
      <c r="D17" s="362"/>
      <c r="E17" s="362"/>
      <c r="F17" s="362"/>
      <c r="G17" s="362"/>
      <c r="H17" s="362"/>
      <c r="I17" s="362"/>
      <c r="J17" s="362"/>
    </row>
    <row r="18" spans="1:11" s="13" customFormat="1" ht="15.75" thickBot="1">
      <c r="A18" s="27" t="s">
        <v>78</v>
      </c>
      <c r="B18" s="10"/>
      <c r="C18" s="10" t="s">
        <v>160</v>
      </c>
      <c r="G18" s="376" t="str">
        <f>+Income!F11</f>
        <v>Individual Quarter</v>
      </c>
      <c r="H18" s="376"/>
      <c r="I18" s="275"/>
      <c r="J18" s="376" t="str">
        <f>+Income!I11</f>
        <v>Cumulative Quarter</v>
      </c>
      <c r="K18" s="376"/>
    </row>
    <row r="19" spans="1:13" s="13" customFormat="1" ht="15" customHeight="1">
      <c r="A19" s="11"/>
      <c r="F19" s="21"/>
      <c r="G19" s="293" t="s">
        <v>194</v>
      </c>
      <c r="H19" s="294" t="str">
        <f>+'BS'!F11</f>
        <v>31 March</v>
      </c>
      <c r="I19" s="268"/>
      <c r="J19" s="372" t="str">
        <f>+CASHFLOW!F10</f>
        <v>3 months ended 31 March</v>
      </c>
      <c r="K19" s="372"/>
      <c r="M19" s="23"/>
    </row>
    <row r="20" spans="1:13" s="13" customFormat="1" ht="15" customHeight="1" thickBot="1">
      <c r="A20" s="11"/>
      <c r="F20" s="21"/>
      <c r="G20" s="265">
        <v>2009</v>
      </c>
      <c r="H20" s="266">
        <v>2008</v>
      </c>
      <c r="I20" s="256"/>
      <c r="J20" s="273">
        <f>+G20</f>
        <v>2009</v>
      </c>
      <c r="K20" s="274">
        <f>+H20</f>
        <v>2008</v>
      </c>
      <c r="M20" s="23"/>
    </row>
    <row r="21" spans="1:13" s="13" customFormat="1" ht="15" customHeight="1">
      <c r="A21" s="11"/>
      <c r="F21" s="21"/>
      <c r="G21" s="228" t="s">
        <v>3</v>
      </c>
      <c r="H21" s="229" t="s">
        <v>3</v>
      </c>
      <c r="I21" s="269"/>
      <c r="J21" s="153" t="s">
        <v>3</v>
      </c>
      <c r="K21" s="27" t="s">
        <v>3</v>
      </c>
      <c r="M21" s="23"/>
    </row>
    <row r="22" spans="1:13" s="13" customFormat="1" ht="15" customHeight="1">
      <c r="A22" s="11"/>
      <c r="F22" s="21"/>
      <c r="G22" s="156"/>
      <c r="H22" s="157"/>
      <c r="I22" s="157"/>
      <c r="J22" s="227"/>
      <c r="K22" s="26"/>
      <c r="M22" s="23"/>
    </row>
    <row r="23" spans="3:13" s="11" customFormat="1" ht="15">
      <c r="C23" s="32" t="s">
        <v>4</v>
      </c>
      <c r="D23" s="28"/>
      <c r="E23" s="29" t="s">
        <v>30</v>
      </c>
      <c r="F23" s="29"/>
      <c r="G23" s="320">
        <v>123</v>
      </c>
      <c r="H23" s="321">
        <f>-Income!G28</f>
        <v>97</v>
      </c>
      <c r="I23" s="321"/>
      <c r="J23" s="322">
        <v>123</v>
      </c>
      <c r="K23" s="323">
        <f>-Income!J28</f>
        <v>97</v>
      </c>
      <c r="M23" s="34"/>
    </row>
    <row r="24" spans="1:13" s="13" customFormat="1" ht="30" customHeight="1">
      <c r="A24" s="11"/>
      <c r="C24" s="32" t="s">
        <v>4</v>
      </c>
      <c r="D24" s="32"/>
      <c r="E24" s="33" t="s">
        <v>89</v>
      </c>
      <c r="F24" s="11"/>
      <c r="G24" s="324">
        <v>0</v>
      </c>
      <c r="H24" s="325">
        <v>0</v>
      </c>
      <c r="I24" s="325"/>
      <c r="J24" s="326">
        <v>0</v>
      </c>
      <c r="K24" s="327">
        <v>0</v>
      </c>
      <c r="M24" s="31"/>
    </row>
    <row r="25" spans="1:13" s="13" customFormat="1" ht="30" hidden="1">
      <c r="A25" s="11"/>
      <c r="C25" s="82" t="s">
        <v>4</v>
      </c>
      <c r="D25" s="32"/>
      <c r="E25" s="33" t="s">
        <v>90</v>
      </c>
      <c r="F25" s="11"/>
      <c r="G25" s="324"/>
      <c r="H25" s="325"/>
      <c r="I25" s="325"/>
      <c r="J25" s="326">
        <v>0</v>
      </c>
      <c r="K25" s="327">
        <v>0</v>
      </c>
      <c r="M25" s="31"/>
    </row>
    <row r="26" spans="1:13" s="13" customFormat="1" ht="16.5" customHeight="1" thickBot="1">
      <c r="A26" s="11"/>
      <c r="F26" s="31"/>
      <c r="G26" s="328">
        <f>SUM(G23:G25)</f>
        <v>123</v>
      </c>
      <c r="H26" s="329">
        <f>SUM(H23:H25)</f>
        <v>97</v>
      </c>
      <c r="I26" s="330"/>
      <c r="J26" s="328">
        <f>SUM(J23:J25)</f>
        <v>123</v>
      </c>
      <c r="K26" s="329">
        <f>SUM(K23:K25)</f>
        <v>97</v>
      </c>
      <c r="M26" s="36"/>
    </row>
    <row r="27" spans="1:13" s="13" customFormat="1" ht="11.25" customHeight="1">
      <c r="A27" s="11"/>
      <c r="F27" s="31"/>
      <c r="G27" s="35"/>
      <c r="H27" s="31"/>
      <c r="I27" s="31"/>
      <c r="J27" s="35"/>
      <c r="K27" s="31"/>
      <c r="M27" s="36"/>
    </row>
    <row r="28" spans="1:13" s="13" customFormat="1" ht="34.5" customHeight="1">
      <c r="A28" s="11"/>
      <c r="C28" s="362" t="s">
        <v>263</v>
      </c>
      <c r="D28" s="362"/>
      <c r="E28" s="362"/>
      <c r="F28" s="362"/>
      <c r="G28" s="362"/>
      <c r="H28" s="362"/>
      <c r="I28" s="362"/>
      <c r="J28" s="362"/>
      <c r="K28" s="374"/>
      <c r="M28" s="36"/>
    </row>
    <row r="29" spans="1:3" s="13" customFormat="1" ht="15">
      <c r="A29" s="27" t="s">
        <v>79</v>
      </c>
      <c r="B29" s="10"/>
      <c r="C29" s="10" t="s">
        <v>80</v>
      </c>
    </row>
    <row r="30" spans="1:13" s="13" customFormat="1" ht="30" customHeight="1">
      <c r="A30" s="11"/>
      <c r="C30" s="362" t="s">
        <v>236</v>
      </c>
      <c r="D30" s="362"/>
      <c r="E30" s="362"/>
      <c r="F30" s="362"/>
      <c r="G30" s="362"/>
      <c r="H30" s="362"/>
      <c r="I30" s="362"/>
      <c r="J30" s="362"/>
      <c r="K30" s="375"/>
      <c r="M30" s="36"/>
    </row>
    <row r="31" spans="1:3" s="13" customFormat="1" ht="15">
      <c r="A31" s="27" t="s">
        <v>81</v>
      </c>
      <c r="B31" s="10"/>
      <c r="C31" s="10" t="s">
        <v>5</v>
      </c>
    </row>
    <row r="32" spans="1:4" s="13" customFormat="1" ht="5.25" customHeight="1">
      <c r="A32" s="37"/>
      <c r="C32" s="10"/>
      <c r="D32" s="10"/>
    </row>
    <row r="33" spans="1:11" s="13" customFormat="1" ht="30" customHeight="1">
      <c r="A33" s="37"/>
      <c r="B33" s="40" t="s">
        <v>12</v>
      </c>
      <c r="C33" s="362" t="s">
        <v>0</v>
      </c>
      <c r="D33" s="362"/>
      <c r="E33" s="362"/>
      <c r="F33" s="362"/>
      <c r="G33" s="362"/>
      <c r="H33" s="362"/>
      <c r="I33" s="362"/>
      <c r="J33" s="362"/>
      <c r="K33" s="373"/>
    </row>
    <row r="34" spans="1:11" s="13" customFormat="1" ht="22.5" customHeight="1">
      <c r="A34" s="37"/>
      <c r="B34" s="40" t="s">
        <v>13</v>
      </c>
      <c r="C34" s="385" t="s">
        <v>1</v>
      </c>
      <c r="D34" s="385"/>
      <c r="E34" s="385"/>
      <c r="F34" s="385"/>
      <c r="G34" s="385"/>
      <c r="H34" s="385"/>
      <c r="I34" s="385"/>
      <c r="J34" s="385"/>
      <c r="K34" s="385"/>
    </row>
    <row r="35" spans="1:3" s="13" customFormat="1" ht="14.25" customHeight="1">
      <c r="A35" s="27" t="s">
        <v>82</v>
      </c>
      <c r="B35" s="10"/>
      <c r="C35" s="10" t="s">
        <v>7</v>
      </c>
    </row>
    <row r="36" spans="1:11" s="13" customFormat="1" ht="21.75" customHeight="1">
      <c r="A36" s="17"/>
      <c r="B36" s="83"/>
      <c r="C36" s="385" t="s">
        <v>213</v>
      </c>
      <c r="D36" s="385"/>
      <c r="E36" s="385"/>
      <c r="F36" s="385"/>
      <c r="G36" s="385"/>
      <c r="H36" s="385"/>
      <c r="I36" s="385"/>
      <c r="J36" s="385"/>
      <c r="K36" s="385"/>
    </row>
    <row r="37" spans="1:11" s="13" customFormat="1" ht="14.25" customHeight="1">
      <c r="A37" s="17"/>
      <c r="B37" s="10"/>
      <c r="C37" s="362"/>
      <c r="D37" s="362"/>
      <c r="E37" s="362"/>
      <c r="F37" s="362"/>
      <c r="G37" s="362"/>
      <c r="H37" s="362"/>
      <c r="I37" s="362"/>
      <c r="J37" s="362"/>
      <c r="K37" s="373"/>
    </row>
    <row r="38" spans="1:3" s="13" customFormat="1" ht="15">
      <c r="A38" s="27" t="s">
        <v>83</v>
      </c>
      <c r="B38" s="10"/>
      <c r="C38" s="10" t="s">
        <v>10</v>
      </c>
    </row>
    <row r="39" spans="1:5" s="13" customFormat="1" ht="15">
      <c r="A39" s="37"/>
      <c r="C39" s="13" t="s">
        <v>237</v>
      </c>
      <c r="D39" s="10"/>
      <c r="E39" s="10"/>
    </row>
    <row r="40" s="13" customFormat="1" ht="12.75" customHeight="1">
      <c r="A40" s="37"/>
    </row>
    <row r="41" spans="1:3" s="13" customFormat="1" ht="12.75" customHeight="1">
      <c r="A41" s="37"/>
      <c r="C41" s="13" t="s">
        <v>26</v>
      </c>
    </row>
    <row r="42" spans="1:10" s="13" customFormat="1" ht="12.75" customHeight="1">
      <c r="A42" s="37"/>
      <c r="E42" s="10" t="s">
        <v>31</v>
      </c>
      <c r="J42" s="27" t="s">
        <v>3</v>
      </c>
    </row>
    <row r="43" spans="1:10" s="13" customFormat="1" ht="12.75" customHeight="1">
      <c r="A43" s="37"/>
      <c r="E43" s="154" t="s">
        <v>24</v>
      </c>
      <c r="F43" s="154"/>
      <c r="G43" s="154"/>
      <c r="H43" s="154"/>
      <c r="I43" s="154"/>
      <c r="J43" s="155">
        <f>+'BS'!F55</f>
        <v>911</v>
      </c>
    </row>
    <row r="44" spans="1:10" s="13" customFormat="1" ht="12.75" customHeight="1" thickBot="1">
      <c r="A44" s="37"/>
      <c r="J44" s="65">
        <f>SUM(J43:J43)</f>
        <v>911</v>
      </c>
    </row>
    <row r="45" spans="1:5" s="13" customFormat="1" ht="12.75" customHeight="1" thickTop="1">
      <c r="A45" s="37"/>
      <c r="C45" s="386" t="s">
        <v>27</v>
      </c>
      <c r="D45" s="386"/>
      <c r="E45" s="386"/>
    </row>
    <row r="46" spans="1:5" s="13" customFormat="1" ht="12.75" customHeight="1">
      <c r="A46" s="37"/>
      <c r="E46" s="10" t="s">
        <v>32</v>
      </c>
    </row>
    <row r="47" spans="1:10" s="13" customFormat="1" ht="12.75" customHeight="1">
      <c r="A47" s="37"/>
      <c r="E47" s="154" t="s">
        <v>25</v>
      </c>
      <c r="F47" s="154"/>
      <c r="G47" s="154"/>
      <c r="H47" s="154"/>
      <c r="I47" s="154"/>
      <c r="J47" s="155">
        <f>+'BS'!F49</f>
        <v>285</v>
      </c>
    </row>
    <row r="48" spans="1:10" s="13" customFormat="1" ht="12.75" customHeight="1" thickBot="1">
      <c r="A48" s="37"/>
      <c r="J48" s="65">
        <f>SUM(J47:J47)</f>
        <v>285</v>
      </c>
    </row>
    <row r="49" spans="1:11" s="13" customFormat="1" ht="15.75" thickTop="1">
      <c r="A49" s="27" t="s">
        <v>85</v>
      </c>
      <c r="B49" s="10"/>
      <c r="C49" s="10" t="s">
        <v>8</v>
      </c>
      <c r="H49" s="38"/>
      <c r="I49" s="38"/>
      <c r="J49" s="22"/>
      <c r="K49" s="22"/>
    </row>
    <row r="50" spans="1:11" s="13" customFormat="1" ht="24" customHeight="1">
      <c r="A50" s="37"/>
      <c r="C50" s="362" t="s">
        <v>84</v>
      </c>
      <c r="D50" s="363"/>
      <c r="E50" s="363"/>
      <c r="F50" s="363"/>
      <c r="G50" s="363"/>
      <c r="H50" s="363"/>
      <c r="I50" s="363"/>
      <c r="J50" s="363"/>
      <c r="K50" s="365"/>
    </row>
    <row r="51" spans="1:3" s="13" customFormat="1" ht="15">
      <c r="A51" s="27" t="s">
        <v>86</v>
      </c>
      <c r="B51" s="10"/>
      <c r="C51" s="10" t="s">
        <v>11</v>
      </c>
    </row>
    <row r="52" spans="1:11" s="13" customFormat="1" ht="48" customHeight="1">
      <c r="A52" s="17"/>
      <c r="B52" s="10"/>
      <c r="C52" s="362" t="s">
        <v>55</v>
      </c>
      <c r="D52" s="362"/>
      <c r="E52" s="362"/>
      <c r="F52" s="362"/>
      <c r="G52" s="362"/>
      <c r="H52" s="362"/>
      <c r="I52" s="362"/>
      <c r="J52" s="362"/>
      <c r="K52" s="365"/>
    </row>
    <row r="53" spans="1:11" s="13" customFormat="1" ht="19.5" customHeight="1">
      <c r="A53" s="37"/>
      <c r="B53" s="83" t="s">
        <v>12</v>
      </c>
      <c r="C53" s="366" t="s">
        <v>56</v>
      </c>
      <c r="D53" s="366"/>
      <c r="E53" s="366"/>
      <c r="F53" s="366"/>
      <c r="G53" s="366"/>
      <c r="H53" s="366"/>
      <c r="I53" s="366"/>
      <c r="J53" s="366"/>
      <c r="K53" s="154"/>
    </row>
    <row r="54" spans="1:11" s="13" customFormat="1" ht="84.75" customHeight="1">
      <c r="A54" s="37"/>
      <c r="C54" s="366" t="s">
        <v>248</v>
      </c>
      <c r="D54" s="366"/>
      <c r="E54" s="366"/>
      <c r="F54" s="366"/>
      <c r="G54" s="366"/>
      <c r="H54" s="366"/>
      <c r="I54" s="366"/>
      <c r="J54" s="366"/>
      <c r="K54" s="383"/>
    </row>
    <row r="55" spans="1:11" s="13" customFormat="1" ht="18.75" customHeight="1">
      <c r="A55" s="37"/>
      <c r="B55" s="83" t="s">
        <v>13</v>
      </c>
      <c r="C55" s="366" t="s">
        <v>54</v>
      </c>
      <c r="D55" s="366"/>
      <c r="E55" s="366"/>
      <c r="F55" s="366"/>
      <c r="G55" s="366"/>
      <c r="H55" s="366"/>
      <c r="I55" s="366"/>
      <c r="J55" s="366"/>
      <c r="K55" s="154"/>
    </row>
    <row r="56" spans="1:11" s="13" customFormat="1" ht="53.25" customHeight="1">
      <c r="A56" s="37"/>
      <c r="C56" s="366" t="s">
        <v>191</v>
      </c>
      <c r="D56" s="366"/>
      <c r="E56" s="366"/>
      <c r="F56" s="366"/>
      <c r="G56" s="366"/>
      <c r="H56" s="366"/>
      <c r="I56" s="366"/>
      <c r="J56" s="366"/>
      <c r="K56" s="383"/>
    </row>
    <row r="57" spans="1:11" s="13" customFormat="1" ht="48.75" customHeight="1">
      <c r="A57" s="37"/>
      <c r="C57" s="366" t="s">
        <v>257</v>
      </c>
      <c r="D57" s="366"/>
      <c r="E57" s="366"/>
      <c r="F57" s="366"/>
      <c r="G57" s="366"/>
      <c r="H57" s="366"/>
      <c r="I57" s="366"/>
      <c r="J57" s="366"/>
      <c r="K57" s="381"/>
    </row>
    <row r="58" spans="1:11" s="13" customFormat="1" ht="51" customHeight="1">
      <c r="A58" s="37"/>
      <c r="C58" s="366" t="s">
        <v>245</v>
      </c>
      <c r="D58" s="366"/>
      <c r="E58" s="366"/>
      <c r="F58" s="366"/>
      <c r="G58" s="366"/>
      <c r="H58" s="366"/>
      <c r="I58" s="366"/>
      <c r="J58" s="366"/>
      <c r="K58" s="381"/>
    </row>
    <row r="59" spans="1:11" s="13" customFormat="1" ht="21" customHeight="1">
      <c r="A59" s="37"/>
      <c r="C59" s="366" t="s">
        <v>246</v>
      </c>
      <c r="D59" s="366"/>
      <c r="E59" s="366"/>
      <c r="F59" s="366"/>
      <c r="G59" s="366"/>
      <c r="H59" s="366"/>
      <c r="I59" s="366"/>
      <c r="J59" s="366"/>
      <c r="K59" s="381"/>
    </row>
    <row r="60" spans="1:11" s="13" customFormat="1" ht="36.75" customHeight="1">
      <c r="A60" s="37"/>
      <c r="C60" s="366" t="s">
        <v>247</v>
      </c>
      <c r="D60" s="366"/>
      <c r="E60" s="366"/>
      <c r="F60" s="366"/>
      <c r="G60" s="366"/>
      <c r="H60" s="366"/>
      <c r="I60" s="366"/>
      <c r="J60" s="366"/>
      <c r="K60" s="381"/>
    </row>
    <row r="61" spans="1:3" s="13" customFormat="1" ht="15">
      <c r="A61" s="27" t="s">
        <v>87</v>
      </c>
      <c r="B61" s="10"/>
      <c r="C61" s="10" t="s">
        <v>175</v>
      </c>
    </row>
    <row r="62" spans="1:11" s="154" customFormat="1" ht="24.75" customHeight="1">
      <c r="A62" s="223"/>
      <c r="B62" s="149"/>
      <c r="C62" s="362" t="s">
        <v>244</v>
      </c>
      <c r="D62" s="362"/>
      <c r="E62" s="362"/>
      <c r="F62" s="362"/>
      <c r="G62" s="362"/>
      <c r="H62" s="362"/>
      <c r="I62" s="362"/>
      <c r="J62" s="362"/>
      <c r="K62" s="363"/>
    </row>
    <row r="63" spans="1:3" s="13" customFormat="1" ht="17.25" customHeight="1">
      <c r="A63" s="27" t="s">
        <v>88</v>
      </c>
      <c r="B63" s="10"/>
      <c r="C63" s="10" t="s">
        <v>34</v>
      </c>
    </row>
    <row r="64" spans="1:11" s="13" customFormat="1" ht="16.5" customHeight="1" thickBot="1">
      <c r="A64" s="17"/>
      <c r="B64" s="10"/>
      <c r="C64" s="10" t="s">
        <v>2</v>
      </c>
      <c r="G64" s="376" t="str">
        <f>+Income!F11</f>
        <v>Individual Quarter</v>
      </c>
      <c r="H64" s="376"/>
      <c r="I64" s="267"/>
      <c r="J64" s="376" t="str">
        <f>+Income!I11</f>
        <v>Cumulative Quarter</v>
      </c>
      <c r="K64" s="376"/>
    </row>
    <row r="65" spans="1:13" ht="15" customHeight="1">
      <c r="A65" s="94"/>
      <c r="F65" s="95"/>
      <c r="G65" s="293" t="str">
        <f>+G19</f>
        <v>3 months ended </v>
      </c>
      <c r="H65" s="294" t="str">
        <f>+H19</f>
        <v>31 March</v>
      </c>
      <c r="I65" s="268"/>
      <c r="J65" s="372" t="str">
        <f>+CASHFLOW!F10</f>
        <v>3 months ended 31 March</v>
      </c>
      <c r="K65" s="372"/>
      <c r="M65" s="96"/>
    </row>
    <row r="66" spans="6:13" s="107" customFormat="1" ht="15" customHeight="1" thickBot="1">
      <c r="F66" s="111"/>
      <c r="G66" s="265">
        <v>2009</v>
      </c>
      <c r="H66" s="266">
        <v>2008</v>
      </c>
      <c r="I66" s="256"/>
      <c r="J66" s="265">
        <f>+G66</f>
        <v>2009</v>
      </c>
      <c r="K66" s="266">
        <f>+H66</f>
        <v>2008</v>
      </c>
      <c r="M66" s="96"/>
    </row>
    <row r="67" spans="1:11" s="13" customFormat="1" ht="15">
      <c r="A67" s="37"/>
      <c r="C67" s="64"/>
      <c r="D67" s="64"/>
      <c r="E67" s="64"/>
      <c r="F67" s="64"/>
      <c r="G67" s="228" t="s">
        <v>3</v>
      </c>
      <c r="H67" s="229" t="s">
        <v>3</v>
      </c>
      <c r="I67" s="269"/>
      <c r="J67" s="228" t="s">
        <v>3</v>
      </c>
      <c r="K67" s="229" t="s">
        <v>3</v>
      </c>
    </row>
    <row r="68" spans="1:10" s="13" customFormat="1" ht="12" customHeight="1">
      <c r="A68" s="37"/>
      <c r="C68" s="64"/>
      <c r="D68" s="64" t="s">
        <v>39</v>
      </c>
      <c r="E68" s="66" t="s">
        <v>37</v>
      </c>
      <c r="F68" s="64"/>
      <c r="G68" s="169"/>
      <c r="H68" s="170"/>
      <c r="I68" s="170"/>
      <c r="J68" s="85"/>
    </row>
    <row r="69" spans="1:11" s="13" customFormat="1" ht="31.5" customHeight="1" thickBot="1">
      <c r="A69" s="37"/>
      <c r="C69" s="64"/>
      <c r="D69" s="64"/>
      <c r="E69" s="388" t="s">
        <v>209</v>
      </c>
      <c r="F69" s="388"/>
      <c r="G69" s="86">
        <f>+Income!F32</f>
        <v>1014</v>
      </c>
      <c r="H69" s="152">
        <f>+Income!G32</f>
        <v>-22315</v>
      </c>
      <c r="I69" s="101"/>
      <c r="J69" s="86">
        <f>+Income!I32</f>
        <v>1014</v>
      </c>
      <c r="K69" s="152">
        <f>+Income!J32</f>
        <v>-22315</v>
      </c>
    </row>
    <row r="70" spans="1:11" s="13" customFormat="1" ht="12" customHeight="1" thickTop="1">
      <c r="A70" s="37"/>
      <c r="C70" s="64"/>
      <c r="D70" s="64"/>
      <c r="E70" s="69"/>
      <c r="F70" s="69"/>
      <c r="G70" s="100"/>
      <c r="H70" s="101"/>
      <c r="I70" s="101"/>
      <c r="J70" s="87"/>
      <c r="K70" s="41"/>
    </row>
    <row r="71" spans="1:11" s="13" customFormat="1" ht="30" customHeight="1">
      <c r="A71" s="37"/>
      <c r="C71" s="20"/>
      <c r="D71" s="20" t="s">
        <v>40</v>
      </c>
      <c r="E71" s="384" t="s">
        <v>38</v>
      </c>
      <c r="F71" s="384"/>
      <c r="G71" s="98"/>
      <c r="H71" s="101"/>
      <c r="I71" s="101"/>
      <c r="J71" s="87"/>
      <c r="K71" s="41"/>
    </row>
    <row r="72" spans="1:11" s="13" customFormat="1" ht="35.25" customHeight="1">
      <c r="A72" s="37"/>
      <c r="C72" s="64"/>
      <c r="D72" s="64"/>
      <c r="E72" s="390" t="s">
        <v>53</v>
      </c>
      <c r="F72" s="390"/>
      <c r="G72" s="100">
        <v>113300</v>
      </c>
      <c r="H72" s="44">
        <v>103000</v>
      </c>
      <c r="I72" s="44"/>
      <c r="J72" s="100">
        <v>113300</v>
      </c>
      <c r="K72" s="44">
        <v>103000</v>
      </c>
    </row>
    <row r="73" spans="1:11" s="13" customFormat="1" ht="35.25" customHeight="1">
      <c r="A73" s="37"/>
      <c r="C73" s="64"/>
      <c r="D73" s="64"/>
      <c r="E73" s="390" t="s">
        <v>241</v>
      </c>
      <c r="F73" s="390"/>
      <c r="G73" s="100">
        <v>0</v>
      </c>
      <c r="H73" s="44">
        <v>3750</v>
      </c>
      <c r="I73" s="44"/>
      <c r="J73" s="100">
        <v>0</v>
      </c>
      <c r="K73" s="44">
        <v>3750</v>
      </c>
    </row>
    <row r="74" spans="1:11" s="13" customFormat="1" ht="9.75" customHeight="1">
      <c r="A74" s="37"/>
      <c r="C74" s="64"/>
      <c r="D74" s="64"/>
      <c r="E74" s="102"/>
      <c r="F74" s="99"/>
      <c r="G74" s="100"/>
      <c r="H74" s="101"/>
      <c r="I74" s="101"/>
      <c r="J74" s="100"/>
      <c r="K74" s="44"/>
    </row>
    <row r="75" spans="1:11" s="13" customFormat="1" ht="15.75" thickBot="1">
      <c r="A75" s="37"/>
      <c r="C75" s="64"/>
      <c r="D75" s="64"/>
      <c r="E75" s="102"/>
      <c r="F75" s="99"/>
      <c r="G75" s="88">
        <f>SUM(G72:G73)</f>
        <v>113300</v>
      </c>
      <c r="H75" s="70">
        <f>SUM(H72:H74)</f>
        <v>106750</v>
      </c>
      <c r="I75" s="101"/>
      <c r="J75" s="88">
        <f>SUM(J72:J73)</f>
        <v>113300</v>
      </c>
      <c r="K75" s="70">
        <f>SUM(K72:K74)</f>
        <v>106750</v>
      </c>
    </row>
    <row r="76" spans="1:11" s="13" customFormat="1" ht="12" customHeight="1" thickTop="1">
      <c r="A76" s="37"/>
      <c r="C76" s="64"/>
      <c r="D76" s="64"/>
      <c r="E76" s="98"/>
      <c r="F76" s="99"/>
      <c r="G76" s="100"/>
      <c r="H76" s="101"/>
      <c r="I76" s="101"/>
      <c r="J76" s="100"/>
      <c r="K76" s="44"/>
    </row>
    <row r="77" spans="1:11" s="83" customFormat="1" ht="15">
      <c r="A77" s="82"/>
      <c r="C77" s="20"/>
      <c r="D77" s="20" t="s">
        <v>41</v>
      </c>
      <c r="E77" s="382" t="s">
        <v>210</v>
      </c>
      <c r="F77" s="382"/>
      <c r="G77" s="103">
        <f>+G69/G75*100</f>
        <v>0.8949691085613415</v>
      </c>
      <c r="H77" s="104">
        <f>+H69/H75*100</f>
        <v>-20.903981264637004</v>
      </c>
      <c r="I77" s="104"/>
      <c r="J77" s="103">
        <f>+J69/J75*100</f>
        <v>0.8949691085613415</v>
      </c>
      <c r="K77" s="104">
        <f>+K69/K75*100</f>
        <v>-20.903981264637004</v>
      </c>
    </row>
    <row r="78" spans="1:11" s="83" customFormat="1" ht="6.75" customHeight="1">
      <c r="A78" s="82"/>
      <c r="C78" s="20"/>
      <c r="D78" s="20"/>
      <c r="E78" s="105"/>
      <c r="F78" s="106"/>
      <c r="G78" s="106"/>
      <c r="H78" s="106"/>
      <c r="I78" s="270"/>
      <c r="J78" s="106"/>
      <c r="K78" s="106"/>
    </row>
    <row r="79" spans="1:3" s="13" customFormat="1" ht="17.25" customHeight="1">
      <c r="A79" s="27" t="s">
        <v>88</v>
      </c>
      <c r="B79" s="10"/>
      <c r="C79" s="10" t="s">
        <v>195</v>
      </c>
    </row>
    <row r="80" spans="1:11" s="83" customFormat="1" ht="17.25" customHeight="1">
      <c r="A80" s="82"/>
      <c r="C80" s="389" t="s">
        <v>178</v>
      </c>
      <c r="D80" s="365"/>
      <c r="E80" s="365"/>
      <c r="F80" s="365"/>
      <c r="G80" s="365"/>
      <c r="H80" s="365"/>
      <c r="I80" s="365"/>
      <c r="J80" s="365"/>
      <c r="K80" s="365"/>
    </row>
    <row r="81" spans="1:11" s="83" customFormat="1" ht="17.25" customHeight="1">
      <c r="A81" s="82"/>
      <c r="C81" s="237"/>
      <c r="D81" s="142"/>
      <c r="E81" s="142"/>
      <c r="F81" s="142"/>
      <c r="G81" s="239"/>
      <c r="H81" s="239"/>
      <c r="I81" s="239"/>
      <c r="J81" s="142"/>
      <c r="K81" s="142"/>
    </row>
    <row r="82" spans="1:10" s="13" customFormat="1" ht="12" customHeight="1">
      <c r="A82" s="37"/>
      <c r="C82" s="64"/>
      <c r="D82" s="64" t="s">
        <v>179</v>
      </c>
      <c r="E82" s="66" t="s">
        <v>37</v>
      </c>
      <c r="F82" s="64"/>
      <c r="G82" s="169"/>
      <c r="H82" s="170"/>
      <c r="I82" s="170"/>
      <c r="J82" s="85"/>
    </row>
    <row r="83" spans="1:11" s="13" customFormat="1" ht="15.75" thickBot="1">
      <c r="A83" s="37"/>
      <c r="C83" s="64"/>
      <c r="D83" s="64"/>
      <c r="E83" s="388" t="s">
        <v>211</v>
      </c>
      <c r="F83" s="388"/>
      <c r="G83" s="86">
        <f>+G69</f>
        <v>1014</v>
      </c>
      <c r="H83" s="152">
        <f>+H69</f>
        <v>-22315</v>
      </c>
      <c r="I83" s="101"/>
      <c r="J83" s="86">
        <f>+J69</f>
        <v>1014</v>
      </c>
      <c r="K83" s="152">
        <f>+K69</f>
        <v>-22315</v>
      </c>
    </row>
    <row r="84" spans="1:11" s="13" customFormat="1" ht="12" customHeight="1" thickTop="1">
      <c r="A84" s="37"/>
      <c r="C84" s="64"/>
      <c r="D84" s="64"/>
      <c r="E84" s="69"/>
      <c r="F84" s="69"/>
      <c r="G84" s="100"/>
      <c r="H84" s="101"/>
      <c r="I84" s="101"/>
      <c r="J84" s="87"/>
      <c r="K84" s="41"/>
    </row>
    <row r="85" spans="1:11" s="13" customFormat="1" ht="47.25" customHeight="1">
      <c r="A85" s="37"/>
      <c r="C85" s="20"/>
      <c r="D85" s="20" t="s">
        <v>180</v>
      </c>
      <c r="E85" s="384" t="s">
        <v>198</v>
      </c>
      <c r="F85" s="384"/>
      <c r="G85" s="238">
        <f>+G75</f>
        <v>113300</v>
      </c>
      <c r="H85" s="232">
        <f>+H75</f>
        <v>106750</v>
      </c>
      <c r="I85" s="271"/>
      <c r="J85" s="238">
        <f>+J75</f>
        <v>113300</v>
      </c>
      <c r="K85" s="232">
        <f>+K75</f>
        <v>106750</v>
      </c>
    </row>
    <row r="86" spans="1:11" s="13" customFormat="1" ht="44.25" customHeight="1">
      <c r="A86" s="37"/>
      <c r="C86" s="20"/>
      <c r="D86" s="20"/>
      <c r="E86" s="384" t="s">
        <v>199</v>
      </c>
      <c r="F86" s="387"/>
      <c r="G86" s="238">
        <v>16000</v>
      </c>
      <c r="H86" s="232">
        <v>16000</v>
      </c>
      <c r="I86" s="271"/>
      <c r="J86" s="238">
        <v>16000</v>
      </c>
      <c r="K86" s="232">
        <v>16000</v>
      </c>
    </row>
    <row r="87" spans="1:11" s="13" customFormat="1" ht="15.75" thickBot="1">
      <c r="A87" s="37"/>
      <c r="C87" s="64"/>
      <c r="D87" s="64"/>
      <c r="E87" s="69"/>
      <c r="F87" s="69"/>
      <c r="G87" s="88">
        <f>SUM(G85:G86)</f>
        <v>129300</v>
      </c>
      <c r="H87" s="70">
        <f>SUM(H85:H86)</f>
        <v>122750</v>
      </c>
      <c r="I87" s="101"/>
      <c r="J87" s="88">
        <f>SUM(J85:J86)</f>
        <v>129300</v>
      </c>
      <c r="K87" s="70">
        <f>SUM(K85:K86)</f>
        <v>122750</v>
      </c>
    </row>
    <row r="88" spans="1:11" s="83" customFormat="1" ht="30" customHeight="1" thickTop="1">
      <c r="A88" s="82"/>
      <c r="C88" s="20"/>
      <c r="D88" s="20" t="s">
        <v>181</v>
      </c>
      <c r="E88" s="98" t="s">
        <v>197</v>
      </c>
      <c r="F88" s="232"/>
      <c r="G88" s="103">
        <f>G83/G87*100</f>
        <v>0.7842227378190255</v>
      </c>
      <c r="H88" s="316" t="s">
        <v>218</v>
      </c>
      <c r="I88" s="104"/>
      <c r="J88" s="103">
        <f>J83/J87*100</f>
        <v>0.7842227378190255</v>
      </c>
      <c r="K88" s="316" t="s">
        <v>218</v>
      </c>
    </row>
    <row r="89" spans="1:11" s="83" customFormat="1" ht="18.75" customHeight="1">
      <c r="A89" s="82"/>
      <c r="C89" s="20"/>
      <c r="D89" s="20"/>
      <c r="E89" s="98"/>
      <c r="F89" s="232"/>
      <c r="G89" s="305"/>
      <c r="H89" s="104"/>
      <c r="I89" s="104"/>
      <c r="J89" s="305"/>
      <c r="K89" s="104"/>
    </row>
    <row r="90" spans="1:11" s="83" customFormat="1" ht="15">
      <c r="A90" s="27" t="s">
        <v>161</v>
      </c>
      <c r="B90" s="10"/>
      <c r="C90" s="10" t="s">
        <v>162</v>
      </c>
      <c r="E90" s="20"/>
      <c r="F90" s="20"/>
      <c r="G90" s="20"/>
      <c r="H90" s="20"/>
      <c r="I90" s="272"/>
      <c r="J90" s="20"/>
      <c r="K90" s="20"/>
    </row>
    <row r="91" spans="1:11" s="83" customFormat="1" ht="35.25" customHeight="1">
      <c r="A91" s="27"/>
      <c r="B91" s="10"/>
      <c r="C91" s="362" t="s">
        <v>264</v>
      </c>
      <c r="D91" s="363"/>
      <c r="E91" s="363"/>
      <c r="F91" s="363"/>
      <c r="G91" s="363"/>
      <c r="H91" s="363"/>
      <c r="I91" s="363"/>
      <c r="J91" s="363"/>
      <c r="K91" s="363"/>
    </row>
    <row r="92" spans="1:11" s="83" customFormat="1" ht="15">
      <c r="A92" s="82"/>
      <c r="C92" s="20"/>
      <c r="E92" s="20"/>
      <c r="F92" s="20"/>
      <c r="G92" s="20"/>
      <c r="H92" s="20"/>
      <c r="I92" s="20"/>
      <c r="J92" s="20"/>
      <c r="K92" s="20"/>
    </row>
    <row r="93" spans="1:10" s="13" customFormat="1" ht="29.25" customHeight="1">
      <c r="A93" s="10" t="s">
        <v>28</v>
      </c>
      <c r="C93" s="20"/>
      <c r="D93" s="20"/>
      <c r="E93" s="20"/>
      <c r="F93" s="20"/>
      <c r="G93" s="20"/>
      <c r="H93" s="20"/>
      <c r="I93" s="20"/>
      <c r="J93" s="20"/>
    </row>
    <row r="94" s="13" customFormat="1" ht="15">
      <c r="A94" s="13" t="s">
        <v>35</v>
      </c>
    </row>
    <row r="95" ht="12.75">
      <c r="A95" s="3" t="s">
        <v>36</v>
      </c>
    </row>
    <row r="96" ht="12.75">
      <c r="A96" s="3" t="s">
        <v>265</v>
      </c>
    </row>
  </sheetData>
  <sheetProtection/>
  <mergeCells count="43">
    <mergeCell ref="E86:F86"/>
    <mergeCell ref="C62:K62"/>
    <mergeCell ref="J65:K65"/>
    <mergeCell ref="E69:F69"/>
    <mergeCell ref="C80:K80"/>
    <mergeCell ref="E83:F83"/>
    <mergeCell ref="E72:F72"/>
    <mergeCell ref="E71:F71"/>
    <mergeCell ref="G64:H64"/>
    <mergeCell ref="E73:F73"/>
    <mergeCell ref="C53:J53"/>
    <mergeCell ref="E85:F85"/>
    <mergeCell ref="C34:K34"/>
    <mergeCell ref="C36:K36"/>
    <mergeCell ref="J64:K64"/>
    <mergeCell ref="C45:E45"/>
    <mergeCell ref="C37:K37"/>
    <mergeCell ref="C58:K58"/>
    <mergeCell ref="C59:K59"/>
    <mergeCell ref="C60:K60"/>
    <mergeCell ref="C13:K13"/>
    <mergeCell ref="C15:K15"/>
    <mergeCell ref="C91:K91"/>
    <mergeCell ref="E77:F77"/>
    <mergeCell ref="C50:K50"/>
    <mergeCell ref="C52:K52"/>
    <mergeCell ref="C54:K54"/>
    <mergeCell ref="C56:K56"/>
    <mergeCell ref="C57:K57"/>
    <mergeCell ref="C55:J55"/>
    <mergeCell ref="A1:K1"/>
    <mergeCell ref="A2:K2"/>
    <mergeCell ref="A3:K3"/>
    <mergeCell ref="A6:K6"/>
    <mergeCell ref="C11:K11"/>
    <mergeCell ref="C12:K12"/>
    <mergeCell ref="C17:J17"/>
    <mergeCell ref="J19:K19"/>
    <mergeCell ref="C33:K33"/>
    <mergeCell ref="C28:K28"/>
    <mergeCell ref="C30:K30"/>
    <mergeCell ref="G18:H18"/>
    <mergeCell ref="J18:K18"/>
  </mergeCells>
  <printOptions horizontalCentered="1"/>
  <pageMargins left="0.551181102362205" right="0.17" top="0.984251968503937" bottom="0.484251969" header="0.511811023622047" footer="0.511811023622047"/>
  <pageSetup firstPageNumber="7" useFirstPageNumber="1" horizontalDpi="300" verticalDpi="300" orientation="portrait" paperSize="9" scale="85" r:id="rId2"/>
  <headerFooter alignWithMargins="0">
    <oddFooter>&amp;CPage &amp;P</oddFooter>
  </headerFooter>
  <rowBreaks count="2" manualBreakCount="2">
    <brk id="34" max="255" man="1"/>
    <brk id="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Acer</cp:lastModifiedBy>
  <cp:lastPrinted>2009-05-11T01:32:56Z</cp:lastPrinted>
  <dcterms:created xsi:type="dcterms:W3CDTF">1999-10-23T04:56:49Z</dcterms:created>
  <dcterms:modified xsi:type="dcterms:W3CDTF">2009-05-11T01:33:55Z</dcterms:modified>
  <cp:category/>
  <cp:version/>
  <cp:contentType/>
  <cp:contentStatus/>
</cp:coreProperties>
</file>