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0"/>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'BS'!$A$1:$I$67</definedName>
    <definedName name="_xlnm.Print_Area" localSheetId="3">'CASHFLOW'!$A$1:$H$60</definedName>
    <definedName name="_xlnm.Print_Area" localSheetId="0">'Income'!$A$1:$J$47</definedName>
    <definedName name="_xlnm.Print_Area" localSheetId="4">'notes-Part A'!$A$1:$K$74</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<sst xmlns="http://schemas.openxmlformats.org/spreadsheetml/2006/main" count="343" uniqueCount="266">
  <si>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</si>
  <si>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</si>
  <si>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</si>
  <si>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</si>
  <si>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</si>
  <si>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</si>
  <si>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</si>
  <si>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</si>
  <si>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</si>
  <si>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</si>
  <si>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</si>
  <si>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</si>
  <si>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</si>
  <si>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</si>
  <si>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</si>
  <si>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</si>
  <si>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</si>
  <si>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</si>
  <si>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</si>
  <si>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</si>
  <si>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</si>
  <si>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</si>
  <si>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</si>
  <si>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</si>
  <si>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</si>
  <si>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</si>
  <si>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</si>
  <si>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</si>
  <si>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</si>
  <si>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</si>
  <si>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</si>
  <si>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</si>
  <si>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</si>
  <si>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</si>
  <si>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</si>
  <si>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</si>
  <si>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</si>
  <si>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</si>
  <si>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</si>
  <si>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</si>
  <si>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</si>
  <si>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</si>
  <si>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</si>
  <si>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Operating profit before working capital changes</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</si>
  <si>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</si>
  <si>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</si>
  <si>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</si>
  <si>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</si>
  <si>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</si>
  <si>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</si>
  <si>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</si>
  <si>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</si>
  <si>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</si>
  <si>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</si>
  <si>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</si>
  <si>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</si>
  <si>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</si>
  <si>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</si>
  <si>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</si>
  <si>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</si>
  <si>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</si>
  <si>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</si>
  <si>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</si>
  <si>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</si>
  <si>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</si>
  <si>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</si>
  <si>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</si>
  <si>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</si>
  <si>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</si>
  <si>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</si>
  <si>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</si>
  <si>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</si>
  <si>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</si>
  <si>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</si>
  <si>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</si>
  <si>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</si>
  <si>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</si>
  <si>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</si>
  <si>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</si>
  <si>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</si>
  <si>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</si>
  <si>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</si>
  <si>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</si>
  <si>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</si>
  <si>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</si>
  <si>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</si>
  <si>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</si>
  <si>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</si>
  <si>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</si>
  <si>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</si>
  <si>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</si>
  <si>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</si>
  <si>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</si>
  <si>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</si>
  <si>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</si>
  <si>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</si>
  <si>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</si>
  <si>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</si>
  <si>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</si>
  <si>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</si>
  <si>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</si>
  <si>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</si>
  <si>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</si>
  <si>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</si>
  <si>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</si>
  <si>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</si>
  <si>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</si>
  <si>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</si>
  <si>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</si>
  <si>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</si>
  <si>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</si>
  <si>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</si>
  <si>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</si>
  <si>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</si>
  <si>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</si>
  <si>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</si>
  <si>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</si>
  <si>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</si>
  <si>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</si>
  <si>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</si>
  <si>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</si>
  <si>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</si>
  <si>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</si>
  <si>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</si>
  <si>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</si>
  <si>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</si>
  <si>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</si>
  <si>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</si>
  <si>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</si>
  <si>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</si>
  <si>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</si>
  <si>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</si>
  <si>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</si>
  <si>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</si>
  <si>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</si>
  <si>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</si>
  <si>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</si>
  <si>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</si>
  <si>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</si>
  <si>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</si>
  <si>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</si>
  <si>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</si>
  <si>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</si>
  <si>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</si>
  <si>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</si>
  <si>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</si>
  <si>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</si>
  <si>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</si>
  <si>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</si>
  <si>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</si>
  <si>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</si>
  <si>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</si>
  <si>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</si>
  <si>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</si>
  <si>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</si>
  <si>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</si>
  <si>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</si>
  <si>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</si>
  <si>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</si>
  <si>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</si>
  <si>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</si>
  <si>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</si>
  <si>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</si>
  <si>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</si>
  <si>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</si>
  <si>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</si>
  <si>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</si>
  <si>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</si>
  <si>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Fixed deposits with licensed banks</t>
  </si>
  <si>
    <t>Finance Costs</t>
  </si>
  <si>
    <t>Investing</t>
  </si>
  <si>
    <t>Capital Commitments</t>
  </si>
  <si>
    <t>Segmental information is presented in respect of the Group's business segments were as follows:-</t>
  </si>
  <si>
    <t>Land held for future development</t>
  </si>
  <si>
    <t>Other assets</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</si>
  <si>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</si>
  <si>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</si>
  <si>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</si>
  <si>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</si>
  <si>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</si>
  <si>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</si>
  <si>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</si>
  <si>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</si>
  <si>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</si>
  <si>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</si>
  <si>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</si>
  <si>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</si>
  <si>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</si>
  <si>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</si>
  <si>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</si>
  <si>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</si>
  <si>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</si>
  <si>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 Advance, Performance bonds and Trade Lines</t>
  </si>
  <si>
    <t>At 1 January 2007</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</si>
  <si>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</si>
  <si>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</si>
  <si>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</si>
  <si>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</si>
  <si>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</si>
  <si>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There were no corporate proposals announced but not completed at the date of this report except as disclosed as follow:</t>
  </si>
  <si>
    <t>The proposed private placement allows the Company raises funds expeditiously without overly imposing on the shareholders in terms of their financial commitment with an added advantage of further strengthening the Company's capital base in view of its growing business without the need to raise funds via borrowings, which comes at cost.</t>
  </si>
  <si>
    <t>Earnings per Share (Continue)</t>
  </si>
  <si>
    <t xml:space="preserve">On 16 June 2007, the Company through its financial advisor, Kenanga Investment Bank Berhad, has submitted to the relevance authorities a proposal to implement a proposed private placement of up to 10,300,000 shares, representing up to 10% of the issued and paid-up capital of the Company, to investors to be identified later and at an issue price to be determined by the Board at a later date pursuant to Section 132D of the Companies Act, 1965. </t>
  </si>
  <si>
    <t>Cash and cash equivalents comprise the following:</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</si>
  <si>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No hearing date has been confirmed at the date of this report.</t>
  </si>
  <si>
    <t>Diluted Earning per Share (Sen)</t>
  </si>
  <si>
    <t>Weighted average number of ordinary shares for basic earnings per share in i) above ('000)</t>
  </si>
  <si>
    <t>Potential dilutive ordinary shares for unexercised warrant issued ('000)</t>
  </si>
  <si>
    <t>There were no dividend paid during the current quarter.</t>
  </si>
  <si>
    <t xml:space="preserve">Freehold Land </t>
  </si>
  <si>
    <t>Carrying Amount of Revalue Assets</t>
  </si>
  <si>
    <t>On 20 July 2007, the Company received the approval from the relevance authorities on the proposed exercise. Subsequently on 15 January 2008, the Company have received the approval for an extension of time for a period of six (6) months to 18 July 2008 for the Company to complete the implementation of the Private Placement.</t>
  </si>
  <si>
    <t>The Defendant (TSRB) has instituted a counter-claim against the Plaintiff in the amount of RM3,422,611.95 as well as for general damages, interest and costs. Our solicitors are of the opinion that the Defendant has a defence against the claim initiated by the Plaintiff.</t>
  </si>
  <si>
    <t>The condensed consolidated income statements should be read in conjunction with the audited financial statements for the year ended 31 December 2007 and the accompanying explanatory notes attached to this interim financial statements.</t>
  </si>
  <si>
    <t>At 1 January 2008</t>
  </si>
  <si>
    <t>The condensed consolidated statement of changes in equity should be read in conjunction with the audited financial statements for the year ended 31 December 2007 and the accompanying explanatory notes attached to the interim financial statements.</t>
  </si>
  <si>
    <t>The condensed consolidated cash flow statements should be read in conjunction with the audited financial statements for the year ended 31 December 2007 and the accompanying explanatory notes attached to this interim financial statements</t>
  </si>
  <si>
    <t>The condensed consolidated balance sheet should be read in conjunction with the audited financial statements for the year ended 31 December 2007 and the accompanying explanatory notes attached to the interim financial statements.</t>
  </si>
  <si>
    <t>There were no qualification in the audited financial statements for the year ended 31 December 2007.</t>
  </si>
  <si>
    <t>The valuations of property, plant and equipment have been brought forward without amendment from the financial statements for the year ended 31 December 2007.</t>
  </si>
  <si>
    <t>There were no material events subsequent to the end of the current financial period ended 31 December 2007 up to date of this report.</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</si>
  <si>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2007.</t>
  </si>
  <si>
    <t>The accounting policies and presentation adopted for the interim financial report are consistent with those adopted for the annual audited financial statements for the financial year ended 31 December 2007.</t>
  </si>
  <si>
    <t>n.a.</t>
  </si>
  <si>
    <t>(Loss)/Profit for the period</t>
  </si>
  <si>
    <t>(Loss)/Profit before taxation</t>
  </si>
  <si>
    <t>Net cash used in from investing activities</t>
  </si>
  <si>
    <t>Net cash generated/(used) in financing activities</t>
  </si>
  <si>
    <t>Net Increase/(Decrease) in cash and cash equivalents</t>
  </si>
  <si>
    <t>- Contracted but not provided for</t>
  </si>
  <si>
    <t>- Not contracted and not provided for</t>
  </si>
  <si>
    <t>&lt;---- Non Distributable--&gt;</t>
  </si>
  <si>
    <t>&lt;-Distributable-&gt;</t>
  </si>
  <si>
    <t>Loss for the period</t>
  </si>
  <si>
    <t>Interim Dividend paid</t>
  </si>
  <si>
    <t>Fixed Deposit with license banks</t>
  </si>
  <si>
    <t>Operating (Loss)/profit before eliminations</t>
  </si>
  <si>
    <t>Net (Loss)/Profit for the period attributable to equity holders</t>
  </si>
  <si>
    <t>Basic (Loss)/Earning per Share (Sen)</t>
  </si>
  <si>
    <t>Net (Loss)/Profit for the period (RM'000)</t>
  </si>
  <si>
    <t>(Loss)/Earning per share (sen)</t>
  </si>
  <si>
    <t>Gross (Loss)/profit</t>
  </si>
  <si>
    <t xml:space="preserve">Operating (loss)/profit </t>
  </si>
  <si>
    <t>6 months ended</t>
  </si>
  <si>
    <t>30 June</t>
  </si>
  <si>
    <t>At 30 June 2008</t>
  </si>
  <si>
    <t>6 months ended 30 June</t>
  </si>
  <si>
    <t>There were no issuance and repayment of debt and equity securities, share buy-back, share cancellations, shares held as treasury shares and resale of treasury shares for the current quarter ended 30 June 2008.</t>
  </si>
  <si>
    <t>None of the options under the warrants were exercised into new ordinary shares for the current quarter. The number of outstanding warrants as at 30 June 2008 was 16,000,000. The warrants may be exercised  at anytime after  the issuance date of 8 December 2003 until the expiry date which is the date occurring on 8 December 2013, being the tenth anniversary of the issue date of the warrants.</t>
  </si>
  <si>
    <t>There were no profit on sale of unquoted investments and/or properties outside the ordinary course of the Group's business of the current quarter ended 30 June 2008.</t>
  </si>
  <si>
    <t>Total group borrowings as at 30 June 2008 are as follows:</t>
  </si>
  <si>
    <t>The Board of Directors does not recommend the payment of any dividend for the quarter ended 30 June 2008.</t>
  </si>
  <si>
    <t>Issue and Paid-up of 10,300,000 new ordinary shares</t>
  </si>
  <si>
    <t>At 30 June 2007</t>
  </si>
  <si>
    <t>There were no capital commitments for the purchase of property, plant and equipment in the interim financial statements as at 30 June 2008 except as disclosed as follow:</t>
  </si>
  <si>
    <t>- Issued and paid up of 10,300,000 new ordinary shares ('000)</t>
  </si>
  <si>
    <t>30 June 2008</t>
  </si>
  <si>
    <t xml:space="preserve">for the second quarter ended </t>
  </si>
  <si>
    <t>Cash and cash equivalent at 31 June</t>
  </si>
  <si>
    <t>There were 5,000,000 new ordinary shares at an issue price of RM1.00 each were issued in the previous quarter and  5,300,000 new ordinary shares at an issue price of RM1.00 each were issued in the current quarter in pursuing to the above proposed private placement. The corporate exercise was completed in April 2008.</t>
  </si>
  <si>
    <t xml:space="preserve">At the last Case Management date which was fixed for mention only the Judge had ordered that the Defence and Counter Claims be dismissed and allowed the Plaintiff's claim for general damages, prayer 36 a, b, c &amp; d of the Plaintiff's application and since there was no such prayers in the Plaintiff's application, as such the order is unclear. The Defendant had filed an Appeal to the Court of Appeal. Defendant has filed an application to set aside the said Order and a Stay of execution proceedings pending hearing of the application to set aside the Order. The Court has fixed the hearing of the appeal on 21 October 2008. </t>
  </si>
  <si>
    <t>The Group registered a profit before taxation of RM1.2 million in the current quarter against a profit before taxation of RM7.5 million in the last year corresponding period on the back of revenue of RM70.9 million and RM58.2 million respectively. The drop in the Group's profit was mainly due to the increase in construction costs for certain projects as a result of the substantial escalation of the materials, transportation and fuel prices.</t>
  </si>
  <si>
    <t>The Group registered a profit before tax of 1.7% in the current quarter as compared to a loss before tax of 35.4% as reported in the immediate preceding quarter. The improved profitability of the Group was mainly resulted from the increased billings in tandem with the advance progress of profitable projects secured in the construction segment of the Group.</t>
  </si>
  <si>
    <r>
      <t>Barring any unforeseen circumstances and subject to further rise in prices of materials and fuel,</t>
    </r>
    <r>
      <rPr>
        <b/>
        <sz val="11"/>
        <rFont val="Times New Roman"/>
        <family val="1"/>
      </rPr>
      <t xml:space="preserve"> </t>
    </r>
    <r>
      <rPr>
        <sz val="11"/>
        <rFont val="Times New Roman"/>
        <family val="1"/>
      </rPr>
      <t>the Board of Directors anticipates that the Group shall be profitable in the coming quarters.</t>
    </r>
  </si>
  <si>
    <t>The interim financial statements were authorised for issue by the Board of Directors in accordance with a resolution of the directors on 26 August 2008.</t>
  </si>
  <si>
    <t>Date: 26 August 2008</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</si>
</sst>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_);_(* \(#,##0.000\);_(* &quot;-&quot;??_);_(@_)"/>
    <numFmt numFmtId="187" formatCode="_(* #,##0.0000_);_(* \(#,##0.0000\);_(* &quot;-&quot;??_);_(@_)"/>
    <numFmt numFmtId="188" formatCode="mm/dd/yy"/>
    <numFmt numFmtId="189" formatCode="d/mmm/yy"/>
    <numFmt numFmtId="190" formatCode="0.0%"/>
    <numFmt numFmtId="191" formatCode="&quot;Yes&quot;;&quot;Yes&quot;;&quot;No&quot;"/>
    <numFmt numFmtId="192" formatCode="&quot;True&quot;;&quot;True&quot;;&quot;False&quot;"/>
    <numFmt numFmtId="193" formatCode="&quot;On&quot;;&quot;On&quot;;&quot;Off&quot;"/>
    <numFmt numFmtId="194" formatCode="_-* #,##0.0_-;\-* #,##0.0_-;_-* &quot;-&quot;??_-;_-@_-"/>
    <numFmt numFmtId="195" formatCode="_-* #,##0_-;\-* #,##0_-;_-* &quot;-&quot;??_-;_-@_-"/>
    <numFmt numFmtId="196" formatCode="_(* #,##0.0_);_(* \(#,##0.0\);_(* &quot;-&quot;?_);_(@_)"/>
  </numFmts>
  <fonts count="35">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sz val="10"/>
      <name val="Times New Roman"/>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b/>
      <sz val="10"/>
      <name val="Times New Roman"/>
      <family val="0"/>
    </font>
    <font>
      <sz val="16"/>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12">
    <border>
      <left/>
      <right/>
      <top/>
      <bottom/>
      <diagonal/>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lignment/>
      <protection/>
    </xf>
    <xf numFmtId="0" fontId="0" fillId="0" borderId="0">
      <alignment/>
      <protection/>
    </xf>
    <xf numFmtId="9" fontId="0" fillId="0" borderId="0" applyFont="0" applyFill="0" applyBorder="0" applyAlignment="0" applyProtection="0"/>
  </cellStyleXfs>
  <cellXfs count="38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85" fontId="3" fillId="0" borderId="0" xfId="15" applyNumberFormat="1" applyFont="1" applyAlignment="1">
      <alignment horizontal="center"/>
    </xf>
    <xf numFmtId="0" fontId="3" fillId="0" borderId="0" xfId="0" applyFont="1" applyAlignment="1">
      <alignment horizontal="center"/>
    </xf>
    <xf numFmtId="185"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2" borderId="0" xfId="0" applyNumberFormat="1" applyFont="1" applyFill="1" applyAlignment="1" applyProtection="1">
      <alignment horizontal="left"/>
      <protection/>
    </xf>
    <xf numFmtId="189"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85" fontId="10" fillId="0" borderId="0" xfId="15" applyNumberFormat="1" applyFont="1" applyAlignment="1">
      <alignment horizontal="right"/>
    </xf>
    <xf numFmtId="185" fontId="7" fillId="0" borderId="0" xfId="15"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85" fontId="10" fillId="0" borderId="0" xfId="15" applyNumberFormat="1" applyFont="1" applyAlignment="1">
      <alignment/>
    </xf>
    <xf numFmtId="41" fontId="9" fillId="0" borderId="0" xfId="15"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15" applyNumberFormat="1" applyFont="1" applyAlignment="1">
      <alignment/>
    </xf>
    <xf numFmtId="41" fontId="9" fillId="0" borderId="0" xfId="15" applyNumberFormat="1" applyFont="1" applyBorder="1" applyAlignment="1">
      <alignment/>
    </xf>
    <xf numFmtId="185" fontId="10" fillId="0" borderId="0" xfId="15" applyNumberFormat="1" applyFont="1" applyBorder="1" applyAlignment="1">
      <alignment/>
    </xf>
    <xf numFmtId="41" fontId="9" fillId="0" borderId="1" xfId="15"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15"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85" fontId="9" fillId="0" borderId="0" xfId="15" applyNumberFormat="1" applyFont="1" applyAlignment="1">
      <alignment/>
    </xf>
    <xf numFmtId="185" fontId="9" fillId="0" borderId="2" xfId="15" applyNumberFormat="1" applyFont="1" applyBorder="1" applyAlignment="1">
      <alignment/>
    </xf>
    <xf numFmtId="185" fontId="9" fillId="0" borderId="1" xfId="15" applyNumberFormat="1" applyFont="1" applyBorder="1" applyAlignment="1">
      <alignment/>
    </xf>
    <xf numFmtId="185" fontId="9" fillId="0" borderId="0" xfId="15" applyNumberFormat="1" applyFont="1" applyBorder="1" applyAlignment="1">
      <alignment/>
    </xf>
    <xf numFmtId="43" fontId="10" fillId="0" borderId="0" xfId="15" applyNumberFormat="1" applyFont="1" applyAlignment="1">
      <alignment/>
    </xf>
    <xf numFmtId="0" fontId="7" fillId="0" borderId="0" xfId="0" applyFont="1" applyAlignment="1" quotePrefix="1">
      <alignment horizontal="right" vertical="top"/>
    </xf>
    <xf numFmtId="185" fontId="9" fillId="0" borderId="3" xfId="15" applyNumberFormat="1" applyFont="1" applyBorder="1" applyAlignment="1">
      <alignment/>
    </xf>
    <xf numFmtId="185" fontId="9" fillId="0" borderId="4" xfId="15" applyNumberFormat="1" applyFont="1" applyBorder="1" applyAlignment="1">
      <alignment/>
    </xf>
    <xf numFmtId="185" fontId="9" fillId="0" borderId="5" xfId="15"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85" fontId="14" fillId="0" borderId="0" xfId="15" applyNumberFormat="1" applyFont="1" applyBorder="1" applyAlignment="1">
      <alignment horizontal="right" vertical="center"/>
    </xf>
    <xf numFmtId="43" fontId="14" fillId="0" borderId="0" xfId="15" applyFont="1" applyBorder="1" applyAlignment="1">
      <alignment horizontal="right" vertical="center"/>
    </xf>
    <xf numFmtId="43" fontId="14" fillId="0" borderId="0" xfId="15"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85" fontId="17" fillId="0" borderId="0" xfId="15" applyNumberFormat="1" applyFont="1" applyBorder="1" applyAlignment="1">
      <alignment horizontal="right"/>
    </xf>
    <xf numFmtId="185" fontId="14" fillId="0" borderId="0" xfId="15" applyNumberFormat="1" applyFont="1" applyBorder="1" applyAlignment="1">
      <alignment horizontal="center" vertical="center"/>
    </xf>
    <xf numFmtId="185" fontId="14" fillId="0" borderId="0" xfId="15" applyNumberFormat="1" applyFont="1" applyBorder="1" applyAlignment="1">
      <alignment horizontal="right" vertical="center" wrapText="1"/>
    </xf>
    <xf numFmtId="0" fontId="14" fillId="0" borderId="0" xfId="0" applyFont="1" applyBorder="1" applyAlignment="1">
      <alignment horizontal="center"/>
    </xf>
    <xf numFmtId="185" fontId="9" fillId="0" borderId="0" xfId="15" applyNumberFormat="1" applyFont="1" applyAlignment="1">
      <alignment horizontal="right"/>
    </xf>
    <xf numFmtId="185" fontId="9" fillId="0" borderId="3" xfId="15" applyNumberFormat="1" applyFont="1" applyBorder="1" applyAlignment="1">
      <alignment horizontal="right"/>
    </xf>
    <xf numFmtId="185" fontId="9" fillId="0" borderId="6" xfId="15" applyNumberFormat="1" applyFont="1" applyBorder="1" applyAlignment="1">
      <alignment/>
    </xf>
    <xf numFmtId="0" fontId="9" fillId="0" borderId="0" xfId="0" applyFont="1" applyAlignment="1">
      <alignment horizontal="justify" wrapText="1"/>
    </xf>
    <xf numFmtId="41" fontId="9" fillId="0" borderId="0" xfId="15" applyNumberFormat="1" applyFont="1" applyAlignment="1">
      <alignment horizontal="left"/>
    </xf>
    <xf numFmtId="185" fontId="9" fillId="0" borderId="7" xfId="15" applyNumberFormat="1" applyFont="1" applyBorder="1" applyAlignment="1">
      <alignment/>
    </xf>
    <xf numFmtId="0" fontId="7" fillId="0" borderId="0" xfId="0" applyFont="1" applyAlignment="1">
      <alignment horizontal="justify" wrapText="1"/>
    </xf>
    <xf numFmtId="0" fontId="0" fillId="2" borderId="0" xfId="0" applyFill="1" applyAlignment="1">
      <alignment/>
    </xf>
    <xf numFmtId="0" fontId="18" fillId="0" borderId="0" xfId="0" applyFont="1" applyAlignment="1">
      <alignment/>
    </xf>
    <xf numFmtId="185" fontId="9" fillId="0" borderId="0" xfId="15" applyNumberFormat="1" applyFont="1" applyAlignment="1">
      <alignment horizontal="justify" wrapText="1"/>
    </xf>
    <xf numFmtId="185" fontId="9" fillId="0" borderId="7" xfId="15" applyNumberFormat="1" applyFont="1" applyBorder="1" applyAlignment="1">
      <alignment horizontal="justify" wrapText="1"/>
    </xf>
    <xf numFmtId="0" fontId="19" fillId="0" borderId="0" xfId="19" applyFont="1">
      <alignment/>
      <protection/>
    </xf>
    <xf numFmtId="0" fontId="21" fillId="0" borderId="0" xfId="19">
      <alignment/>
      <protection/>
    </xf>
    <xf numFmtId="0" fontId="2" fillId="0" borderId="0" xfId="19" applyFont="1">
      <alignment/>
      <protection/>
    </xf>
    <xf numFmtId="185" fontId="21" fillId="0" borderId="0" xfId="15" applyNumberFormat="1" applyAlignment="1">
      <alignment/>
    </xf>
    <xf numFmtId="185" fontId="2" fillId="0" borderId="0" xfId="15" applyNumberFormat="1" applyFont="1" applyAlignment="1">
      <alignment/>
    </xf>
    <xf numFmtId="0" fontId="8" fillId="0" borderId="0" xfId="19" applyFont="1">
      <alignment/>
      <protection/>
    </xf>
    <xf numFmtId="185" fontId="8" fillId="0" borderId="0" xfId="15" applyNumberFormat="1" applyFont="1" applyAlignment="1">
      <alignment/>
    </xf>
    <xf numFmtId="0" fontId="21" fillId="0" borderId="0" xfId="19" applyAlignment="1">
      <alignment wrapText="1"/>
      <protection/>
    </xf>
    <xf numFmtId="0" fontId="8" fillId="0" borderId="0" xfId="19" applyFont="1" applyAlignment="1">
      <alignment wrapText="1"/>
      <protection/>
    </xf>
    <xf numFmtId="0" fontId="1" fillId="0" borderId="0" xfId="19" applyFont="1" applyAlignment="1">
      <alignment horizontal="center" wrapText="1"/>
      <protection/>
    </xf>
    <xf numFmtId="0" fontId="1" fillId="0" borderId="0" xfId="19" applyFont="1">
      <alignment/>
      <protection/>
    </xf>
    <xf numFmtId="0" fontId="9" fillId="0" borderId="0" xfId="0" applyFont="1" applyAlignment="1">
      <alignment horizontal="right" vertical="top"/>
    </xf>
    <xf numFmtId="0" fontId="9" fillId="0" borderId="0" xfId="0" applyFont="1" applyAlignment="1">
      <alignment vertical="top"/>
    </xf>
    <xf numFmtId="0" fontId="21" fillId="0" borderId="0" xfId="19" applyFont="1">
      <alignment/>
      <protection/>
    </xf>
    <xf numFmtId="0" fontId="11" fillId="0" borderId="0" xfId="0" applyFont="1" applyAlignment="1">
      <alignment horizontal="justify" wrapText="1"/>
    </xf>
    <xf numFmtId="185" fontId="11" fillId="0" borderId="8" xfId="15" applyNumberFormat="1" applyFont="1" applyBorder="1" applyAlignment="1">
      <alignment horizontal="justify" wrapText="1"/>
    </xf>
    <xf numFmtId="185" fontId="11" fillId="0" borderId="0" xfId="15" applyNumberFormat="1" applyFont="1" applyAlignment="1">
      <alignment horizontal="justify" wrapText="1"/>
    </xf>
    <xf numFmtId="185" fontId="11" fillId="0" borderId="7" xfId="15" applyNumberFormat="1" applyFont="1" applyBorder="1" applyAlignment="1">
      <alignment horizontal="justify" wrapText="1"/>
    </xf>
    <xf numFmtId="0" fontId="4" fillId="0" borderId="0" xfId="20" applyFont="1" applyAlignment="1">
      <alignment horizontal="center"/>
      <protection/>
    </xf>
    <xf numFmtId="0" fontId="19"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19" applyFont="1">
      <alignment/>
      <protection/>
    </xf>
    <xf numFmtId="185" fontId="9" fillId="0" borderId="0" xfId="15" applyNumberFormat="1" applyFont="1" applyAlignment="1">
      <alignment horizontal="left" vertical="top" wrapText="1"/>
    </xf>
    <xf numFmtId="0" fontId="0" fillId="0" borderId="0" xfId="0" applyAlignment="1">
      <alignment horizontal="left" vertical="top" wrapText="1"/>
    </xf>
    <xf numFmtId="185" fontId="11" fillId="0" borderId="0" xfId="15" applyNumberFormat="1" applyFont="1" applyBorder="1" applyAlignment="1">
      <alignment horizontal="justify" wrapText="1"/>
    </xf>
    <xf numFmtId="185" fontId="9" fillId="0" borderId="0" xfId="15" applyNumberFormat="1" applyFont="1" applyBorder="1" applyAlignment="1">
      <alignment horizontal="justify" wrapText="1"/>
    </xf>
    <xf numFmtId="185" fontId="9" fillId="0" borderId="0" xfId="15" applyNumberFormat="1" applyFont="1" applyAlignment="1" quotePrefix="1">
      <alignment horizontal="left" vertical="top" wrapText="1"/>
    </xf>
    <xf numFmtId="184" fontId="11" fillId="0" borderId="0" xfId="15" applyNumberFormat="1" applyFont="1" applyBorder="1" applyAlignment="1">
      <alignment vertical="top" wrapText="1"/>
    </xf>
    <xf numFmtId="184" fontId="9" fillId="0" borderId="0" xfId="15" applyNumberFormat="1" applyFont="1" applyBorder="1" applyAlignment="1">
      <alignment vertical="top" wrapText="1"/>
    </xf>
    <xf numFmtId="0" fontId="9"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85" fontId="3" fillId="0" borderId="0" xfId="15"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85" fontId="7" fillId="0" borderId="0" xfId="15" applyNumberFormat="1" applyFont="1" applyAlignment="1">
      <alignment horizontal="center"/>
    </xf>
    <xf numFmtId="185" fontId="7" fillId="0" borderId="0" xfId="15" applyNumberFormat="1" applyFont="1" applyAlignment="1" quotePrefix="1">
      <alignment horizontal="right"/>
    </xf>
    <xf numFmtId="0" fontId="8" fillId="0" borderId="0" xfId="0" applyFont="1" applyAlignment="1">
      <alignment/>
    </xf>
    <xf numFmtId="185" fontId="10" fillId="0" borderId="0" xfId="15" applyNumberFormat="1" applyFont="1" applyAlignment="1" quotePrefix="1">
      <alignment horizontal="right"/>
    </xf>
    <xf numFmtId="189" fontId="7" fillId="0" borderId="0" xfId="0" applyNumberFormat="1" applyFont="1" applyAlignment="1">
      <alignment horizontal="center"/>
    </xf>
    <xf numFmtId="189" fontId="10" fillId="0" borderId="0" xfId="15" applyNumberFormat="1" applyFont="1" applyAlignment="1">
      <alignment horizontal="right"/>
    </xf>
    <xf numFmtId="189" fontId="7" fillId="0" borderId="0" xfId="15" applyNumberFormat="1" applyFont="1" applyAlignment="1">
      <alignment horizontal="center"/>
    </xf>
    <xf numFmtId="189" fontId="7" fillId="0" borderId="0" xfId="15" applyNumberFormat="1" applyFont="1" applyAlignment="1">
      <alignment horizontal="right"/>
    </xf>
    <xf numFmtId="185" fontId="9" fillId="0" borderId="0" xfId="15" applyNumberFormat="1" applyFont="1" applyBorder="1" applyAlignment="1">
      <alignment horizontal="right"/>
    </xf>
    <xf numFmtId="185" fontId="9" fillId="0" borderId="6" xfId="15" applyNumberFormat="1" applyFont="1" applyBorder="1" applyAlignment="1">
      <alignment horizontal="right"/>
    </xf>
    <xf numFmtId="185" fontId="11" fillId="0" borderId="2" xfId="15" applyNumberFormat="1" applyFont="1" applyBorder="1" applyAlignment="1">
      <alignment/>
    </xf>
    <xf numFmtId="185" fontId="11" fillId="0" borderId="0" xfId="15" applyNumberFormat="1" applyFont="1" applyAlignment="1">
      <alignment/>
    </xf>
    <xf numFmtId="185" fontId="11" fillId="0" borderId="9" xfId="15" applyNumberFormat="1" applyFont="1" applyBorder="1" applyAlignment="1">
      <alignment/>
    </xf>
    <xf numFmtId="185" fontId="11" fillId="0" borderId="3" xfId="15" applyNumberFormat="1" applyFont="1" applyBorder="1" applyAlignment="1">
      <alignment/>
    </xf>
    <xf numFmtId="185" fontId="11" fillId="0" borderId="4" xfId="15" applyNumberFormat="1" applyFont="1" applyBorder="1" applyAlignment="1">
      <alignment/>
    </xf>
    <xf numFmtId="185" fontId="11" fillId="0" borderId="1" xfId="15" applyNumberFormat="1" applyFont="1" applyBorder="1" applyAlignment="1">
      <alignment/>
    </xf>
    <xf numFmtId="185" fontId="11" fillId="0" borderId="0" xfId="15" applyNumberFormat="1" applyFont="1" applyBorder="1" applyAlignment="1">
      <alignment/>
    </xf>
    <xf numFmtId="185" fontId="11" fillId="0" borderId="6" xfId="15" applyNumberFormat="1" applyFont="1" applyBorder="1" applyAlignment="1">
      <alignment/>
    </xf>
    <xf numFmtId="43" fontId="7" fillId="3" borderId="0" xfId="15"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85" fontId="8" fillId="0" borderId="0" xfId="0" applyNumberFormat="1" applyFont="1" applyAlignment="1">
      <alignment/>
    </xf>
    <xf numFmtId="185" fontId="8" fillId="0" borderId="0" xfId="15" applyNumberFormat="1" applyFont="1" applyBorder="1" applyAlignment="1">
      <alignment/>
    </xf>
    <xf numFmtId="0" fontId="1" fillId="0" borderId="0" xfId="19" applyFont="1" applyAlignment="1">
      <alignment horizontal="right" wrapText="1"/>
      <protection/>
    </xf>
    <xf numFmtId="0" fontId="1" fillId="0" borderId="0" xfId="19" applyFont="1" applyAlignment="1">
      <alignment horizontal="right"/>
      <protection/>
    </xf>
    <xf numFmtId="185" fontId="1" fillId="0" borderId="0" xfId="15" applyNumberFormat="1" applyFont="1" applyAlignment="1">
      <alignment/>
    </xf>
    <xf numFmtId="185" fontId="1" fillId="0" borderId="0" xfId="0" applyNumberFormat="1" applyFont="1" applyAlignment="1">
      <alignment/>
    </xf>
    <xf numFmtId="185" fontId="1" fillId="0" borderId="7" xfId="15"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4" borderId="0" xfId="0" applyFont="1" applyFill="1" applyAlignment="1">
      <alignment horizontal="center"/>
    </xf>
    <xf numFmtId="0" fontId="21" fillId="0" borderId="0" xfId="19" applyFill="1">
      <alignment/>
      <protection/>
    </xf>
    <xf numFmtId="185" fontId="1" fillId="0" borderId="0" xfId="15" applyNumberFormat="1" applyFont="1" applyFill="1" applyAlignment="1">
      <alignment/>
    </xf>
    <xf numFmtId="185" fontId="1" fillId="0" borderId="0" xfId="0" applyNumberFormat="1" applyFont="1" applyFill="1" applyAlignment="1">
      <alignment/>
    </xf>
    <xf numFmtId="185" fontId="21" fillId="0" borderId="0" xfId="19" applyNumberFormat="1">
      <alignment/>
      <protection/>
    </xf>
    <xf numFmtId="185"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85" fontId="9" fillId="0" borderId="8" xfId="15"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85" fontId="9" fillId="0" borderId="0" xfId="15" applyNumberFormat="1" applyFont="1" applyFill="1" applyAlignment="1">
      <alignment/>
    </xf>
    <xf numFmtId="185" fontId="10" fillId="0" borderId="0" xfId="15" applyNumberFormat="1" applyFont="1" applyBorder="1" applyAlignment="1">
      <alignment horizontal="right"/>
    </xf>
    <xf numFmtId="185" fontId="7" fillId="0" borderId="0" xfId="15" applyNumberFormat="1" applyFont="1" applyBorder="1" applyAlignment="1">
      <alignment horizontal="right"/>
    </xf>
    <xf numFmtId="185" fontId="10" fillId="0" borderId="0" xfId="15" applyNumberFormat="1" applyFont="1" applyBorder="1" applyAlignment="1">
      <alignment/>
    </xf>
    <xf numFmtId="0" fontId="1" fillId="0" borderId="0" xfId="0" applyFont="1" applyAlignment="1">
      <alignment horizontal="center"/>
    </xf>
    <xf numFmtId="43" fontId="9" fillId="0" borderId="0" xfId="15" applyFont="1" applyAlignment="1">
      <alignment/>
    </xf>
    <xf numFmtId="185" fontId="9" fillId="3" borderId="0" xfId="15" applyNumberFormat="1" applyFont="1" applyFill="1" applyAlignment="1">
      <alignment/>
    </xf>
    <xf numFmtId="185" fontId="9" fillId="3" borderId="0" xfId="15" applyNumberFormat="1" applyFont="1" applyFill="1" applyBorder="1" applyAlignment="1">
      <alignment/>
    </xf>
    <xf numFmtId="185" fontId="9" fillId="3" borderId="6" xfId="15" applyNumberFormat="1" applyFont="1" applyFill="1" applyBorder="1" applyAlignment="1">
      <alignment/>
    </xf>
    <xf numFmtId="0" fontId="9" fillId="3" borderId="0" xfId="0" applyFont="1" applyFill="1" applyAlignment="1">
      <alignment/>
    </xf>
    <xf numFmtId="0" fontId="7" fillId="3" borderId="0" xfId="0" applyFont="1" applyFill="1" applyAlignment="1">
      <alignment/>
    </xf>
    <xf numFmtId="0" fontId="10" fillId="3" borderId="0" xfId="0" applyFont="1" applyFill="1" applyAlignment="1">
      <alignment horizontal="center"/>
    </xf>
    <xf numFmtId="0" fontId="7" fillId="3" borderId="0" xfId="0" applyFont="1" applyFill="1" applyAlignment="1">
      <alignment horizontal="right"/>
    </xf>
    <xf numFmtId="3" fontId="9" fillId="3" borderId="0" xfId="0" applyNumberFormat="1" applyFont="1" applyFill="1" applyAlignment="1">
      <alignment vertical="center"/>
    </xf>
    <xf numFmtId="41" fontId="11" fillId="3" borderId="0" xfId="15" applyNumberFormat="1" applyFont="1" applyFill="1" applyAlignment="1">
      <alignment horizontal="right"/>
    </xf>
    <xf numFmtId="3" fontId="9" fillId="3" borderId="7"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15" applyFont="1" applyAlignment="1">
      <alignment/>
    </xf>
    <xf numFmtId="185" fontId="8" fillId="0" borderId="0" xfId="15" applyNumberFormat="1" applyFont="1" applyAlignment="1">
      <alignment horizontal="center"/>
    </xf>
    <xf numFmtId="0" fontId="8" fillId="0" borderId="0" xfId="0" applyFont="1" applyAlignment="1">
      <alignment horizontal="center"/>
    </xf>
    <xf numFmtId="185" fontId="8" fillId="0" borderId="0" xfId="15" applyNumberFormat="1" applyFont="1" applyAlignment="1">
      <alignment/>
    </xf>
    <xf numFmtId="0" fontId="8" fillId="0" borderId="0" xfId="0" applyFont="1" applyAlignment="1">
      <alignment horizontal="right"/>
    </xf>
    <xf numFmtId="185" fontId="22" fillId="0" borderId="0" xfId="15" applyNumberFormat="1" applyFont="1" applyAlignment="1">
      <alignment horizontal="right"/>
    </xf>
    <xf numFmtId="185" fontId="1" fillId="0" borderId="0" xfId="15"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85" fontId="23" fillId="0" borderId="0" xfId="15" applyNumberFormat="1" applyFont="1" applyBorder="1" applyAlignment="1">
      <alignment horizontal="center" vertical="center"/>
    </xf>
    <xf numFmtId="185" fontId="8" fillId="0" borderId="0" xfId="15" applyNumberFormat="1" applyFont="1" applyBorder="1" applyAlignment="1">
      <alignment horizontal="center" vertical="center"/>
    </xf>
    <xf numFmtId="185" fontId="23" fillId="0" borderId="0" xfId="15" applyNumberFormat="1" applyFont="1" applyBorder="1" applyAlignment="1">
      <alignment horizontal="right" vertical="center"/>
    </xf>
    <xf numFmtId="185" fontId="22" fillId="0" borderId="6" xfId="15" applyNumberFormat="1" applyFont="1" applyBorder="1" applyAlignment="1">
      <alignment horizontal="center" vertical="center"/>
    </xf>
    <xf numFmtId="0" fontId="1" fillId="0" borderId="0" xfId="0" applyFont="1" applyAlignment="1">
      <alignment horizontal="left" vertical="center" wrapText="1"/>
    </xf>
    <xf numFmtId="185" fontId="23" fillId="0" borderId="0" xfId="15" applyNumberFormat="1" applyFont="1" applyBorder="1" applyAlignment="1">
      <alignment horizontal="center" vertical="center" wrapText="1"/>
    </xf>
    <xf numFmtId="185" fontId="22" fillId="0" borderId="0" xfId="15" applyNumberFormat="1" applyFont="1" applyBorder="1" applyAlignment="1">
      <alignment horizontal="center" vertical="center" wrapText="1"/>
    </xf>
    <xf numFmtId="185" fontId="23" fillId="0" borderId="6" xfId="15" applyNumberFormat="1" applyFont="1" applyBorder="1" applyAlignment="1">
      <alignment horizontal="center" vertical="center"/>
    </xf>
    <xf numFmtId="185" fontId="23" fillId="0" borderId="1" xfId="15" applyNumberFormat="1" applyFont="1" applyBorder="1" applyAlignment="1">
      <alignment horizontal="center" vertical="center"/>
    </xf>
    <xf numFmtId="185" fontId="22" fillId="0" borderId="0" xfId="15" applyNumberFormat="1" applyFont="1" applyBorder="1" applyAlignment="1">
      <alignment horizontal="center" vertical="center"/>
    </xf>
    <xf numFmtId="185" fontId="24" fillId="0" borderId="0" xfId="15" applyNumberFormat="1" applyFont="1" applyBorder="1" applyAlignment="1">
      <alignment horizontal="center" vertical="center"/>
    </xf>
    <xf numFmtId="0" fontId="8" fillId="0" borderId="0" xfId="0" applyFont="1" applyAlignment="1">
      <alignment horizontal="left" vertical="center" wrapText="1"/>
    </xf>
    <xf numFmtId="184" fontId="23" fillId="0" borderId="0" xfId="15" applyNumberFormat="1" applyFont="1" applyFill="1" applyBorder="1" applyAlignment="1">
      <alignment horizontal="center" vertical="center"/>
    </xf>
    <xf numFmtId="184" fontId="26" fillId="0" borderId="0" xfId="15" applyNumberFormat="1" applyFont="1" applyFill="1" applyBorder="1" applyAlignment="1">
      <alignment horizontal="center" vertical="center"/>
    </xf>
    <xf numFmtId="43" fontId="8" fillId="0" borderId="0" xfId="15" applyFont="1" applyFill="1" applyBorder="1" applyAlignment="1">
      <alignment horizontal="center" vertical="center"/>
    </xf>
    <xf numFmtId="0" fontId="8" fillId="0" borderId="0" xfId="0" applyFont="1" applyAlignment="1">
      <alignment horizontal="justify" vertical="top"/>
    </xf>
    <xf numFmtId="185" fontId="8" fillId="0" borderId="0" xfId="15"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9" fontId="9" fillId="0" borderId="0" xfId="0" applyNumberFormat="1" applyFont="1" applyAlignment="1">
      <alignment/>
    </xf>
    <xf numFmtId="0" fontId="4" fillId="0" borderId="0" xfId="19" applyFont="1">
      <alignment/>
      <protection/>
    </xf>
    <xf numFmtId="0" fontId="29" fillId="0" borderId="0" xfId="19" applyFont="1">
      <alignment/>
      <protection/>
    </xf>
    <xf numFmtId="0" fontId="4" fillId="0" borderId="0" xfId="19" applyFont="1" applyAlignment="1">
      <alignment horizontal="center"/>
      <protection/>
    </xf>
    <xf numFmtId="0" fontId="4" fillId="0" borderId="0" xfId="19" applyFont="1" applyAlignment="1" quotePrefix="1">
      <alignment horizontal="right"/>
      <protection/>
    </xf>
    <xf numFmtId="0" fontId="4" fillId="0" borderId="0" xfId="19" applyFont="1" applyAlignment="1">
      <alignment horizontal="right"/>
      <protection/>
    </xf>
    <xf numFmtId="185" fontId="30" fillId="0" borderId="0" xfId="15" applyNumberFormat="1" applyFont="1" applyAlignment="1">
      <alignment/>
    </xf>
    <xf numFmtId="185" fontId="29" fillId="0" borderId="0" xfId="15" applyNumberFormat="1" applyFont="1" applyAlignment="1">
      <alignment/>
    </xf>
    <xf numFmtId="185" fontId="30" fillId="0" borderId="6" xfId="15" applyNumberFormat="1" applyFont="1" applyBorder="1" applyAlignment="1">
      <alignment/>
    </xf>
    <xf numFmtId="185" fontId="30" fillId="0" borderId="0" xfId="15" applyNumberFormat="1" applyFont="1" applyBorder="1" applyAlignment="1">
      <alignment/>
    </xf>
    <xf numFmtId="185" fontId="29" fillId="0" borderId="6" xfId="15" applyNumberFormat="1" applyFont="1" applyBorder="1" applyAlignment="1">
      <alignment/>
    </xf>
    <xf numFmtId="185" fontId="29" fillId="0" borderId="0" xfId="15" applyNumberFormat="1" applyFont="1" applyBorder="1" applyAlignment="1">
      <alignment/>
    </xf>
    <xf numFmtId="185" fontId="30" fillId="0" borderId="0" xfId="15" applyNumberFormat="1" applyFont="1" applyFill="1" applyAlignment="1">
      <alignment/>
    </xf>
    <xf numFmtId="185" fontId="30" fillId="0" borderId="0" xfId="15" applyNumberFormat="1" applyFont="1" applyFill="1" applyBorder="1" applyAlignment="1">
      <alignment/>
    </xf>
    <xf numFmtId="185" fontId="30" fillId="0" borderId="7" xfId="15" applyNumberFormat="1" applyFont="1" applyBorder="1" applyAlignment="1">
      <alignment/>
    </xf>
    <xf numFmtId="185" fontId="29" fillId="0" borderId="7" xfId="15" applyNumberFormat="1" applyFont="1" applyBorder="1" applyAlignment="1">
      <alignment/>
    </xf>
    <xf numFmtId="185" fontId="31" fillId="0" borderId="0" xfId="15" applyNumberFormat="1" applyFont="1" applyBorder="1" applyAlignment="1">
      <alignment/>
    </xf>
    <xf numFmtId="185" fontId="4" fillId="0" borderId="0" xfId="15" applyNumberFormat="1" applyFont="1" applyBorder="1" applyAlignment="1">
      <alignment/>
    </xf>
    <xf numFmtId="0" fontId="32" fillId="0" borderId="0" xfId="0" applyFont="1" applyAlignment="1">
      <alignment horizontal="center"/>
    </xf>
    <xf numFmtId="0" fontId="33" fillId="0" borderId="0" xfId="19" applyFont="1">
      <alignment/>
      <protection/>
    </xf>
    <xf numFmtId="0" fontId="1" fillId="0" borderId="0" xfId="19" applyFont="1" applyAlignment="1">
      <alignment horizontal="center"/>
      <protection/>
    </xf>
    <xf numFmtId="0" fontId="1" fillId="0" borderId="0" xfId="19" applyFont="1" applyAlignment="1">
      <alignment wrapText="1"/>
      <protection/>
    </xf>
    <xf numFmtId="185" fontId="11" fillId="3" borderId="6" xfId="15" applyNumberFormat="1" applyFont="1" applyFill="1" applyBorder="1" applyAlignment="1">
      <alignment/>
    </xf>
    <xf numFmtId="185" fontId="11" fillId="3" borderId="0" xfId="15"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85" fontId="11" fillId="3" borderId="0" xfId="15" applyNumberFormat="1" applyFont="1" applyFill="1" applyAlignment="1">
      <alignment/>
    </xf>
    <xf numFmtId="0" fontId="11" fillId="0" borderId="0" xfId="0" applyFont="1" applyBorder="1" applyAlignment="1">
      <alignment/>
    </xf>
    <xf numFmtId="185" fontId="11" fillId="0" borderId="0" xfId="15" applyNumberFormat="1" applyFont="1" applyAlignment="1">
      <alignment horizontal="right"/>
    </xf>
    <xf numFmtId="185" fontId="11" fillId="0" borderId="0" xfId="15"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1" fillId="0" borderId="0" xfId="19" applyFont="1" applyAlignment="1" quotePrefix="1">
      <alignment horizontal="right"/>
      <protection/>
    </xf>
    <xf numFmtId="0" fontId="31" fillId="0" borderId="0" xfId="19" applyFont="1" applyAlignment="1">
      <alignment horizontal="right"/>
      <protection/>
    </xf>
    <xf numFmtId="185" fontId="9" fillId="0" borderId="0" xfId="15"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9" fillId="0" borderId="0" xfId="19" applyNumberFormat="1" applyFont="1">
      <alignment/>
      <protection/>
    </xf>
    <xf numFmtId="0" fontId="29" fillId="0" borderId="0" xfId="19" applyFont="1" applyAlignment="1">
      <alignment horizontal="right"/>
      <protection/>
    </xf>
    <xf numFmtId="0" fontId="7" fillId="0" borderId="0" xfId="0" applyFont="1" applyAlignment="1">
      <alignment/>
    </xf>
    <xf numFmtId="185" fontId="11" fillId="0" borderId="0" xfId="15" applyNumberFormat="1" applyFont="1" applyAlignment="1">
      <alignment horizontal="justify" vertical="top" wrapText="1"/>
    </xf>
    <xf numFmtId="0" fontId="0" fillId="0" borderId="0" xfId="0" applyBorder="1" applyAlignment="1">
      <alignment/>
    </xf>
    <xf numFmtId="0" fontId="34" fillId="0" borderId="0" xfId="19" applyFont="1" applyAlignment="1">
      <alignment horizontal="right"/>
      <protection/>
    </xf>
    <xf numFmtId="15" fontId="34" fillId="0" borderId="0" xfId="19" applyNumberFormat="1" applyFont="1">
      <alignment/>
      <protection/>
    </xf>
    <xf numFmtId="185" fontId="7" fillId="0" borderId="0" xfId="15" applyNumberFormat="1" applyFont="1" applyBorder="1" applyAlignment="1">
      <alignment/>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0" xfId="19" applyFont="1" applyBorder="1" applyAlignment="1">
      <alignment horizontal="right" wrapText="1"/>
      <protection/>
    </xf>
    <xf numFmtId="0" fontId="1" fillId="0" borderId="10" xfId="0" applyFont="1" applyBorder="1" applyAlignment="1">
      <alignment horizontal="right" wrapText="1"/>
    </xf>
    <xf numFmtId="185" fontId="1" fillId="0" borderId="0" xfId="15" applyNumberFormat="1" applyFont="1" applyBorder="1" applyAlignment="1">
      <alignment/>
    </xf>
    <xf numFmtId="185" fontId="21" fillId="0" borderId="0" xfId="15" applyNumberFormat="1" applyBorder="1" applyAlignment="1">
      <alignment/>
    </xf>
    <xf numFmtId="0" fontId="1" fillId="0" borderId="0" xfId="0" applyFont="1" applyBorder="1" applyAlignment="1">
      <alignment/>
    </xf>
    <xf numFmtId="0" fontId="0" fillId="0" borderId="0" xfId="0" applyBorder="1" applyAlignment="1">
      <alignment/>
    </xf>
    <xf numFmtId="0" fontId="1" fillId="0" borderId="0" xfId="19" applyFont="1" applyBorder="1" applyAlignment="1">
      <alignment horizontal="right" wrapText="1"/>
      <protection/>
    </xf>
    <xf numFmtId="0" fontId="1" fillId="0" borderId="0" xfId="19" applyFont="1" applyBorder="1" applyAlignment="1">
      <alignment horizontal="right"/>
      <protection/>
    </xf>
    <xf numFmtId="185" fontId="1" fillId="0" borderId="0" xfId="15"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21" fillId="0" borderId="0" xfId="19" applyBorder="1">
      <alignment/>
      <protection/>
    </xf>
    <xf numFmtId="0" fontId="31" fillId="0" borderId="10" xfId="19" applyFont="1" applyBorder="1" applyAlignment="1" quotePrefix="1">
      <alignment horizontal="center"/>
      <protection/>
    </xf>
    <xf numFmtId="0" fontId="4" fillId="0" borderId="10" xfId="19" applyFont="1" applyBorder="1" applyAlignment="1" quotePrefix="1">
      <alignment horizontal="center"/>
      <protection/>
    </xf>
    <xf numFmtId="0" fontId="10" fillId="0" borderId="10" xfId="0" applyFont="1" applyBorder="1" applyAlignment="1">
      <alignment/>
    </xf>
    <xf numFmtId="0" fontId="10" fillId="0" borderId="0" xfId="0" applyFont="1" applyBorder="1" applyAlignment="1">
      <alignment/>
    </xf>
    <xf numFmtId="3" fontId="9" fillId="3" borderId="0" xfId="0" applyNumberFormat="1" applyFont="1" applyFill="1" applyBorder="1" applyAlignment="1">
      <alignment/>
    </xf>
    <xf numFmtId="0" fontId="7" fillId="0" borderId="10" xfId="0" applyFont="1" applyBorder="1" applyAlignment="1">
      <alignment/>
    </xf>
    <xf numFmtId="0" fontId="7" fillId="0" borderId="0" xfId="0" applyFont="1" applyBorder="1" applyAlignment="1">
      <alignment horizontal="justify" vertical="top" wrapText="1"/>
    </xf>
    <xf numFmtId="0" fontId="22" fillId="0" borderId="10" xfId="0" applyFont="1" applyBorder="1" applyAlignment="1">
      <alignment horizontal="right"/>
    </xf>
    <xf numFmtId="0" fontId="1" fillId="0" borderId="10"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85" fontId="9" fillId="0" borderId="0" xfId="15"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0"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xf>
    <xf numFmtId="0" fontId="9" fillId="3" borderId="0" xfId="0" applyFont="1" applyFill="1" applyAlignment="1">
      <alignment vertical="top" wrapText="1"/>
    </xf>
    <xf numFmtId="0" fontId="0" fillId="3" borderId="0" xfId="0" applyFill="1" applyAlignment="1">
      <alignment vertical="top" wrapText="1"/>
    </xf>
    <xf numFmtId="0" fontId="22" fillId="0" borderId="0" xfId="15" applyNumberFormat="1" applyFont="1" applyAlignment="1" quotePrefix="1">
      <alignment horizontal="right"/>
    </xf>
    <xf numFmtId="0" fontId="1" fillId="0" borderId="0" xfId="15" applyNumberFormat="1" applyFont="1" applyAlignment="1" quotePrefix="1">
      <alignment horizontal="right"/>
    </xf>
    <xf numFmtId="185" fontId="8" fillId="0" borderId="0" xfId="15" applyNumberFormat="1" applyFont="1" applyFill="1" applyBorder="1" applyAlignment="1">
      <alignment vertical="center"/>
    </xf>
    <xf numFmtId="185" fontId="8" fillId="0" borderId="0" xfId="15" applyNumberFormat="1" applyFont="1" applyFill="1" applyBorder="1" applyAlignment="1">
      <alignment horizontal="right" vertical="center"/>
    </xf>
    <xf numFmtId="185" fontId="1" fillId="0" borderId="6" xfId="15" applyNumberFormat="1" applyFont="1" applyFill="1" applyBorder="1" applyAlignment="1">
      <alignment horizontal="right" vertical="center"/>
    </xf>
    <xf numFmtId="185" fontId="8" fillId="0" borderId="0" xfId="15" applyNumberFormat="1" applyFont="1" applyFill="1" applyBorder="1" applyAlignment="1">
      <alignment horizontal="right" vertical="center" wrapText="1"/>
    </xf>
    <xf numFmtId="185" fontId="1" fillId="0" borderId="0" xfId="15" applyNumberFormat="1" applyFont="1" applyFill="1" applyBorder="1" applyAlignment="1">
      <alignment horizontal="right" vertical="center" wrapText="1"/>
    </xf>
    <xf numFmtId="185" fontId="8" fillId="0" borderId="6" xfId="15" applyNumberFormat="1" applyFont="1" applyFill="1" applyBorder="1" applyAlignment="1">
      <alignment horizontal="right" vertical="center"/>
    </xf>
    <xf numFmtId="185" fontId="8" fillId="0" borderId="1" xfId="15" applyNumberFormat="1" applyFont="1" applyFill="1" applyBorder="1" applyAlignment="1">
      <alignment horizontal="right" vertical="center"/>
    </xf>
    <xf numFmtId="185" fontId="1" fillId="0" borderId="0" xfId="15" applyNumberFormat="1" applyFont="1" applyFill="1" applyBorder="1" applyAlignment="1">
      <alignment horizontal="center" vertical="center"/>
    </xf>
    <xf numFmtId="185" fontId="8" fillId="0" borderId="0" xfId="15" applyNumberFormat="1" applyFont="1" applyFill="1" applyBorder="1" applyAlignment="1">
      <alignment horizontal="center" vertical="center"/>
    </xf>
    <xf numFmtId="185" fontId="8" fillId="0" borderId="1" xfId="15" applyNumberFormat="1" applyFont="1" applyFill="1" applyBorder="1" applyAlignment="1">
      <alignment horizontal="center" vertical="center"/>
    </xf>
    <xf numFmtId="0" fontId="10" fillId="0" borderId="10" xfId="15" applyNumberFormat="1" applyFont="1" applyBorder="1" applyAlignment="1" quotePrefix="1">
      <alignment horizontal="right"/>
    </xf>
    <xf numFmtId="0" fontId="7" fillId="0" borderId="0" xfId="15" applyNumberFormat="1" applyFont="1" applyAlignment="1">
      <alignment horizontal="center"/>
    </xf>
    <xf numFmtId="0" fontId="7" fillId="0" borderId="10" xfId="15" applyNumberFormat="1" applyFont="1" applyBorder="1" applyAlignment="1" quotePrefix="1">
      <alignment horizontal="right"/>
    </xf>
    <xf numFmtId="0" fontId="7" fillId="0" borderId="11" xfId="0" applyFont="1" applyFill="1" applyBorder="1" applyAlignment="1">
      <alignment horizontal="right"/>
    </xf>
    <xf numFmtId="0" fontId="7" fillId="0" borderId="11" xfId="0" applyFont="1" applyFill="1" applyBorder="1" applyAlignment="1">
      <alignment horizontal="left"/>
    </xf>
    <xf numFmtId="185" fontId="29" fillId="0" borderId="0" xfId="15" applyNumberFormat="1" applyFont="1" applyFill="1" applyAlignment="1">
      <alignment/>
    </xf>
    <xf numFmtId="185" fontId="29" fillId="0" borderId="0" xfId="15" applyNumberFormat="1" applyFont="1" applyFill="1" applyBorder="1" applyAlignment="1">
      <alignment/>
    </xf>
    <xf numFmtId="185" fontId="29" fillId="0" borderId="7" xfId="15" applyNumberFormat="1" applyFont="1" applyFill="1" applyBorder="1" applyAlignment="1">
      <alignment/>
    </xf>
    <xf numFmtId="185" fontId="9" fillId="0" borderId="0" xfId="15" applyNumberFormat="1" applyFont="1" applyFill="1" applyBorder="1" applyAlignment="1">
      <alignment/>
    </xf>
    <xf numFmtId="43" fontId="3" fillId="0" borderId="0" xfId="15" applyFont="1" applyAlignment="1">
      <alignment vertical="center"/>
    </xf>
    <xf numFmtId="43" fontId="3" fillId="0" borderId="0" xfId="15" applyFont="1" applyAlignment="1">
      <alignment vertical="center" wrapText="1"/>
    </xf>
    <xf numFmtId="43" fontId="3" fillId="0" borderId="0" xfId="15" applyFont="1" applyBorder="1" applyAlignment="1">
      <alignment vertical="center"/>
    </xf>
    <xf numFmtId="43" fontId="3" fillId="0" borderId="0" xfId="15" applyFont="1" applyAlignment="1">
      <alignment/>
    </xf>
    <xf numFmtId="3" fontId="9" fillId="3" borderId="0" xfId="0" applyNumberFormat="1" applyFont="1" applyFill="1" applyAlignment="1">
      <alignment horizontal="right" vertical="center"/>
    </xf>
    <xf numFmtId="3" fontId="9" fillId="3" borderId="8" xfId="0" applyNumberFormat="1" applyFont="1" applyFill="1" applyBorder="1" applyAlignment="1">
      <alignment vertical="center"/>
    </xf>
    <xf numFmtId="184" fontId="23" fillId="0" borderId="0" xfId="15" applyNumberFormat="1" applyFont="1" applyFill="1" applyBorder="1" applyAlignment="1">
      <alignment horizontal="right" vertical="center"/>
    </xf>
    <xf numFmtId="184" fontId="11" fillId="0" borderId="0" xfId="15" applyNumberFormat="1" applyFont="1" applyBorder="1" applyAlignment="1">
      <alignment horizontal="right" vertical="top" wrapText="1"/>
    </xf>
    <xf numFmtId="3" fontId="7" fillId="3" borderId="0" xfId="0" applyNumberFormat="1" applyFont="1" applyFill="1" applyAlignment="1">
      <alignment horizontal="right" vertical="center"/>
    </xf>
    <xf numFmtId="0" fontId="9" fillId="3" borderId="0" xfId="0" applyFont="1" applyFill="1" applyAlignment="1" quotePrefix="1">
      <alignment vertical="top" wrapText="1"/>
    </xf>
    <xf numFmtId="0" fontId="0" fillId="3" borderId="0" xfId="0" applyFill="1" applyAlignment="1">
      <alignment vertical="top" wrapText="1"/>
    </xf>
    <xf numFmtId="0" fontId="7" fillId="3" borderId="0" xfId="0" applyFont="1" applyFill="1" applyAlignment="1">
      <alignment horizontal="left" vertical="top" wrapText="1"/>
    </xf>
    <xf numFmtId="0" fontId="9" fillId="3" borderId="0" xfId="0" applyFont="1" applyFill="1" applyAlignment="1" quotePrefix="1">
      <alignment horizontal="left" vertical="top" wrapText="1"/>
    </xf>
    <xf numFmtId="0" fontId="9" fillId="3" borderId="0" xfId="0" applyFont="1" applyFill="1" applyAlignment="1">
      <alignment horizontal="left" vertical="top" wrapText="1"/>
    </xf>
    <xf numFmtId="0" fontId="9" fillId="0" borderId="0" xfId="0" applyFont="1" applyAlignment="1">
      <alignment horizontal="justify" vertical="top" wrapText="1"/>
    </xf>
    <xf numFmtId="0" fontId="0" fillId="0" borderId="0" xfId="0" applyAlignment="1">
      <alignment/>
    </xf>
    <xf numFmtId="0" fontId="9" fillId="3" borderId="0" xfId="0" applyFont="1" applyFill="1" applyAlignment="1">
      <alignment vertical="top" wrapText="1"/>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7" fillId="0" borderId="0" xfId="0" applyFont="1" applyFill="1" applyAlignment="1">
      <alignment horizontal="justify" vertical="top" wrapText="1"/>
    </xf>
    <xf numFmtId="0" fontId="1" fillId="0" borderId="0" xfId="0" applyFont="1" applyAlignment="1">
      <alignment horizontal="center"/>
    </xf>
    <xf numFmtId="0" fontId="21" fillId="0" borderId="0" xfId="19" applyFont="1" applyAlignment="1">
      <alignment horizontal="justify" wrapText="1"/>
      <protection/>
    </xf>
    <xf numFmtId="0" fontId="21" fillId="0" borderId="0" xfId="19"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19" applyFont="1" applyAlignment="1">
      <alignment horizontal="center"/>
      <protection/>
    </xf>
    <xf numFmtId="0" fontId="3" fillId="0" borderId="0" xfId="20" applyFont="1" applyAlignment="1">
      <alignment horizontal="justify" wrapText="1"/>
      <protection/>
    </xf>
    <xf numFmtId="0" fontId="19"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5" fillId="0" borderId="0" xfId="0" applyFont="1" applyBorder="1" applyAlignment="1">
      <alignment horizontal="center"/>
    </xf>
    <xf numFmtId="185" fontId="8" fillId="0" borderId="0" xfId="15" applyNumberFormat="1" applyFont="1" applyBorder="1" applyAlignment="1">
      <alignment horizontal="center"/>
    </xf>
    <xf numFmtId="185" fontId="8" fillId="0" borderId="0" xfId="15" applyNumberFormat="1" applyFont="1" applyBorder="1" applyAlignment="1">
      <alignment/>
    </xf>
    <xf numFmtId="185" fontId="1" fillId="0" borderId="0" xfId="15" applyNumberFormat="1" applyFont="1" applyBorder="1" applyAlignment="1">
      <alignment horizontal="center"/>
    </xf>
    <xf numFmtId="0" fontId="8" fillId="0" borderId="0" xfId="15" applyNumberFormat="1" applyFont="1" applyBorder="1" applyAlignment="1">
      <alignment/>
    </xf>
    <xf numFmtId="185" fontId="1" fillId="0" borderId="0" xfId="15" applyNumberFormat="1" applyFont="1" applyBorder="1" applyAlignment="1">
      <alignment horizontal="right"/>
    </xf>
    <xf numFmtId="185" fontId="8" fillId="0" borderId="0" xfId="15" applyNumberFormat="1" applyFont="1" applyBorder="1" applyAlignment="1">
      <alignment horizontal="center" vertical="center" wrapText="1"/>
    </xf>
    <xf numFmtId="185" fontId="8" fillId="0" borderId="0" xfId="15" applyNumberFormat="1" applyFont="1" applyBorder="1" applyAlignment="1">
      <alignment horizontal="justify" vertical="top"/>
    </xf>
    <xf numFmtId="185" fontId="3" fillId="0" borderId="0" xfId="15" applyNumberFormat="1" applyFont="1" applyBorder="1" applyAlignment="1">
      <alignment horizontal="center"/>
    </xf>
    <xf numFmtId="0" fontId="19" fillId="0" borderId="0" xfId="0" applyFont="1" applyAlignment="1">
      <alignment horizontal="center"/>
    </xf>
    <xf numFmtId="0" fontId="4" fillId="0" borderId="0" xfId="0" applyFont="1" applyAlignment="1">
      <alignment horizontal="center"/>
    </xf>
    <xf numFmtId="185" fontId="1" fillId="0" borderId="11" xfId="15"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85" fontId="1" fillId="0" borderId="0" xfId="15" applyNumberFormat="1" applyFont="1" applyAlignment="1">
      <alignment horizontal="center"/>
    </xf>
    <xf numFmtId="185" fontId="1" fillId="0" borderId="10" xfId="15" applyNumberFormat="1" applyFont="1" applyBorder="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2"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0" fillId="0" borderId="0" xfId="0" applyAlignment="1">
      <alignment horizontal="justify" vertical="top" wrapText="1"/>
    </xf>
    <xf numFmtId="0" fontId="2" fillId="0" borderId="0" xfId="0" applyFont="1" applyAlignment="1">
      <alignment horizontal="right"/>
    </xf>
    <xf numFmtId="0" fontId="7" fillId="0" borderId="0" xfId="0" applyFont="1" applyAlignment="1">
      <alignment horizontal="justify" vertical="top" wrapText="1"/>
    </xf>
    <xf numFmtId="0" fontId="20" fillId="0" borderId="0" xfId="0" applyFont="1" applyAlignment="1">
      <alignment horizontal="justify" vertical="top" wrapText="1"/>
    </xf>
    <xf numFmtId="0" fontId="3" fillId="0" borderId="0" xfId="0" applyFont="1" applyAlignment="1">
      <alignment horizontal="center"/>
    </xf>
    <xf numFmtId="0" fontId="4" fillId="4" borderId="0" xfId="0" applyFont="1" applyFill="1" applyAlignment="1">
      <alignment horizontal="center"/>
    </xf>
    <xf numFmtId="0" fontId="7" fillId="0" borderId="0" xfId="0" applyFont="1" applyAlignment="1">
      <alignment horizontal="center"/>
    </xf>
    <xf numFmtId="0" fontId="0" fillId="0" borderId="0" xfId="0" applyAlignment="1">
      <alignment vertical="top" wrapText="1"/>
    </xf>
    <xf numFmtId="0" fontId="9" fillId="0" borderId="0" xfId="0" applyFont="1" applyAlignment="1">
      <alignment horizontal="left"/>
    </xf>
    <xf numFmtId="0" fontId="0" fillId="0" borderId="0" xfId="0" applyFont="1" applyFill="1" applyAlignment="1">
      <alignment wrapText="1"/>
    </xf>
    <xf numFmtId="0" fontId="9" fillId="0" borderId="0" xfId="0" applyFont="1" applyAlignment="1">
      <alignment horizontal="left" vertical="top" wrapText="1"/>
    </xf>
    <xf numFmtId="0" fontId="7" fillId="0" borderId="0" xfId="0" applyFont="1" applyAlignment="1">
      <alignment horizontal="justify" wrapText="1"/>
    </xf>
    <xf numFmtId="0" fontId="0" fillId="0" borderId="0" xfId="0" applyAlignment="1">
      <alignment wrapText="1"/>
    </xf>
    <xf numFmtId="0" fontId="0" fillId="0" borderId="0" xfId="0" applyFont="1" applyFill="1" applyAlignment="1">
      <alignment wrapText="1"/>
    </xf>
    <xf numFmtId="0" fontId="4" fillId="4" borderId="0" xfId="0" applyFont="1" applyFill="1" applyAlignment="1">
      <alignment horizontal="center" vertical="top" wrapText="1"/>
    </xf>
    <xf numFmtId="185" fontId="9" fillId="0" borderId="0" xfId="15" applyNumberFormat="1" applyFont="1" applyAlignment="1">
      <alignment horizontal="justify" vertical="top" wrapText="1"/>
    </xf>
    <xf numFmtId="0" fontId="0" fillId="0" borderId="0" xfId="0" applyFont="1" applyFill="1" applyAlignment="1">
      <alignment/>
    </xf>
    <xf numFmtId="185" fontId="9" fillId="0" borderId="0" xfId="15" applyNumberFormat="1" applyFont="1" applyAlignment="1">
      <alignment horizontal="left" vertical="top" wrapText="1"/>
    </xf>
    <xf numFmtId="0" fontId="7" fillId="0" borderId="11" xfId="0" applyFont="1" applyFill="1" applyBorder="1" applyAlignment="1">
      <alignment horizontal="center"/>
    </xf>
    <xf numFmtId="0" fontId="0" fillId="0" borderId="0" xfId="0" applyAlignment="1">
      <alignment horizontal="justify" vertical="top"/>
    </xf>
    <xf numFmtId="185" fontId="9" fillId="0" borderId="0" xfId="15" applyNumberFormat="1" applyFont="1" applyAlignment="1" quotePrefix="1">
      <alignment horizontal="left" vertical="top" wrapText="1"/>
    </xf>
    <xf numFmtId="0" fontId="0" fillId="0" borderId="0" xfId="0" applyAlignment="1">
      <alignment horizontal="left" vertical="top" wrapText="1"/>
    </xf>
    <xf numFmtId="185" fontId="9" fillId="0" borderId="0" xfId="15" applyNumberFormat="1" applyFont="1" applyAlignment="1">
      <alignment horizontal="left" wrapText="1"/>
    </xf>
    <xf numFmtId="0" fontId="7" fillId="0" borderId="0" xfId="0" applyFont="1" applyAlignment="1">
      <alignment/>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tabSelected="1" workbookViewId="0" topLeftCell="A20">
      <selection activeCell="F20" sqref="F20"/>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345" customWidth="1"/>
    <col min="9" max="9" width="10.8515625" style="4" customWidth="1"/>
    <col min="10" max="10" width="10.28125" style="5" customWidth="1"/>
    <col min="11" max="11" width="0.13671875" style="3" hidden="1" customWidth="1"/>
    <col min="12" max="12" width="10.421875" style="3" bestFit="1" customWidth="1"/>
    <col min="13" max="13" width="9.57421875" style="52" bestFit="1" customWidth="1"/>
    <col min="14" max="14" width="12.421875" style="52" customWidth="1"/>
    <col min="15" max="16" width="9.140625" style="52" customWidth="1"/>
    <col min="17" max="16384" width="9.140625" style="3" customWidth="1"/>
  </cols>
  <sheetData>
    <row r="1" spans="2:10" ht="22.5">
      <c r="B1" s="346"/>
      <c r="C1" s="346"/>
      <c r="D1" s="346"/>
      <c r="E1" s="346"/>
      <c r="F1" s="346"/>
      <c r="G1" s="346"/>
      <c r="H1" s="346"/>
      <c r="I1" s="346"/>
      <c r="J1" s="346"/>
    </row>
    <row r="2" spans="2:10" ht="18.75" customHeight="1">
      <c r="B2" s="346" t="s">
        <v>28</v>
      </c>
      <c r="C2" s="346"/>
      <c r="D2" s="346"/>
      <c r="E2" s="346"/>
      <c r="F2" s="346"/>
      <c r="G2" s="346"/>
      <c r="H2" s="346"/>
      <c r="I2" s="346"/>
      <c r="J2" s="346"/>
    </row>
    <row r="3" spans="2:10" ht="14.25" customHeight="1">
      <c r="B3" s="347" t="s">
        <v>29</v>
      </c>
      <c r="C3" s="347"/>
      <c r="D3" s="347"/>
      <c r="E3" s="347"/>
      <c r="F3" s="347"/>
      <c r="G3" s="347"/>
      <c r="H3" s="347"/>
      <c r="I3" s="347"/>
      <c r="J3" s="347"/>
    </row>
    <row r="4" spans="2:10" ht="24" customHeight="1">
      <c r="B4" s="349" t="s">
        <v>14</v>
      </c>
      <c r="C4" s="350"/>
      <c r="D4" s="350"/>
      <c r="E4" s="350"/>
      <c r="F4" s="350"/>
      <c r="G4" s="350"/>
      <c r="H4" s="350"/>
      <c r="I4" s="350"/>
      <c r="J4" s="350"/>
    </row>
    <row r="5" spans="1:16" ht="18.75">
      <c r="A5" s="70"/>
      <c r="B5" s="356"/>
      <c r="C5" s="356"/>
      <c r="D5" s="356"/>
      <c r="E5" s="356"/>
      <c r="F5" s="356"/>
      <c r="G5" s="356"/>
      <c r="H5" s="356"/>
      <c r="I5" s="356"/>
      <c r="J5" s="356"/>
      <c r="K5" s="14"/>
      <c r="L5" s="12"/>
      <c r="M5" s="57"/>
      <c r="N5" s="58"/>
      <c r="O5" s="58"/>
      <c r="P5" s="58"/>
    </row>
    <row r="6" spans="2:10" ht="6" customHeight="1">
      <c r="B6" s="9"/>
      <c r="C6" s="9"/>
      <c r="D6" s="9"/>
      <c r="E6" s="9"/>
      <c r="F6" s="9"/>
      <c r="G6" s="9"/>
      <c r="H6" s="337"/>
      <c r="I6" s="9"/>
      <c r="J6" s="9"/>
    </row>
    <row r="7" spans="1:10" ht="16.5" customHeight="1">
      <c r="A7" s="119"/>
      <c r="B7" s="1" t="s">
        <v>107</v>
      </c>
      <c r="C7" s="119"/>
      <c r="D7" s="119"/>
      <c r="E7" s="179"/>
      <c r="F7" s="178"/>
      <c r="G7" s="178"/>
      <c r="H7" s="338"/>
      <c r="I7" s="178"/>
      <c r="J7" s="179"/>
    </row>
    <row r="8" spans="1:10" ht="13.5" customHeight="1">
      <c r="A8" s="119"/>
      <c r="C8" s="136" t="s">
        <v>257</v>
      </c>
      <c r="D8" s="240" t="s">
        <v>256</v>
      </c>
      <c r="E8" s="179"/>
      <c r="F8" s="178"/>
      <c r="G8" s="178"/>
      <c r="H8" s="338"/>
      <c r="I8" s="178"/>
      <c r="J8" s="179"/>
    </row>
    <row r="9" spans="1:10" ht="8.25" customHeight="1">
      <c r="A9" s="119"/>
      <c r="B9" s="179"/>
      <c r="C9" s="119"/>
      <c r="D9" s="119"/>
      <c r="E9" s="179"/>
      <c r="F9" s="178"/>
      <c r="G9" s="178"/>
      <c r="H9" s="338"/>
      <c r="I9" s="178"/>
      <c r="J9" s="179"/>
    </row>
    <row r="10" spans="1:10" ht="4.5" customHeight="1">
      <c r="A10" s="119"/>
      <c r="B10" s="179"/>
      <c r="C10" s="119"/>
      <c r="D10" s="119"/>
      <c r="E10" s="179"/>
      <c r="F10" s="180"/>
      <c r="G10" s="180"/>
      <c r="H10" s="339"/>
      <c r="I10" s="180"/>
      <c r="J10" s="179"/>
    </row>
    <row r="11" spans="1:10" ht="18" customHeight="1" thickBot="1">
      <c r="A11" s="119"/>
      <c r="B11" s="179"/>
      <c r="C11" s="119"/>
      <c r="D11" s="119"/>
      <c r="E11" s="179"/>
      <c r="F11" s="351" t="s">
        <v>187</v>
      </c>
      <c r="G11" s="351"/>
      <c r="H11" s="340"/>
      <c r="I11" s="351" t="s">
        <v>188</v>
      </c>
      <c r="J11" s="351"/>
    </row>
    <row r="12" spans="1:10" ht="13.5" customHeight="1">
      <c r="A12" s="119"/>
      <c r="B12" s="179"/>
      <c r="C12" s="119"/>
      <c r="D12" s="119"/>
      <c r="E12" s="179"/>
      <c r="F12" s="348" t="s">
        <v>189</v>
      </c>
      <c r="G12" s="348"/>
      <c r="H12" s="339"/>
      <c r="I12" s="348" t="s">
        <v>243</v>
      </c>
      <c r="J12" s="348"/>
    </row>
    <row r="13" spans="1:10" ht="13.5" customHeight="1" thickBot="1">
      <c r="A13" s="119"/>
      <c r="B13" s="179"/>
      <c r="C13" s="119"/>
      <c r="D13" s="119"/>
      <c r="E13" s="179"/>
      <c r="F13" s="352" t="s">
        <v>244</v>
      </c>
      <c r="G13" s="352"/>
      <c r="H13" s="339"/>
      <c r="I13" s="352" t="str">
        <f>+F13</f>
        <v>30 June</v>
      </c>
      <c r="J13" s="352"/>
    </row>
    <row r="14" spans="1:10" ht="13.5" customHeight="1">
      <c r="A14" s="119"/>
      <c r="B14" s="179"/>
      <c r="C14" s="119"/>
      <c r="D14" s="119"/>
      <c r="E14" s="179"/>
      <c r="F14" s="286">
        <v>2008</v>
      </c>
      <c r="G14" s="287">
        <v>2007</v>
      </c>
      <c r="H14" s="341"/>
      <c r="I14" s="286">
        <f>+F14</f>
        <v>2008</v>
      </c>
      <c r="J14" s="287">
        <f>+G14</f>
        <v>2007</v>
      </c>
    </row>
    <row r="15" spans="1:16" s="110" customFormat="1" ht="14.25" customHeight="1">
      <c r="A15" s="181"/>
      <c r="B15" s="181"/>
      <c r="C15" s="181"/>
      <c r="D15" s="181"/>
      <c r="E15" s="163" t="s">
        <v>94</v>
      </c>
      <c r="F15" s="182" t="s">
        <v>3</v>
      </c>
      <c r="G15" s="183" t="s">
        <v>3</v>
      </c>
      <c r="H15" s="342"/>
      <c r="I15" s="182" t="s">
        <v>3</v>
      </c>
      <c r="J15" s="183" t="s">
        <v>3</v>
      </c>
      <c r="K15" s="111"/>
      <c r="M15" s="112"/>
      <c r="N15" s="59" t="s">
        <v>3</v>
      </c>
      <c r="O15" s="113"/>
      <c r="P15" s="112"/>
    </row>
    <row r="16" spans="1:14" ht="8.25" customHeight="1">
      <c r="A16" s="119"/>
      <c r="B16" s="179"/>
      <c r="C16" s="119"/>
      <c r="D16" s="119"/>
      <c r="E16" s="179"/>
      <c r="F16" s="182"/>
      <c r="G16" s="183"/>
      <c r="H16" s="340"/>
      <c r="I16" s="182"/>
      <c r="J16" s="183"/>
      <c r="K16" s="4"/>
      <c r="N16" s="59"/>
    </row>
    <row r="17" spans="1:16" s="16" customFormat="1" ht="18" customHeight="1">
      <c r="A17" s="184"/>
      <c r="B17" s="185" t="s">
        <v>16</v>
      </c>
      <c r="C17" s="184"/>
      <c r="D17" s="184"/>
      <c r="E17" s="203" t="s">
        <v>70</v>
      </c>
      <c r="F17" s="186">
        <v>70874</v>
      </c>
      <c r="G17" s="288">
        <v>58236</v>
      </c>
      <c r="H17" s="187"/>
      <c r="I17" s="186">
        <v>133383</v>
      </c>
      <c r="J17" s="288">
        <v>88910</v>
      </c>
      <c r="L17" s="307"/>
      <c r="M17" s="307"/>
      <c r="N17" s="54">
        <v>24768</v>
      </c>
      <c r="O17" s="53"/>
      <c r="P17" s="53"/>
    </row>
    <row r="18" spans="1:16" s="16" customFormat="1" ht="17.25" customHeight="1">
      <c r="A18" s="184"/>
      <c r="B18" s="184" t="s">
        <v>95</v>
      </c>
      <c r="C18" s="184"/>
      <c r="D18" s="184"/>
      <c r="E18" s="203"/>
      <c r="F18" s="188">
        <v>-68833</v>
      </c>
      <c r="G18" s="289">
        <v>-48038</v>
      </c>
      <c r="H18" s="187"/>
      <c r="I18" s="188">
        <v>-150550</v>
      </c>
      <c r="J18" s="289">
        <v>-75472</v>
      </c>
      <c r="L18" s="307"/>
      <c r="M18" s="307"/>
      <c r="N18" s="54">
        <v>0</v>
      </c>
      <c r="O18" s="53"/>
      <c r="P18" s="53"/>
    </row>
    <row r="19" spans="1:16" s="16" customFormat="1" ht="4.5" customHeight="1">
      <c r="A19" s="184"/>
      <c r="B19" s="184"/>
      <c r="C19" s="184"/>
      <c r="D19" s="184"/>
      <c r="E19" s="203"/>
      <c r="F19" s="189"/>
      <c r="G19" s="290"/>
      <c r="H19" s="187"/>
      <c r="I19" s="189"/>
      <c r="J19" s="290"/>
      <c r="L19" s="307"/>
      <c r="M19" s="307"/>
      <c r="N19" s="60"/>
      <c r="O19" s="53"/>
      <c r="P19" s="53"/>
    </row>
    <row r="20" spans="1:16" s="16" customFormat="1" ht="15.75">
      <c r="A20" s="184"/>
      <c r="B20" s="359" t="s">
        <v>241</v>
      </c>
      <c r="C20" s="359"/>
      <c r="D20" s="190"/>
      <c r="E20" s="203"/>
      <c r="F20" s="191">
        <f>SUM(F17:F19)</f>
        <v>2041</v>
      </c>
      <c r="G20" s="291">
        <f>SUM(G17:G19)</f>
        <v>10198</v>
      </c>
      <c r="H20" s="343"/>
      <c r="I20" s="191">
        <f>SUM(I17:I19)</f>
        <v>-17167</v>
      </c>
      <c r="J20" s="291">
        <f>SUM(J17:J19)</f>
        <v>13438</v>
      </c>
      <c r="K20" s="19"/>
      <c r="L20" s="308"/>
      <c r="M20" s="307"/>
      <c r="N20" s="61">
        <v>-1652</v>
      </c>
      <c r="O20" s="53"/>
      <c r="P20" s="53"/>
    </row>
    <row r="21" spans="1:16" s="16" customFormat="1" ht="4.5" customHeight="1">
      <c r="A21" s="184"/>
      <c r="B21" s="190"/>
      <c r="C21" s="190"/>
      <c r="D21" s="190"/>
      <c r="E21" s="203"/>
      <c r="F21" s="192"/>
      <c r="G21" s="292"/>
      <c r="H21" s="343"/>
      <c r="I21" s="192"/>
      <c r="J21" s="292"/>
      <c r="K21" s="19"/>
      <c r="L21" s="308"/>
      <c r="M21" s="307"/>
      <c r="N21" s="61"/>
      <c r="O21" s="53"/>
      <c r="P21" s="53"/>
    </row>
    <row r="22" spans="1:16" s="16" customFormat="1" ht="17.25" customHeight="1">
      <c r="A22" s="184"/>
      <c r="B22" s="184" t="s">
        <v>99</v>
      </c>
      <c r="C22" s="184"/>
      <c r="D22" s="184"/>
      <c r="E22" s="203"/>
      <c r="F22" s="186">
        <v>2140</v>
      </c>
      <c r="G22" s="289">
        <v>171</v>
      </c>
      <c r="H22" s="187"/>
      <c r="I22" s="186">
        <v>2361</v>
      </c>
      <c r="J22" s="289">
        <v>1009</v>
      </c>
      <c r="L22" s="307"/>
      <c r="M22" s="307"/>
      <c r="N22" s="54">
        <v>3202</v>
      </c>
      <c r="O22" s="53"/>
      <c r="P22" s="53"/>
    </row>
    <row r="23" spans="1:16" s="16" customFormat="1" ht="17.25" customHeight="1">
      <c r="A23" s="184"/>
      <c r="B23" s="184" t="s">
        <v>96</v>
      </c>
      <c r="C23" s="184"/>
      <c r="D23" s="184"/>
      <c r="E23" s="203"/>
      <c r="F23" s="186">
        <v>-2967</v>
      </c>
      <c r="G23" s="289">
        <v>-2435</v>
      </c>
      <c r="H23" s="187"/>
      <c r="I23" s="186">
        <v>-5902</v>
      </c>
      <c r="J23" s="289">
        <v>-4419</v>
      </c>
      <c r="L23" s="307"/>
      <c r="M23" s="307"/>
      <c r="N23" s="54"/>
      <c r="O23" s="53"/>
      <c r="P23" s="53"/>
    </row>
    <row r="24" spans="1:16" s="16" customFormat="1" ht="17.25" customHeight="1" hidden="1">
      <c r="A24" s="184"/>
      <c r="B24" s="184" t="s">
        <v>97</v>
      </c>
      <c r="C24" s="184"/>
      <c r="D24" s="184"/>
      <c r="E24" s="203"/>
      <c r="F24" s="186"/>
      <c r="G24" s="289"/>
      <c r="H24" s="187"/>
      <c r="I24" s="186"/>
      <c r="J24" s="289"/>
      <c r="L24" s="307"/>
      <c r="M24" s="307"/>
      <c r="N24" s="54"/>
      <c r="O24" s="53"/>
      <c r="P24" s="53"/>
    </row>
    <row r="25" spans="1:16" s="16" customFormat="1" ht="17.25" customHeight="1" hidden="1">
      <c r="A25" s="184"/>
      <c r="B25" s="184" t="s">
        <v>98</v>
      </c>
      <c r="C25" s="184"/>
      <c r="D25" s="184"/>
      <c r="E25" s="203"/>
      <c r="F25" s="186"/>
      <c r="G25" s="289"/>
      <c r="H25" s="187"/>
      <c r="I25" s="186"/>
      <c r="J25" s="289"/>
      <c r="L25" s="307"/>
      <c r="M25" s="307"/>
      <c r="N25" s="54"/>
      <c r="O25" s="53"/>
      <c r="P25" s="53"/>
    </row>
    <row r="26" spans="1:16" s="16" customFormat="1" ht="17.25" customHeight="1">
      <c r="A26" s="184"/>
      <c r="B26" s="184" t="s">
        <v>100</v>
      </c>
      <c r="C26" s="184"/>
      <c r="D26" s="184"/>
      <c r="E26" s="203"/>
      <c r="F26" s="193">
        <v>-24</v>
      </c>
      <c r="G26" s="293">
        <v>-430</v>
      </c>
      <c r="H26" s="187"/>
      <c r="I26" s="193">
        <v>-245</v>
      </c>
      <c r="J26" s="293">
        <v>-449</v>
      </c>
      <c r="L26" s="307"/>
      <c r="M26" s="307"/>
      <c r="N26" s="54"/>
      <c r="O26" s="53"/>
      <c r="P26" s="53"/>
    </row>
    <row r="27" spans="1:16" s="16" customFormat="1" ht="17.25" customHeight="1">
      <c r="A27" s="184"/>
      <c r="B27" s="185" t="s">
        <v>225</v>
      </c>
      <c r="C27" s="184"/>
      <c r="D27" s="184"/>
      <c r="E27" s="203" t="s">
        <v>70</v>
      </c>
      <c r="F27" s="186">
        <f>SUM(F20:F26)</f>
        <v>1190</v>
      </c>
      <c r="G27" s="289">
        <f>SUM(G20:G26)</f>
        <v>7504</v>
      </c>
      <c r="H27" s="187"/>
      <c r="I27" s="186">
        <f>SUM(I20:I26)</f>
        <v>-20953</v>
      </c>
      <c r="J27" s="289">
        <f>SUM(J20:J26)</f>
        <v>9579</v>
      </c>
      <c r="L27" s="307"/>
      <c r="M27" s="307"/>
      <c r="N27" s="54"/>
      <c r="O27" s="53"/>
      <c r="P27" s="53"/>
    </row>
    <row r="28" spans="1:16" s="16" customFormat="1" ht="20.25" customHeight="1">
      <c r="A28" s="184"/>
      <c r="B28" s="184" t="s">
        <v>101</v>
      </c>
      <c r="C28" s="184"/>
      <c r="D28" s="184"/>
      <c r="E28" s="203" t="s">
        <v>80</v>
      </c>
      <c r="F28" s="193">
        <v>-92</v>
      </c>
      <c r="G28" s="293">
        <v>-2453</v>
      </c>
      <c r="H28" s="187"/>
      <c r="I28" s="193">
        <v>-189</v>
      </c>
      <c r="J28" s="293">
        <v>-3172</v>
      </c>
      <c r="L28" s="307"/>
      <c r="M28" s="307"/>
      <c r="N28" s="54"/>
      <c r="O28" s="53"/>
      <c r="P28" s="53"/>
    </row>
    <row r="29" spans="1:16" s="16" customFormat="1" ht="17.25" customHeight="1" thickBot="1">
      <c r="A29" s="184"/>
      <c r="B29" s="185" t="s">
        <v>224</v>
      </c>
      <c r="C29" s="184"/>
      <c r="D29" s="184"/>
      <c r="E29" s="203"/>
      <c r="F29" s="194">
        <f>SUM(F27:F28)</f>
        <v>1098</v>
      </c>
      <c r="G29" s="294">
        <f>SUM(G27:G28)</f>
        <v>5051</v>
      </c>
      <c r="H29" s="187"/>
      <c r="I29" s="194">
        <f>SUM(I27:I28)</f>
        <v>-21142</v>
      </c>
      <c r="J29" s="294">
        <f>SUM(J27:J28)</f>
        <v>6407</v>
      </c>
      <c r="L29" s="307"/>
      <c r="M29" s="307"/>
      <c r="N29" s="54"/>
      <c r="O29" s="53"/>
      <c r="P29" s="53"/>
    </row>
    <row r="30" spans="1:16" s="16" customFormat="1" ht="17.25" customHeight="1">
      <c r="A30" s="184"/>
      <c r="B30" s="184"/>
      <c r="C30" s="184"/>
      <c r="D30" s="184"/>
      <c r="E30" s="203"/>
      <c r="F30" s="195"/>
      <c r="G30" s="295"/>
      <c r="H30" s="187"/>
      <c r="I30" s="195"/>
      <c r="J30" s="295"/>
      <c r="L30" s="307"/>
      <c r="M30" s="307"/>
      <c r="N30" s="54"/>
      <c r="O30" s="53"/>
      <c r="P30" s="53"/>
    </row>
    <row r="31" spans="1:16" s="16" customFormat="1" ht="17.25" customHeight="1">
      <c r="A31" s="184"/>
      <c r="B31" s="184" t="s">
        <v>103</v>
      </c>
      <c r="C31" s="184"/>
      <c r="D31" s="184"/>
      <c r="E31" s="203"/>
      <c r="F31" s="195"/>
      <c r="G31" s="295"/>
      <c r="H31" s="187"/>
      <c r="I31" s="195"/>
      <c r="J31" s="295"/>
      <c r="L31" s="307"/>
      <c r="M31" s="307"/>
      <c r="N31" s="54"/>
      <c r="O31" s="53"/>
      <c r="P31" s="53"/>
    </row>
    <row r="32" spans="1:16" s="16" customFormat="1" ht="17.25" customHeight="1">
      <c r="A32" s="184"/>
      <c r="B32" s="184" t="s">
        <v>104</v>
      </c>
      <c r="C32" s="184"/>
      <c r="D32" s="184"/>
      <c r="E32" s="203"/>
      <c r="F32" s="186">
        <v>1011</v>
      </c>
      <c r="G32" s="296">
        <v>4912</v>
      </c>
      <c r="H32" s="186">
        <v>0</v>
      </c>
      <c r="I32" s="186">
        <v>-21303</v>
      </c>
      <c r="J32" s="296">
        <v>6246</v>
      </c>
      <c r="L32" s="307"/>
      <c r="M32" s="307"/>
      <c r="N32" s="54"/>
      <c r="O32" s="53"/>
      <c r="P32" s="53"/>
    </row>
    <row r="33" spans="1:16" s="16" customFormat="1" ht="17.25" customHeight="1">
      <c r="A33" s="184"/>
      <c r="B33" s="184" t="s">
        <v>105</v>
      </c>
      <c r="C33" s="184"/>
      <c r="D33" s="184"/>
      <c r="E33" s="203"/>
      <c r="F33" s="186">
        <v>87</v>
      </c>
      <c r="G33" s="296">
        <v>139</v>
      </c>
      <c r="H33" s="187"/>
      <c r="I33" s="186">
        <v>161</v>
      </c>
      <c r="J33" s="296">
        <v>161</v>
      </c>
      <c r="L33" s="307"/>
      <c r="M33" s="307"/>
      <c r="N33" s="54"/>
      <c r="O33" s="53"/>
      <c r="P33" s="53"/>
    </row>
    <row r="34" spans="1:16" s="16" customFormat="1" ht="17.25" customHeight="1" thickBot="1">
      <c r="A34" s="184"/>
      <c r="B34" s="185" t="s">
        <v>224</v>
      </c>
      <c r="C34" s="184"/>
      <c r="D34" s="184"/>
      <c r="E34" s="203"/>
      <c r="F34" s="194">
        <f>SUM(F32:F33)</f>
        <v>1098</v>
      </c>
      <c r="G34" s="297">
        <f>SUM(G32:G33)</f>
        <v>5051</v>
      </c>
      <c r="H34" s="187"/>
      <c r="I34" s="194">
        <f>SUM(I32:I33)</f>
        <v>-21142</v>
      </c>
      <c r="J34" s="297">
        <f>SUM(J32:J33)</f>
        <v>6407</v>
      </c>
      <c r="L34" s="307"/>
      <c r="M34" s="307"/>
      <c r="N34" s="54"/>
      <c r="O34" s="53"/>
      <c r="P34" s="53"/>
    </row>
    <row r="35" spans="1:16" s="16" customFormat="1" ht="17.25" customHeight="1">
      <c r="A35" s="184"/>
      <c r="B35" s="184"/>
      <c r="C35" s="184"/>
      <c r="D35" s="184"/>
      <c r="E35" s="203"/>
      <c r="F35" s="195"/>
      <c r="G35" s="196"/>
      <c r="H35" s="187"/>
      <c r="I35" s="195"/>
      <c r="J35" s="196"/>
      <c r="L35" s="307"/>
      <c r="M35" s="307"/>
      <c r="N35" s="54"/>
      <c r="O35" s="53"/>
      <c r="P35" s="53"/>
    </row>
    <row r="36" spans="1:16" s="16" customFormat="1" ht="17.25" customHeight="1">
      <c r="A36" s="184"/>
      <c r="B36" s="185" t="s">
        <v>240</v>
      </c>
      <c r="C36" s="184"/>
      <c r="D36" s="184"/>
      <c r="E36" s="203"/>
      <c r="F36" s="195"/>
      <c r="G36" s="196"/>
      <c r="H36" s="187"/>
      <c r="I36" s="195"/>
      <c r="J36" s="196"/>
      <c r="L36" s="307"/>
      <c r="M36" s="307"/>
      <c r="N36" s="54"/>
      <c r="O36" s="53"/>
      <c r="P36" s="53"/>
    </row>
    <row r="37" spans="1:16" s="16" customFormat="1" ht="17.25" customHeight="1">
      <c r="A37" s="184"/>
      <c r="B37" s="184"/>
      <c r="C37" s="197" t="s">
        <v>175</v>
      </c>
      <c r="D37" s="197"/>
      <c r="E37" s="203" t="s">
        <v>90</v>
      </c>
      <c r="F37" s="198">
        <f>+'notes-Part B'!G79</f>
        <v>0.8923212709620477</v>
      </c>
      <c r="G37" s="199">
        <f>+'notes-Part B'!H79</f>
        <v>4.768932038834952</v>
      </c>
      <c r="H37" s="200"/>
      <c r="I37" s="198">
        <f>+'notes-Part B'!J79</f>
        <v>-18.802294792586054</v>
      </c>
      <c r="J37" s="199">
        <f>+'notes-Part B'!K79</f>
        <v>6.064077669902913</v>
      </c>
      <c r="K37" s="18"/>
      <c r="L37" s="309"/>
      <c r="M37" s="307"/>
      <c r="N37" s="55">
        <v>-14.914141414141413</v>
      </c>
      <c r="O37" s="53"/>
      <c r="P37" s="53"/>
    </row>
    <row r="38" spans="1:14" ht="17.25" customHeight="1" hidden="1">
      <c r="A38" s="119"/>
      <c r="B38" s="119"/>
      <c r="C38" s="197" t="s">
        <v>106</v>
      </c>
      <c r="D38" s="197"/>
      <c r="E38" s="203" t="s">
        <v>164</v>
      </c>
      <c r="F38" s="198">
        <f>+'notes-Part B'!G80</f>
        <v>0</v>
      </c>
      <c r="G38" s="199">
        <f>+'notes-Part B'!H80</f>
        <v>0</v>
      </c>
      <c r="H38" s="200"/>
      <c r="I38" s="198">
        <f>+'notes-Part B'!J80</f>
        <v>0</v>
      </c>
      <c r="J38" s="199">
        <f>+'notes-Part B'!K80</f>
        <v>0</v>
      </c>
      <c r="L38" s="310"/>
      <c r="M38" s="307"/>
      <c r="N38" s="56"/>
    </row>
    <row r="39" spans="1:14" ht="15.75">
      <c r="A39" s="119"/>
      <c r="B39" s="179"/>
      <c r="C39" s="201" t="s">
        <v>106</v>
      </c>
      <c r="D39" s="201"/>
      <c r="E39" s="203" t="s">
        <v>90</v>
      </c>
      <c r="F39" s="313">
        <f>+'notes-Part B'!G90</f>
        <v>0.7819025522041763</v>
      </c>
      <c r="G39" s="199">
        <f>+'notes-Part B'!H90</f>
        <v>4.127731092436974</v>
      </c>
      <c r="H39" s="200"/>
      <c r="I39" s="313" t="str">
        <f>+'notes-Part B'!J90</f>
        <v>n.a.</v>
      </c>
      <c r="J39" s="199">
        <f>+'notes-Part B'!K90</f>
        <v>5.248739495798319</v>
      </c>
      <c r="L39" s="310"/>
      <c r="M39" s="307"/>
      <c r="N39" s="62"/>
    </row>
    <row r="40" spans="1:14" ht="15.75">
      <c r="A40" s="119"/>
      <c r="B40" s="179"/>
      <c r="C40" s="201"/>
      <c r="D40" s="201"/>
      <c r="E40" s="204"/>
      <c r="F40" s="202"/>
      <c r="G40" s="202"/>
      <c r="H40" s="344"/>
      <c r="I40" s="201"/>
      <c r="J40" s="201" t="s">
        <v>186</v>
      </c>
      <c r="L40" s="310"/>
      <c r="M40" s="310"/>
      <c r="N40" s="62"/>
    </row>
    <row r="41" spans="1:14" ht="15.75">
      <c r="A41" s="119"/>
      <c r="B41" s="179"/>
      <c r="C41" s="201"/>
      <c r="D41" s="201"/>
      <c r="E41" s="204"/>
      <c r="F41" s="202"/>
      <c r="G41" s="202"/>
      <c r="H41" s="344"/>
      <c r="I41" s="201"/>
      <c r="J41" s="201"/>
      <c r="L41" s="310"/>
      <c r="M41" s="310"/>
      <c r="N41" s="62"/>
    </row>
    <row r="42" spans="1:14" ht="36.75" customHeight="1">
      <c r="A42" s="119"/>
      <c r="B42" s="357" t="s">
        <v>213</v>
      </c>
      <c r="C42" s="358"/>
      <c r="D42" s="358"/>
      <c r="E42" s="358"/>
      <c r="F42" s="358"/>
      <c r="G42" s="358"/>
      <c r="H42" s="358"/>
      <c r="I42" s="358"/>
      <c r="J42" s="358"/>
      <c r="N42" s="62"/>
    </row>
    <row r="43" spans="1:14" ht="15.75">
      <c r="A43" s="119"/>
      <c r="B43" s="179"/>
      <c r="C43" s="201"/>
      <c r="D43" s="201"/>
      <c r="E43" s="204"/>
      <c r="F43" s="202"/>
      <c r="G43" s="202"/>
      <c r="H43" s="344"/>
      <c r="I43" s="201"/>
      <c r="J43" s="201"/>
      <c r="N43" s="62"/>
    </row>
    <row r="44" spans="1:14" ht="15.75">
      <c r="A44" s="119"/>
      <c r="B44" s="179"/>
      <c r="C44" s="353"/>
      <c r="D44" s="353"/>
      <c r="E44" s="354"/>
      <c r="F44" s="354"/>
      <c r="G44" s="354"/>
      <c r="H44" s="354"/>
      <c r="I44" s="354"/>
      <c r="J44" s="355"/>
      <c r="N44" s="62"/>
    </row>
    <row r="45" spans="1:14" ht="15.75">
      <c r="A45" s="119"/>
      <c r="B45" s="179"/>
      <c r="C45" s="201"/>
      <c r="D45" s="201"/>
      <c r="E45" s="204"/>
      <c r="F45" s="202"/>
      <c r="G45" s="202"/>
      <c r="H45" s="344"/>
      <c r="I45" s="201"/>
      <c r="J45" s="201"/>
      <c r="N45" s="62"/>
    </row>
    <row r="46" spans="1:14" ht="15.75">
      <c r="A46" s="119"/>
      <c r="B46" s="179"/>
      <c r="C46" s="119"/>
      <c r="D46" s="119"/>
      <c r="E46" s="179"/>
      <c r="F46" s="178"/>
      <c r="G46" s="178"/>
      <c r="H46" s="338"/>
      <c r="I46" s="179"/>
      <c r="J46" s="179"/>
      <c r="N46" s="62"/>
    </row>
    <row r="47" spans="1:14" ht="15.75">
      <c r="A47" s="119"/>
      <c r="B47" s="179"/>
      <c r="C47" s="119"/>
      <c r="D47" s="119"/>
      <c r="E47" s="179"/>
      <c r="F47" s="178"/>
      <c r="G47" s="178"/>
      <c r="H47" s="338"/>
      <c r="I47" s="179"/>
      <c r="J47" s="179"/>
      <c r="N47" s="62"/>
    </row>
    <row r="48" ht="12.75">
      <c r="I48" s="5"/>
    </row>
    <row r="49" ht="12.75">
      <c r="I49" s="5"/>
    </row>
    <row r="50" ht="12.75">
      <c r="I50" s="5"/>
    </row>
    <row r="51" ht="12.75">
      <c r="I51" s="5"/>
    </row>
    <row r="52" ht="12.75">
      <c r="I52" s="5"/>
    </row>
    <row r="53" ht="12.75">
      <c r="I53" s="5"/>
    </row>
  </sheetData>
  <mergeCells count="14">
    <mergeCell ref="F13:G13"/>
    <mergeCell ref="I13:J13"/>
    <mergeCell ref="C44:J44"/>
    <mergeCell ref="B5:J5"/>
    <mergeCell ref="B42:J42"/>
    <mergeCell ref="B20:C20"/>
    <mergeCell ref="B1:J1"/>
    <mergeCell ref="B2:J2"/>
    <mergeCell ref="B3:J3"/>
    <mergeCell ref="I12:J12"/>
    <mergeCell ref="B4:J4"/>
    <mergeCell ref="F12:G12"/>
    <mergeCell ref="F11:G11"/>
    <mergeCell ref="I11:J11"/>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69"/>
  <sheetViews>
    <sheetView showGridLines="0" workbookViewId="0" topLeftCell="A7">
      <pane xSplit="2" ySplit="9" topLeftCell="C55" activePane="bottomRight" state="frozen"/>
      <selection pane="topLeft" activeCell="A7" sqref="A7"/>
      <selection pane="topRight" activeCell="C7" sqref="C7"/>
      <selection pane="bottomLeft" activeCell="A16" sqref="A16"/>
      <selection pane="bottomRight" activeCell="B65" sqref="B65"/>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47"/>
      <c r="B1" s="347"/>
      <c r="C1" s="347"/>
      <c r="D1" s="347"/>
      <c r="E1" s="347"/>
      <c r="F1" s="347"/>
      <c r="G1" s="347"/>
      <c r="H1" s="347"/>
    </row>
    <row r="2" spans="1:8" ht="22.5">
      <c r="A2" s="346" t="str">
        <f>+Income!B2</f>
        <v>TSR CAPITAL BERHAD</v>
      </c>
      <c r="B2" s="346"/>
      <c r="C2" s="346"/>
      <c r="D2" s="346"/>
      <c r="E2" s="346"/>
      <c r="F2" s="346"/>
      <c r="G2" s="346"/>
      <c r="H2" s="346"/>
    </row>
    <row r="3" spans="1:12" ht="18.75">
      <c r="A3" s="347" t="str">
        <f>+Income!B3</f>
        <v>(Company No : 541149-W)</v>
      </c>
      <c r="B3" s="347"/>
      <c r="C3" s="347"/>
      <c r="D3" s="347"/>
      <c r="E3" s="347"/>
      <c r="F3" s="347"/>
      <c r="G3" s="347"/>
      <c r="H3" s="347"/>
      <c r="I3" s="7"/>
      <c r="J3" s="7"/>
      <c r="K3" s="7"/>
      <c r="L3" s="7"/>
    </row>
    <row r="4" spans="1:12" ht="15.75">
      <c r="A4" s="327" t="str">
        <f>+Income!B4</f>
        <v>(Incorporated in Malaysia)</v>
      </c>
      <c r="B4" s="327"/>
      <c r="C4" s="327"/>
      <c r="D4" s="327"/>
      <c r="E4" s="327"/>
      <c r="F4" s="327"/>
      <c r="G4" s="327"/>
      <c r="H4" s="327"/>
      <c r="I4" s="7"/>
      <c r="J4" s="7"/>
      <c r="K4" s="7"/>
      <c r="L4" s="7"/>
    </row>
    <row r="5" spans="1:12" ht="9" customHeight="1">
      <c r="A5" s="9"/>
      <c r="B5" s="9"/>
      <c r="C5" s="9"/>
      <c r="D5" s="9"/>
      <c r="E5" s="223"/>
      <c r="F5" s="9"/>
      <c r="G5" s="9"/>
      <c r="H5" s="9"/>
      <c r="I5" s="7"/>
      <c r="J5" s="7"/>
      <c r="K5" s="7"/>
      <c r="L5" s="7"/>
    </row>
    <row r="6" spans="6:8" ht="12" customHeight="1">
      <c r="F6" s="3"/>
      <c r="H6" s="3"/>
    </row>
    <row r="7" spans="6:8" ht="12" customHeight="1">
      <c r="F7" s="3"/>
      <c r="H7" s="3"/>
    </row>
    <row r="8" spans="1:7" ht="15.75" customHeight="1">
      <c r="A8" s="1" t="s">
        <v>108</v>
      </c>
      <c r="F8" s="4"/>
      <c r="G8" s="5"/>
    </row>
    <row r="9" spans="1:7" ht="15.75" customHeight="1">
      <c r="A9" s="1" t="s">
        <v>179</v>
      </c>
      <c r="B9" s="240" t="str">
        <f>+Income!D8</f>
        <v>30 June 2008</v>
      </c>
      <c r="F9" s="4"/>
      <c r="G9" s="5"/>
    </row>
    <row r="10" spans="6:7" ht="12" customHeight="1">
      <c r="F10" s="4"/>
      <c r="G10" s="5"/>
    </row>
    <row r="11" spans="1:8" ht="15">
      <c r="A11" s="13"/>
      <c r="B11" s="13"/>
      <c r="C11" s="13"/>
      <c r="D11" s="13"/>
      <c r="E11" s="24"/>
      <c r="F11" s="120" t="str">
        <f>+Income!F13</f>
        <v>30 June</v>
      </c>
      <c r="G11" s="117"/>
      <c r="H11" s="118" t="s">
        <v>109</v>
      </c>
    </row>
    <row r="12" spans="1:8" ht="15.75" thickBot="1">
      <c r="A12" s="13"/>
      <c r="B12" s="13"/>
      <c r="C12" s="13"/>
      <c r="D12" s="13"/>
      <c r="E12" s="24"/>
      <c r="F12" s="298">
        <v>2008</v>
      </c>
      <c r="G12" s="299"/>
      <c r="H12" s="300">
        <v>2007</v>
      </c>
    </row>
    <row r="13" spans="1:8" s="15" customFormat="1" ht="15">
      <c r="A13" s="205"/>
      <c r="B13" s="205"/>
      <c r="C13" s="205"/>
      <c r="D13" s="205"/>
      <c r="E13" s="121" t="s">
        <v>94</v>
      </c>
      <c r="F13" s="122" t="s">
        <v>110</v>
      </c>
      <c r="G13" s="123"/>
      <c r="H13" s="124" t="s">
        <v>111</v>
      </c>
    </row>
    <row r="14" spans="1:8" ht="15">
      <c r="A14" s="13"/>
      <c r="B14" s="13"/>
      <c r="C14" s="13"/>
      <c r="D14" s="13"/>
      <c r="E14" s="24"/>
      <c r="F14" s="25" t="s">
        <v>3</v>
      </c>
      <c r="G14" s="24"/>
      <c r="H14" s="26" t="s">
        <v>3</v>
      </c>
    </row>
    <row r="15" spans="1:8" ht="14.25" customHeight="1">
      <c r="A15" s="13"/>
      <c r="B15" s="10" t="s">
        <v>112</v>
      </c>
      <c r="C15" s="10"/>
      <c r="D15" s="10"/>
      <c r="E15" s="24"/>
      <c r="F15" s="25"/>
      <c r="G15" s="24"/>
      <c r="H15" s="26"/>
    </row>
    <row r="16" spans="2:8" s="13" customFormat="1" ht="15">
      <c r="B16" s="13" t="s">
        <v>20</v>
      </c>
      <c r="E16" s="24"/>
      <c r="F16" s="128">
        <v>10084</v>
      </c>
      <c r="H16" s="63">
        <v>9981</v>
      </c>
    </row>
    <row r="17" spans="2:8" s="13" customFormat="1" ht="15">
      <c r="B17" s="13" t="s">
        <v>194</v>
      </c>
      <c r="E17" s="24"/>
      <c r="F17" s="128">
        <v>337</v>
      </c>
      <c r="H17" s="63">
        <v>341</v>
      </c>
    </row>
    <row r="18" spans="2:8" s="13" customFormat="1" ht="15">
      <c r="B18" s="13" t="s">
        <v>174</v>
      </c>
      <c r="E18" s="24"/>
      <c r="F18" s="128">
        <v>5900</v>
      </c>
      <c r="H18" s="63">
        <v>3536</v>
      </c>
    </row>
    <row r="19" spans="2:8" s="13" customFormat="1" ht="15">
      <c r="B19" s="13" t="s">
        <v>114</v>
      </c>
      <c r="E19" s="24"/>
      <c r="F19" s="133">
        <v>916</v>
      </c>
      <c r="H19" s="125">
        <v>784</v>
      </c>
    </row>
    <row r="20" spans="2:8" s="13" customFormat="1" ht="15">
      <c r="B20" s="13" t="s">
        <v>173</v>
      </c>
      <c r="E20" s="24"/>
      <c r="F20" s="128">
        <v>18915</v>
      </c>
      <c r="H20" s="63">
        <v>18907</v>
      </c>
    </row>
    <row r="21" spans="5:8" s="13" customFormat="1" ht="15">
      <c r="E21" s="24"/>
      <c r="F21" s="128"/>
      <c r="H21" s="63"/>
    </row>
    <row r="22" spans="5:8" s="13" customFormat="1" ht="15">
      <c r="E22" s="24"/>
      <c r="F22" s="127">
        <f>SUM(F16:F20)</f>
        <v>36152</v>
      </c>
      <c r="H22" s="44">
        <f>SUM(H16:H20)</f>
        <v>33549</v>
      </c>
    </row>
    <row r="23" spans="5:8" s="13" customFormat="1" ht="15">
      <c r="E23" s="24"/>
      <c r="F23" s="128"/>
      <c r="H23" s="63"/>
    </row>
    <row r="24" spans="2:8" s="13" customFormat="1" ht="15">
      <c r="B24" s="10" t="s">
        <v>18</v>
      </c>
      <c r="C24" s="10"/>
      <c r="D24" s="10"/>
      <c r="E24" s="24"/>
      <c r="F24" s="128"/>
      <c r="H24" s="65"/>
    </row>
    <row r="25" spans="2:8" s="13" customFormat="1" ht="15">
      <c r="B25" s="13" t="s">
        <v>113</v>
      </c>
      <c r="E25" s="24"/>
      <c r="F25" s="129">
        <v>26527</v>
      </c>
      <c r="H25" s="64">
        <v>47369</v>
      </c>
    </row>
    <row r="26" spans="2:8" s="13" customFormat="1" ht="15">
      <c r="B26" s="13" t="s">
        <v>115</v>
      </c>
      <c r="E26" s="24"/>
      <c r="F26" s="130">
        <v>7491</v>
      </c>
      <c r="H26" s="64">
        <v>6224</v>
      </c>
    </row>
    <row r="27" spans="2:8" s="13" customFormat="1" ht="15">
      <c r="B27" s="13" t="s">
        <v>116</v>
      </c>
      <c r="E27" s="24"/>
      <c r="F27" s="130">
        <v>75696</v>
      </c>
      <c r="H27" s="64">
        <v>68651</v>
      </c>
    </row>
    <row r="28" spans="2:8" s="13" customFormat="1" ht="15">
      <c r="B28" s="13" t="s">
        <v>153</v>
      </c>
      <c r="E28" s="24"/>
      <c r="F28" s="130">
        <v>12199</v>
      </c>
      <c r="H28" s="64">
        <v>8301</v>
      </c>
    </row>
    <row r="29" spans="2:8" s="13" customFormat="1" ht="15">
      <c r="B29" s="13" t="s">
        <v>117</v>
      </c>
      <c r="E29" s="24"/>
      <c r="F29" s="130">
        <v>2821</v>
      </c>
      <c r="H29" s="64">
        <v>870</v>
      </c>
    </row>
    <row r="30" spans="2:8" s="13" customFormat="1" ht="15">
      <c r="B30" s="13" t="s">
        <v>168</v>
      </c>
      <c r="E30" s="24"/>
      <c r="F30" s="130">
        <v>28716</v>
      </c>
      <c r="H30" s="64">
        <v>6133</v>
      </c>
    </row>
    <row r="31" spans="2:8" s="13" customFormat="1" ht="15">
      <c r="B31" s="13" t="s">
        <v>118</v>
      </c>
      <c r="E31" s="24"/>
      <c r="F31" s="130">
        <v>10838</v>
      </c>
      <c r="H31" s="64">
        <v>41280</v>
      </c>
    </row>
    <row r="32" spans="2:8" s="13" customFormat="1" ht="5.25" customHeight="1">
      <c r="B32" s="41"/>
      <c r="C32" s="41"/>
      <c r="D32" s="41"/>
      <c r="E32" s="24"/>
      <c r="F32" s="130"/>
      <c r="H32" s="51"/>
    </row>
    <row r="33" spans="5:8" s="13" customFormat="1" ht="15">
      <c r="E33" s="24"/>
      <c r="F33" s="131">
        <f>SUM(F25:F32)</f>
        <v>164288</v>
      </c>
      <c r="H33" s="50">
        <f>SUM(H25:H32)</f>
        <v>178828</v>
      </c>
    </row>
    <row r="34" spans="5:8" s="13" customFormat="1" ht="4.5" customHeight="1">
      <c r="E34" s="24"/>
      <c r="F34" s="128"/>
      <c r="H34" s="43"/>
    </row>
    <row r="35" spans="2:8" s="13" customFormat="1" ht="15" customHeight="1" thickBot="1">
      <c r="B35" s="10" t="s">
        <v>131</v>
      </c>
      <c r="C35" s="10"/>
      <c r="D35" s="10"/>
      <c r="E35" s="24"/>
      <c r="F35" s="132">
        <f>+F22+F33</f>
        <v>200440</v>
      </c>
      <c r="H35" s="45">
        <f>+H22+H33</f>
        <v>212377</v>
      </c>
    </row>
    <row r="36" spans="5:8" s="13" customFormat="1" ht="9" customHeight="1">
      <c r="E36" s="24"/>
      <c r="F36" s="133"/>
      <c r="H36" s="46"/>
    </row>
    <row r="37" spans="2:8" s="13" customFormat="1" ht="15" customHeight="1">
      <c r="B37" s="10" t="s">
        <v>119</v>
      </c>
      <c r="C37" s="10"/>
      <c r="D37" s="10"/>
      <c r="E37" s="24"/>
      <c r="F37" s="133"/>
      <c r="H37" s="46"/>
    </row>
    <row r="38" spans="2:8" s="13" customFormat="1" ht="15" customHeight="1">
      <c r="B38" s="13" t="s">
        <v>120</v>
      </c>
      <c r="E38" s="24"/>
      <c r="F38" s="128">
        <v>113300</v>
      </c>
      <c r="H38" s="63">
        <v>103000</v>
      </c>
    </row>
    <row r="39" spans="2:8" s="13" customFormat="1" ht="15" customHeight="1">
      <c r="B39" s="13" t="s">
        <v>121</v>
      </c>
      <c r="E39" s="24"/>
      <c r="F39" s="133">
        <v>26653</v>
      </c>
      <c r="G39" s="38"/>
      <c r="H39" s="125">
        <v>26653</v>
      </c>
    </row>
    <row r="40" spans="2:8" s="13" customFormat="1" ht="15" customHeight="1">
      <c r="B40" s="13" t="s">
        <v>122</v>
      </c>
      <c r="E40" s="24"/>
      <c r="F40" s="133">
        <v>5127</v>
      </c>
      <c r="G40" s="38"/>
      <c r="H40" s="125">
        <v>26430</v>
      </c>
    </row>
    <row r="41" spans="5:8" s="13" customFormat="1" ht="6" customHeight="1">
      <c r="E41" s="24"/>
      <c r="F41" s="134"/>
      <c r="G41" s="38"/>
      <c r="H41" s="126"/>
    </row>
    <row r="42" spans="2:8" s="13" customFormat="1" ht="15" customHeight="1">
      <c r="B42" s="13" t="s">
        <v>134</v>
      </c>
      <c r="E42" s="24"/>
      <c r="F42" s="133"/>
      <c r="G42" s="38"/>
      <c r="H42" s="46"/>
    </row>
    <row r="43" spans="2:8" s="13" customFormat="1" ht="15" customHeight="1">
      <c r="B43" s="13" t="s">
        <v>133</v>
      </c>
      <c r="E43" s="24"/>
      <c r="F43" s="133">
        <f>SUM(F38:F42)</f>
        <v>145080</v>
      </c>
      <c r="G43" s="38"/>
      <c r="H43" s="46">
        <f>SUM(H38:H42)</f>
        <v>156083</v>
      </c>
    </row>
    <row r="44" spans="2:8" s="13" customFormat="1" ht="15" customHeight="1">
      <c r="B44" s="13" t="s">
        <v>17</v>
      </c>
      <c r="E44" s="24"/>
      <c r="F44" s="128">
        <v>996</v>
      </c>
      <c r="H44" s="63">
        <v>835</v>
      </c>
    </row>
    <row r="45" spans="2:8" s="13" customFormat="1" ht="15" customHeight="1">
      <c r="B45" s="10" t="s">
        <v>123</v>
      </c>
      <c r="C45" s="10"/>
      <c r="D45" s="10"/>
      <c r="E45" s="24"/>
      <c r="F45" s="127">
        <f>SUM(F42:F44)</f>
        <v>146076</v>
      </c>
      <c r="H45" s="44">
        <f>SUM(H42:H44)</f>
        <v>156918</v>
      </c>
    </row>
    <row r="46" spans="5:8" s="13" customFormat="1" ht="8.25" customHeight="1">
      <c r="E46" s="24"/>
      <c r="F46" s="133"/>
      <c r="H46" s="46"/>
    </row>
    <row r="47" spans="2:8" s="13" customFormat="1" ht="15" customHeight="1">
      <c r="B47" s="10" t="s">
        <v>124</v>
      </c>
      <c r="C47" s="10"/>
      <c r="D47" s="10"/>
      <c r="E47" s="24"/>
      <c r="F47" s="133"/>
      <c r="H47" s="46"/>
    </row>
    <row r="48" spans="2:8" s="13" customFormat="1" ht="15" customHeight="1">
      <c r="B48" s="13" t="s">
        <v>167</v>
      </c>
      <c r="E48" s="24" t="s">
        <v>85</v>
      </c>
      <c r="F48" s="128">
        <v>927</v>
      </c>
      <c r="H48" s="63">
        <v>1033</v>
      </c>
    </row>
    <row r="49" spans="2:8" s="13" customFormat="1" ht="15" customHeight="1">
      <c r="B49" s="13" t="s">
        <v>125</v>
      </c>
      <c r="E49" s="24"/>
      <c r="F49" s="128">
        <v>433</v>
      </c>
      <c r="H49" s="63">
        <v>433</v>
      </c>
    </row>
    <row r="50" spans="2:8" s="13" customFormat="1" ht="15" customHeight="1" hidden="1">
      <c r="B50" s="13" t="s">
        <v>126</v>
      </c>
      <c r="E50" s="24"/>
      <c r="F50" s="133"/>
      <c r="H50" s="46"/>
    </row>
    <row r="51" spans="2:8" s="13" customFormat="1" ht="15" customHeight="1">
      <c r="B51" s="10"/>
      <c r="C51" s="10"/>
      <c r="D51" s="10"/>
      <c r="E51" s="24"/>
      <c r="F51" s="127">
        <f>SUM(F48:F50)</f>
        <v>1360</v>
      </c>
      <c r="G51" s="38"/>
      <c r="H51" s="44">
        <f>SUM(H48:H50)</f>
        <v>1466</v>
      </c>
    </row>
    <row r="52" spans="5:8" s="13" customFormat="1" ht="9" customHeight="1">
      <c r="E52" s="24"/>
      <c r="F52" s="133"/>
      <c r="H52" s="46"/>
    </row>
    <row r="53" spans="2:8" s="13" customFormat="1" ht="15">
      <c r="B53" s="10" t="s">
        <v>19</v>
      </c>
      <c r="C53" s="10"/>
      <c r="D53" s="10"/>
      <c r="E53" s="24"/>
      <c r="F53" s="128"/>
      <c r="H53" s="65"/>
    </row>
    <row r="54" spans="2:8" s="13" customFormat="1" ht="13.5" customHeight="1">
      <c r="B54" s="13" t="s">
        <v>166</v>
      </c>
      <c r="E54" s="24" t="s">
        <v>85</v>
      </c>
      <c r="F54" s="129">
        <v>1077</v>
      </c>
      <c r="H54" s="64">
        <v>981</v>
      </c>
    </row>
    <row r="55" spans="2:8" s="13" customFormat="1" ht="15">
      <c r="B55" s="13" t="s">
        <v>127</v>
      </c>
      <c r="E55" s="24"/>
      <c r="F55" s="130">
        <v>48395</v>
      </c>
      <c r="H55" s="64">
        <v>48600</v>
      </c>
    </row>
    <row r="56" spans="2:8" s="13" customFormat="1" ht="15">
      <c r="B56" s="13" t="s">
        <v>128</v>
      </c>
      <c r="E56" s="24"/>
      <c r="F56" s="130">
        <v>3036</v>
      </c>
      <c r="H56" s="64">
        <v>4357</v>
      </c>
    </row>
    <row r="57" spans="2:8" s="13" customFormat="1" ht="15">
      <c r="B57" s="13" t="s">
        <v>129</v>
      </c>
      <c r="E57" s="24"/>
      <c r="F57" s="130">
        <v>496</v>
      </c>
      <c r="H57" s="64">
        <v>55</v>
      </c>
    </row>
    <row r="58" spans="2:8" s="13" customFormat="1" ht="4.5" customHeight="1">
      <c r="B58" s="41"/>
      <c r="C58" s="41"/>
      <c r="D58" s="41"/>
      <c r="E58" s="24"/>
      <c r="F58" s="130"/>
      <c r="H58" s="49"/>
    </row>
    <row r="59" spans="5:8" s="13" customFormat="1" ht="15">
      <c r="E59" s="24"/>
      <c r="F59" s="131">
        <f>SUM(F54:F58)</f>
        <v>53004</v>
      </c>
      <c r="H59" s="50">
        <f>SUM(H54:H58)</f>
        <v>53993</v>
      </c>
    </row>
    <row r="60" spans="5:8" s="13" customFormat="1" ht="15">
      <c r="E60" s="24"/>
      <c r="F60" s="133"/>
      <c r="H60" s="46"/>
    </row>
    <row r="61" spans="2:8" s="13" customFormat="1" ht="15">
      <c r="B61" s="10" t="s">
        <v>130</v>
      </c>
      <c r="C61" s="10"/>
      <c r="D61" s="10"/>
      <c r="E61" s="24"/>
      <c r="F61" s="127">
        <f>+F51+F59</f>
        <v>54364</v>
      </c>
      <c r="H61" s="44">
        <f>+H51+H59</f>
        <v>55459</v>
      </c>
    </row>
    <row r="62" spans="2:8" s="13" customFormat="1" ht="15">
      <c r="B62" s="10"/>
      <c r="C62" s="10"/>
      <c r="D62" s="10"/>
      <c r="E62" s="24"/>
      <c r="F62" s="128"/>
      <c r="H62" s="43"/>
    </row>
    <row r="63" spans="2:8" s="13" customFormat="1" ht="15.75" thickBot="1">
      <c r="B63" s="10" t="s">
        <v>132</v>
      </c>
      <c r="C63" s="10"/>
      <c r="D63" s="10"/>
      <c r="E63" s="24"/>
      <c r="F63" s="132">
        <f>+F45+F61</f>
        <v>200440</v>
      </c>
      <c r="H63" s="45">
        <f>+H45+H61</f>
        <v>212377</v>
      </c>
    </row>
    <row r="64" spans="5:8" s="13" customFormat="1" ht="5.25" customHeight="1">
      <c r="E64" s="24"/>
      <c r="F64" s="30"/>
      <c r="H64" s="43"/>
    </row>
    <row r="65" spans="2:8" s="13" customFormat="1" ht="19.5" customHeight="1">
      <c r="B65" s="13" t="s">
        <v>176</v>
      </c>
      <c r="E65" s="24"/>
      <c r="F65" s="177">
        <f>+F43/113300</f>
        <v>1.280494263018535</v>
      </c>
      <c r="H65" s="164">
        <f>+H43/103000</f>
        <v>1.515368932038835</v>
      </c>
    </row>
    <row r="66" spans="2:8" s="13" customFormat="1" ht="15">
      <c r="B66" s="10"/>
      <c r="C66" s="10"/>
      <c r="D66" s="10"/>
      <c r="E66" s="24"/>
      <c r="F66" s="47"/>
      <c r="H66" s="135"/>
    </row>
    <row r="67" spans="2:9" ht="33.75" customHeight="1">
      <c r="B67" s="357" t="s">
        <v>217</v>
      </c>
      <c r="C67" s="357"/>
      <c r="D67" s="357"/>
      <c r="E67" s="358"/>
      <c r="F67" s="358"/>
      <c r="G67" s="358"/>
      <c r="H67" s="358"/>
      <c r="I67" s="358"/>
    </row>
    <row r="69" spans="6:8" ht="12.75">
      <c r="F69" s="6">
        <f>+F63-F35</f>
        <v>0</v>
      </c>
      <c r="H69" s="6">
        <f>+H63-H35</f>
        <v>0</v>
      </c>
    </row>
  </sheetData>
  <mergeCells count="5">
    <mergeCell ref="B67:I67"/>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zoomScale="75" zoomScaleNormal="75" workbookViewId="0" topLeftCell="A7">
      <selection activeCell="B9" sqref="B9"/>
    </sheetView>
  </sheetViews>
  <sheetFormatPr defaultColWidth="9.140625" defaultRowHeight="12.75"/>
  <cols>
    <col min="1" max="1" width="3.140625" style="75" customWidth="1"/>
    <col min="2" max="2" width="27.140625" style="75" customWidth="1"/>
    <col min="3" max="3" width="14.00390625" style="75" customWidth="1"/>
    <col min="4" max="4" width="14.00390625" style="224" customWidth="1"/>
    <col min="5" max="5" width="2.7109375" style="75" customWidth="1"/>
    <col min="6" max="6" width="12.28125" style="75" customWidth="1"/>
    <col min="7" max="7" width="0.9921875" style="75" customWidth="1"/>
    <col min="8" max="8" width="18.421875" style="75" customWidth="1"/>
    <col min="9" max="9" width="0.85546875" style="75" customWidth="1"/>
    <col min="10" max="10" width="18.8515625" style="75" customWidth="1"/>
    <col min="11" max="11" width="0.71875" style="75" customWidth="1"/>
    <col min="12" max="12" width="14.421875" style="75" customWidth="1"/>
    <col min="13" max="13" width="0.85546875" style="75" customWidth="1"/>
    <col min="14" max="14" width="14.421875" style="75" customWidth="1"/>
    <col min="15" max="15" width="0.71875" style="75" customWidth="1"/>
    <col min="16" max="16" width="11.28125" style="75" customWidth="1"/>
    <col min="17" max="16384" width="8.00390625" style="75" customWidth="1"/>
  </cols>
  <sheetData>
    <row r="1" spans="1:13" s="3" customFormat="1" ht="12.75" customHeight="1">
      <c r="A1" s="347"/>
      <c r="B1" s="347"/>
      <c r="C1" s="347"/>
      <c r="D1" s="347"/>
      <c r="E1" s="347"/>
      <c r="F1" s="347"/>
      <c r="G1" s="347"/>
      <c r="H1" s="347"/>
      <c r="I1" s="347"/>
      <c r="J1" s="347"/>
      <c r="K1" s="347"/>
      <c r="L1" s="347"/>
      <c r="M1" s="8"/>
    </row>
    <row r="2" spans="1:13" s="3" customFormat="1" ht="22.5">
      <c r="A2" s="346" t="str">
        <f>+Income!B2</f>
        <v>TSR CAPITAL BERHAD</v>
      </c>
      <c r="B2" s="346"/>
      <c r="C2" s="346"/>
      <c r="D2" s="346"/>
      <c r="E2" s="346"/>
      <c r="F2" s="346"/>
      <c r="G2" s="346"/>
      <c r="H2" s="346"/>
      <c r="I2" s="346"/>
      <c r="J2" s="346"/>
      <c r="K2" s="346"/>
      <c r="L2" s="346"/>
      <c r="M2" s="250"/>
    </row>
    <row r="3" spans="1:18" s="3" customFormat="1" ht="18.75">
      <c r="A3" s="347" t="str">
        <f>+Income!B3</f>
        <v>(Company No : 541149-W)</v>
      </c>
      <c r="B3" s="347"/>
      <c r="C3" s="347"/>
      <c r="D3" s="347"/>
      <c r="E3" s="347"/>
      <c r="F3" s="347"/>
      <c r="G3" s="347"/>
      <c r="H3" s="347"/>
      <c r="I3" s="347"/>
      <c r="J3" s="347"/>
      <c r="K3" s="347"/>
      <c r="L3" s="347"/>
      <c r="M3" s="8"/>
      <c r="N3" s="7"/>
      <c r="O3" s="7"/>
      <c r="P3" s="7"/>
      <c r="Q3" s="7"/>
      <c r="R3" s="7"/>
    </row>
    <row r="4" spans="1:18" s="3" customFormat="1" ht="15.75">
      <c r="A4" s="327" t="str">
        <f>+Income!B4</f>
        <v>(Incorporated in Malaysia)</v>
      </c>
      <c r="B4" s="327"/>
      <c r="C4" s="327"/>
      <c r="D4" s="327"/>
      <c r="E4" s="327"/>
      <c r="F4" s="327"/>
      <c r="G4" s="327"/>
      <c r="H4" s="327"/>
      <c r="I4" s="327"/>
      <c r="J4" s="327"/>
      <c r="K4" s="327"/>
      <c r="L4" s="327"/>
      <c r="M4" s="163"/>
      <c r="N4" s="7"/>
      <c r="O4" s="7"/>
      <c r="P4" s="7"/>
      <c r="Q4" s="7"/>
      <c r="R4" s="7"/>
    </row>
    <row r="5" spans="1:18" s="3" customFormat="1" ht="18.75" customHeight="1">
      <c r="A5" s="9"/>
      <c r="B5" s="9"/>
      <c r="C5" s="9"/>
      <c r="D5" s="223"/>
      <c r="E5" s="9"/>
      <c r="F5" s="9"/>
      <c r="G5" s="9"/>
      <c r="H5" s="9"/>
      <c r="I5" s="9"/>
      <c r="J5" s="9"/>
      <c r="K5" s="9"/>
      <c r="L5" s="9"/>
      <c r="M5" s="9"/>
      <c r="N5" s="7"/>
      <c r="O5" s="7"/>
      <c r="P5" s="7"/>
      <c r="Q5" s="7"/>
      <c r="R5" s="7"/>
    </row>
    <row r="6" spans="1:18" s="3" customFormat="1" ht="15" customHeight="1">
      <c r="A6" s="9"/>
      <c r="B6" s="9"/>
      <c r="C6" s="9"/>
      <c r="D6" s="223"/>
      <c r="E6" s="9"/>
      <c r="F6" s="9"/>
      <c r="G6" s="9"/>
      <c r="H6" s="9"/>
      <c r="I6" s="9"/>
      <c r="J6" s="9"/>
      <c r="K6" s="9"/>
      <c r="L6" s="9"/>
      <c r="M6" s="9"/>
      <c r="N6" s="7"/>
      <c r="O6" s="7"/>
      <c r="P6" s="7"/>
      <c r="Q6" s="7"/>
      <c r="R6" s="7"/>
    </row>
    <row r="7" s="74" customFormat="1" ht="22.5">
      <c r="A7" s="84" t="s">
        <v>135</v>
      </c>
    </row>
    <row r="8" spans="1:4" s="74" customFormat="1" ht="18" customHeight="1">
      <c r="A8" s="79"/>
      <c r="C8" s="247" t="str">
        <f>+Income!C8</f>
        <v>for the second quarter ended </v>
      </c>
      <c r="D8" s="248" t="str">
        <f>+Income!D8</f>
        <v>30 June 2008</v>
      </c>
    </row>
    <row r="9" s="74" customFormat="1" ht="15" customHeight="1">
      <c r="A9" s="79"/>
    </row>
    <row r="10" spans="1:16" s="74" customFormat="1" ht="15" customHeight="1">
      <c r="A10" s="84"/>
      <c r="F10" s="1" t="s">
        <v>177</v>
      </c>
      <c r="G10" s="1"/>
      <c r="H10" s="119"/>
      <c r="I10" s="119"/>
      <c r="J10" s="119"/>
      <c r="K10" s="119"/>
      <c r="L10" s="119"/>
      <c r="M10" s="119"/>
      <c r="N10" s="119"/>
      <c r="O10" s="119"/>
      <c r="P10" s="119"/>
    </row>
    <row r="11" spans="6:16" ht="24.75" customHeight="1">
      <c r="F11" s="331" t="s">
        <v>231</v>
      </c>
      <c r="G11" s="331"/>
      <c r="H11" s="331"/>
      <c r="I11" s="1"/>
      <c r="J11" s="241" t="s">
        <v>232</v>
      </c>
      <c r="K11" s="241"/>
      <c r="L11" s="241"/>
      <c r="M11"/>
      <c r="N11"/>
      <c r="O11"/>
      <c r="P11"/>
    </row>
    <row r="12" spans="2:16" s="81" customFormat="1" ht="32.25" thickBot="1">
      <c r="B12" s="82"/>
      <c r="C12" s="82"/>
      <c r="D12" s="83" t="s">
        <v>94</v>
      </c>
      <c r="E12" s="82"/>
      <c r="F12" s="252" t="s">
        <v>44</v>
      </c>
      <c r="G12" s="140"/>
      <c r="H12" s="252" t="s">
        <v>45</v>
      </c>
      <c r="I12" s="140"/>
      <c r="J12" s="252" t="s">
        <v>139</v>
      </c>
      <c r="K12" s="140"/>
      <c r="L12" s="252" t="s">
        <v>23</v>
      </c>
      <c r="M12" s="140"/>
      <c r="N12" s="253" t="s">
        <v>137</v>
      </c>
      <c r="O12" s="137"/>
      <c r="P12" s="253" t="s">
        <v>138</v>
      </c>
    </row>
    <row r="13" spans="2:16" ht="15.75">
      <c r="B13" s="79"/>
      <c r="C13" s="79"/>
      <c r="D13" s="84"/>
      <c r="E13" s="79"/>
      <c r="F13" s="141" t="s">
        <v>3</v>
      </c>
      <c r="G13" s="141"/>
      <c r="H13" s="141" t="s">
        <v>3</v>
      </c>
      <c r="I13" s="141"/>
      <c r="J13" s="141" t="s">
        <v>3</v>
      </c>
      <c r="K13" s="141"/>
      <c r="L13" s="141" t="s">
        <v>3</v>
      </c>
      <c r="M13" s="141"/>
      <c r="N13" s="136" t="s">
        <v>3</v>
      </c>
      <c r="O13" s="136"/>
      <c r="P13" s="136" t="s">
        <v>3</v>
      </c>
    </row>
    <row r="14" spans="2:16" s="76" customFormat="1" ht="21.75" customHeight="1">
      <c r="B14" s="84" t="s">
        <v>214</v>
      </c>
      <c r="C14" s="84"/>
      <c r="D14" s="84"/>
      <c r="E14" s="84"/>
      <c r="F14" s="142">
        <v>103000</v>
      </c>
      <c r="G14" s="142"/>
      <c r="H14" s="142">
        <v>26653</v>
      </c>
      <c r="I14" s="142"/>
      <c r="J14" s="142">
        <v>26430</v>
      </c>
      <c r="K14" s="142"/>
      <c r="L14" s="142">
        <f>SUM(F14:K14)</f>
        <v>156083</v>
      </c>
      <c r="M14" s="142"/>
      <c r="N14" s="142">
        <v>835</v>
      </c>
      <c r="O14" s="142"/>
      <c r="P14" s="143">
        <f>+L14+N14</f>
        <v>156918</v>
      </c>
    </row>
    <row r="15" spans="2:16" s="76" customFormat="1" ht="21.75" customHeight="1">
      <c r="B15" s="79" t="s">
        <v>252</v>
      </c>
      <c r="C15" s="84"/>
      <c r="D15" s="84"/>
      <c r="E15" s="84"/>
      <c r="F15" s="80">
        <v>10300</v>
      </c>
      <c r="G15" s="142"/>
      <c r="H15" s="142">
        <v>0</v>
      </c>
      <c r="I15" s="142"/>
      <c r="J15" s="142">
        <v>0</v>
      </c>
      <c r="K15" s="142"/>
      <c r="L15" s="80">
        <f>SUM(F15:K15)</f>
        <v>10300</v>
      </c>
      <c r="M15" s="142"/>
      <c r="N15" s="80">
        <v>0</v>
      </c>
      <c r="O15" s="142"/>
      <c r="P15" s="138">
        <f>+L15+N15</f>
        <v>10300</v>
      </c>
    </row>
    <row r="16" spans="2:16" ht="21.75" customHeight="1">
      <c r="B16" s="79" t="s">
        <v>233</v>
      </c>
      <c r="C16" s="79"/>
      <c r="D16" s="84"/>
      <c r="E16" s="79"/>
      <c r="F16" s="80">
        <v>0</v>
      </c>
      <c r="G16" s="80"/>
      <c r="H16" s="80">
        <v>0</v>
      </c>
      <c r="I16" s="80"/>
      <c r="J16" s="80">
        <v>-21303</v>
      </c>
      <c r="K16" s="80"/>
      <c r="L16" s="80">
        <f>SUM(F16:K16)</f>
        <v>-21303</v>
      </c>
      <c r="M16" s="80"/>
      <c r="N16" s="80">
        <v>161</v>
      </c>
      <c r="O16" s="139"/>
      <c r="P16" s="138">
        <f>+L16+N16</f>
        <v>-21142</v>
      </c>
    </row>
    <row r="17" spans="2:16" ht="21.75" customHeight="1">
      <c r="B17" s="79"/>
      <c r="C17" s="79"/>
      <c r="D17" s="225"/>
      <c r="E17" s="79"/>
      <c r="F17" s="80"/>
      <c r="G17" s="139"/>
      <c r="H17" s="80"/>
      <c r="I17" s="139"/>
      <c r="J17" s="80"/>
      <c r="K17" s="139"/>
      <c r="L17" s="80"/>
      <c r="M17" s="139"/>
      <c r="N17" s="80"/>
      <c r="O17" s="139"/>
      <c r="P17" s="138"/>
    </row>
    <row r="18" spans="2:16" s="76" customFormat="1" ht="21.75" customHeight="1" thickBot="1">
      <c r="B18" s="84" t="s">
        <v>245</v>
      </c>
      <c r="C18" s="84"/>
      <c r="D18" s="84"/>
      <c r="E18" s="84"/>
      <c r="F18" s="144">
        <f>SUM(F14:F17)</f>
        <v>113300</v>
      </c>
      <c r="G18" s="254"/>
      <c r="H18" s="144">
        <f>SUM(H14:H17)</f>
        <v>26653</v>
      </c>
      <c r="I18" s="254"/>
      <c r="J18" s="144">
        <f>SUM(J14:J17)</f>
        <v>5127</v>
      </c>
      <c r="K18" s="254"/>
      <c r="L18" s="144">
        <f>SUM(L14:L17)</f>
        <v>145080</v>
      </c>
      <c r="M18" s="254"/>
      <c r="N18" s="144">
        <f>SUM(N14:N17)</f>
        <v>996</v>
      </c>
      <c r="O18" s="254"/>
      <c r="P18" s="144">
        <f>SUM(P14:P17)</f>
        <v>146076</v>
      </c>
    </row>
    <row r="19" spans="6:16" ht="16.5" thickTop="1">
      <c r="F19" s="255"/>
      <c r="G19" s="255"/>
      <c r="H19" s="77"/>
      <c r="I19" s="255"/>
      <c r="J19" s="77"/>
      <c r="K19" s="255"/>
      <c r="L19" s="77"/>
      <c r="M19" s="255"/>
      <c r="N19" s="139"/>
      <c r="O19" s="139"/>
      <c r="P19" s="139"/>
    </row>
    <row r="20" spans="6:16" ht="15.75">
      <c r="F20" s="255"/>
      <c r="G20" s="255"/>
      <c r="H20" s="77"/>
      <c r="I20" s="255"/>
      <c r="J20" s="77"/>
      <c r="K20" s="255"/>
      <c r="L20" s="77"/>
      <c r="M20" s="255"/>
      <c r="N20" s="139"/>
      <c r="O20" s="139"/>
      <c r="P20" s="139"/>
    </row>
    <row r="21" spans="1:16" s="74" customFormat="1" ht="15" customHeight="1">
      <c r="A21" s="84"/>
      <c r="F21" s="256" t="s">
        <v>177</v>
      </c>
      <c r="G21" s="256"/>
      <c r="H21" s="119"/>
      <c r="I21" s="261"/>
      <c r="J21" s="119"/>
      <c r="K21" s="261"/>
      <c r="L21" s="119"/>
      <c r="M21" s="261"/>
      <c r="N21" s="119"/>
      <c r="O21" s="261"/>
      <c r="P21" s="119"/>
    </row>
    <row r="22" spans="6:16" ht="35.25" customHeight="1">
      <c r="F22" s="331" t="s">
        <v>231</v>
      </c>
      <c r="G22" s="331"/>
      <c r="H22" s="331"/>
      <c r="I22" s="256"/>
      <c r="J22" s="241" t="s">
        <v>232</v>
      </c>
      <c r="K22" s="262"/>
      <c r="L22"/>
      <c r="M22" s="257"/>
      <c r="N22"/>
      <c r="O22" s="257"/>
      <c r="P22"/>
    </row>
    <row r="23" spans="2:16" s="81" customFormat="1" ht="32.25" thickBot="1">
      <c r="B23" s="82"/>
      <c r="C23" s="82"/>
      <c r="D23" s="226"/>
      <c r="E23" s="82"/>
      <c r="F23" s="252" t="s">
        <v>44</v>
      </c>
      <c r="G23" s="258"/>
      <c r="H23" s="252" t="s">
        <v>45</v>
      </c>
      <c r="I23" s="258"/>
      <c r="J23" s="252" t="s">
        <v>139</v>
      </c>
      <c r="K23" s="258"/>
      <c r="L23" s="252" t="s">
        <v>23</v>
      </c>
      <c r="M23" s="258"/>
      <c r="N23" s="253" t="s">
        <v>137</v>
      </c>
      <c r="O23" s="263"/>
      <c r="P23" s="253" t="s">
        <v>138</v>
      </c>
    </row>
    <row r="24" spans="2:16" ht="15.75">
      <c r="B24" s="79"/>
      <c r="C24" s="79"/>
      <c r="D24" s="84"/>
      <c r="E24" s="79"/>
      <c r="F24" s="259" t="s">
        <v>3</v>
      </c>
      <c r="G24" s="259"/>
      <c r="H24" s="141" t="s">
        <v>3</v>
      </c>
      <c r="I24" s="259"/>
      <c r="J24" s="141" t="s">
        <v>3</v>
      </c>
      <c r="K24" s="259"/>
      <c r="L24" s="141" t="s">
        <v>3</v>
      </c>
      <c r="M24" s="259"/>
      <c r="N24" s="136" t="s">
        <v>3</v>
      </c>
      <c r="O24" s="264"/>
      <c r="P24" s="136" t="s">
        <v>3</v>
      </c>
    </row>
    <row r="25" spans="2:16" s="76" customFormat="1" ht="21.75" customHeight="1">
      <c r="B25" s="84" t="s">
        <v>193</v>
      </c>
      <c r="C25" s="84"/>
      <c r="D25" s="84"/>
      <c r="E25" s="84"/>
      <c r="F25" s="260">
        <v>103000</v>
      </c>
      <c r="G25" s="260"/>
      <c r="H25" s="149">
        <v>26653</v>
      </c>
      <c r="I25" s="260"/>
      <c r="J25" s="149">
        <v>23128</v>
      </c>
      <c r="K25" s="260"/>
      <c r="L25" s="149">
        <f>SUM(F25:K25)</f>
        <v>152781</v>
      </c>
      <c r="M25" s="260"/>
      <c r="N25" s="149">
        <v>978</v>
      </c>
      <c r="O25" s="260"/>
      <c r="P25" s="150">
        <f>+L25+N25</f>
        <v>153759</v>
      </c>
    </row>
    <row r="26" spans="2:16" ht="21.75" customHeight="1">
      <c r="B26" s="79" t="s">
        <v>102</v>
      </c>
      <c r="C26" s="79"/>
      <c r="D26" s="84"/>
      <c r="E26" s="79"/>
      <c r="F26" s="139">
        <v>0</v>
      </c>
      <c r="G26" s="139"/>
      <c r="H26" s="80">
        <v>0</v>
      </c>
      <c r="I26" s="139"/>
      <c r="J26" s="80">
        <v>6246</v>
      </c>
      <c r="K26" s="139"/>
      <c r="L26" s="80">
        <f>SUM(F26:K26)</f>
        <v>6246</v>
      </c>
      <c r="M26" s="139"/>
      <c r="N26" s="80">
        <v>162</v>
      </c>
      <c r="O26" s="139"/>
      <c r="P26" s="138">
        <f>+L26+N26</f>
        <v>6408</v>
      </c>
    </row>
    <row r="27" spans="2:16" ht="21.75" customHeight="1">
      <c r="B27" s="79" t="s">
        <v>234</v>
      </c>
      <c r="C27" s="79"/>
      <c r="D27" s="84"/>
      <c r="E27" s="79"/>
      <c r="F27" s="139"/>
      <c r="G27" s="139"/>
      <c r="H27" s="80"/>
      <c r="I27" s="139"/>
      <c r="J27" s="80">
        <v>-2632</v>
      </c>
      <c r="K27" s="139"/>
      <c r="L27" s="80">
        <f>SUM(F27:K27)</f>
        <v>-2632</v>
      </c>
      <c r="M27" s="139"/>
      <c r="N27" s="80">
        <v>0</v>
      </c>
      <c r="O27" s="139"/>
      <c r="P27" s="138">
        <f>+L27+N27</f>
        <v>-2632</v>
      </c>
    </row>
    <row r="28" spans="2:16" ht="21.75" customHeight="1">
      <c r="B28" s="79"/>
      <c r="C28" s="79"/>
      <c r="D28" s="84"/>
      <c r="E28" s="79"/>
      <c r="F28" s="139"/>
      <c r="G28" s="139"/>
      <c r="H28" s="80"/>
      <c r="I28" s="139"/>
      <c r="J28" s="80"/>
      <c r="K28" s="139"/>
      <c r="L28" s="80"/>
      <c r="M28" s="139"/>
      <c r="N28" s="80"/>
      <c r="O28" s="139"/>
      <c r="P28" s="138"/>
    </row>
    <row r="29" spans="2:16" s="76" customFormat="1" ht="21.75" customHeight="1" thickBot="1">
      <c r="B29" s="84" t="s">
        <v>253</v>
      </c>
      <c r="C29" s="84"/>
      <c r="D29" s="84"/>
      <c r="E29" s="84"/>
      <c r="F29" s="144">
        <f>SUM(F25:F26)</f>
        <v>103000</v>
      </c>
      <c r="G29" s="254"/>
      <c r="H29" s="144">
        <f>SUM(H25:H26)</f>
        <v>26653</v>
      </c>
      <c r="I29" s="254"/>
      <c r="J29" s="144">
        <f>SUM(J25:J28)</f>
        <v>26742</v>
      </c>
      <c r="K29" s="254"/>
      <c r="L29" s="144">
        <f>SUM(L25:L28)</f>
        <v>156395</v>
      </c>
      <c r="M29" s="254"/>
      <c r="N29" s="144">
        <f>SUM(N25:N28)</f>
        <v>1140</v>
      </c>
      <c r="O29" s="254"/>
      <c r="P29" s="144">
        <f>SUM(P25:P28)</f>
        <v>157535</v>
      </c>
    </row>
    <row r="30" spans="6:15" ht="13.5" thickTop="1">
      <c r="F30" s="255"/>
      <c r="G30" s="255"/>
      <c r="H30" s="77"/>
      <c r="I30" s="255"/>
      <c r="J30" s="77"/>
      <c r="K30" s="255"/>
      <c r="L30" s="77"/>
      <c r="M30" s="255"/>
      <c r="O30" s="265"/>
    </row>
    <row r="31" spans="6:16" ht="12.75">
      <c r="F31" s="255"/>
      <c r="G31" s="255"/>
      <c r="H31" s="77"/>
      <c r="I31" s="255"/>
      <c r="J31" s="77"/>
      <c r="K31" s="77"/>
      <c r="L31" s="77"/>
      <c r="M31" s="255"/>
      <c r="O31" s="265"/>
      <c r="P31" s="151"/>
    </row>
    <row r="32" spans="6:13" ht="12.75">
      <c r="F32" s="77"/>
      <c r="G32" s="77"/>
      <c r="H32" s="77"/>
      <c r="I32" s="77"/>
      <c r="J32" s="77"/>
      <c r="K32" s="77"/>
      <c r="L32" s="77"/>
      <c r="M32" s="77"/>
    </row>
    <row r="33" spans="2:16" ht="24.75" customHeight="1">
      <c r="B33" s="328" t="s">
        <v>215</v>
      </c>
      <c r="C33" s="329"/>
      <c r="D33" s="330"/>
      <c r="E33" s="330"/>
      <c r="F33" s="330"/>
      <c r="G33" s="330"/>
      <c r="H33" s="330"/>
      <c r="I33" s="330"/>
      <c r="J33" s="330"/>
      <c r="K33" s="330"/>
      <c r="L33" s="330"/>
      <c r="M33" s="330"/>
      <c r="N33" s="330"/>
      <c r="O33" s="330"/>
      <c r="P33" s="330"/>
    </row>
    <row r="34" spans="6:13" ht="12.75">
      <c r="F34" s="77"/>
      <c r="G34" s="77"/>
      <c r="H34" s="77"/>
      <c r="I34" s="77"/>
      <c r="J34" s="77"/>
      <c r="K34" s="77"/>
      <c r="L34" s="77"/>
      <c r="M34" s="77"/>
    </row>
  </sheetData>
  <mergeCells count="7">
    <mergeCell ref="B33:P33"/>
    <mergeCell ref="A1:L1"/>
    <mergeCell ref="A2:L2"/>
    <mergeCell ref="A3:L3"/>
    <mergeCell ref="A4:L4"/>
    <mergeCell ref="F11:H11"/>
    <mergeCell ref="F22:H22"/>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70"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59"/>
  <sheetViews>
    <sheetView zoomScale="75" zoomScaleNormal="75" workbookViewId="0" topLeftCell="A3">
      <pane xSplit="5" ySplit="6" topLeftCell="F39" activePane="bottomRight" state="frozen"/>
      <selection pane="topLeft" activeCell="A3" sqref="A3"/>
      <selection pane="topRight" activeCell="F3" sqref="F3"/>
      <selection pane="bottomLeft" activeCell="A9" sqref="A9"/>
      <selection pane="bottomRight" activeCell="D7" sqref="D7"/>
    </sheetView>
  </sheetViews>
  <sheetFormatPr defaultColWidth="9.140625" defaultRowHeight="12.75"/>
  <cols>
    <col min="1" max="1" width="3.7109375" style="75" customWidth="1"/>
    <col min="2" max="2" width="3.57421875" style="75" customWidth="1"/>
    <col min="3" max="3" width="26.7109375" style="75" customWidth="1"/>
    <col min="4" max="4" width="21.7109375" style="75" customWidth="1"/>
    <col min="5" max="5" width="25.8515625" style="75" customWidth="1"/>
    <col min="6" max="6" width="18.00390625" style="75" customWidth="1"/>
    <col min="7" max="7" width="1.57421875" style="75" customWidth="1"/>
    <col min="8" max="8" width="17.8515625" style="75" customWidth="1"/>
    <col min="9" max="9" width="8.00390625" style="75" customWidth="1"/>
    <col min="10" max="10" width="9.140625" style="75" bestFit="1" customWidth="1"/>
    <col min="11" max="16384" width="8.00390625" style="75" customWidth="1"/>
  </cols>
  <sheetData>
    <row r="1" spans="1:9" ht="18.75">
      <c r="A1" s="92"/>
      <c r="B1" s="92"/>
      <c r="C1" s="92"/>
      <c r="D1" s="92"/>
      <c r="E1" s="92"/>
      <c r="F1" s="92"/>
      <c r="G1" s="92"/>
      <c r="H1" s="92"/>
      <c r="I1" s="92"/>
    </row>
    <row r="2" spans="2:9" ht="42" customHeight="1">
      <c r="B2" s="93"/>
      <c r="C2" s="334" t="str">
        <f>+Income!B2</f>
        <v>TSR CAPITAL BERHAD</v>
      </c>
      <c r="D2" s="334"/>
      <c r="E2" s="334"/>
      <c r="F2" s="334"/>
      <c r="G2" s="334"/>
      <c r="H2" s="334"/>
      <c r="I2" s="93"/>
    </row>
    <row r="3" spans="2:9" ht="18.75">
      <c r="B3" s="92"/>
      <c r="C3" s="335" t="str">
        <f>+Income!B3</f>
        <v>(Company No : 541149-W)</v>
      </c>
      <c r="D3" s="335"/>
      <c r="E3" s="335"/>
      <c r="F3" s="335"/>
      <c r="G3" s="335"/>
      <c r="H3" s="335"/>
      <c r="I3" s="92"/>
    </row>
    <row r="4" spans="2:9" ht="15.75">
      <c r="B4" s="94"/>
      <c r="C4" s="336" t="str">
        <f>+Income!B4</f>
        <v>(Incorporated in Malaysia)</v>
      </c>
      <c r="D4" s="336"/>
      <c r="E4" s="336"/>
      <c r="F4" s="336"/>
      <c r="G4" s="336"/>
      <c r="H4" s="336"/>
      <c r="I4" s="94"/>
    </row>
    <row r="5" spans="1:9" ht="12.75">
      <c r="A5" s="95"/>
      <c r="B5" s="95"/>
      <c r="C5" s="95"/>
      <c r="D5" s="95"/>
      <c r="E5" s="95"/>
      <c r="F5" s="95"/>
      <c r="G5" s="95"/>
      <c r="H5" s="95"/>
      <c r="I5" s="95"/>
    </row>
    <row r="7" spans="1:8" ht="18.75">
      <c r="A7" s="206" t="s">
        <v>140</v>
      </c>
      <c r="B7" s="207"/>
      <c r="C7" s="207"/>
      <c r="D7" s="207"/>
      <c r="E7" s="207"/>
      <c r="F7" s="208"/>
      <c r="G7" s="208"/>
      <c r="H7" s="208"/>
    </row>
    <row r="8" spans="2:8" ht="18.75">
      <c r="B8" s="207"/>
      <c r="C8" s="243" t="str">
        <f>+Income!C8</f>
        <v>for the second quarter ended </v>
      </c>
      <c r="D8" s="242" t="str">
        <f>+Income!D8</f>
        <v>30 June 2008</v>
      </c>
      <c r="E8" s="207"/>
      <c r="F8" s="208"/>
      <c r="G8" s="208"/>
      <c r="H8" s="208"/>
    </row>
    <row r="9" spans="1:8" ht="18.75">
      <c r="A9" s="207"/>
      <c r="B9" s="207"/>
      <c r="C9" s="207"/>
      <c r="D9" s="207"/>
      <c r="E9" s="207"/>
      <c r="F9" s="208"/>
      <c r="G9" s="208"/>
      <c r="H9" s="208"/>
    </row>
    <row r="10" spans="1:8" ht="18.75">
      <c r="A10" s="207"/>
      <c r="B10" s="207"/>
      <c r="C10" s="207"/>
      <c r="D10" s="207"/>
      <c r="E10" s="207"/>
      <c r="F10" s="332" t="s">
        <v>246</v>
      </c>
      <c r="G10" s="332"/>
      <c r="H10" s="332"/>
    </row>
    <row r="11" spans="1:8" ht="19.5" thickBot="1">
      <c r="A11" s="206"/>
      <c r="B11" s="207"/>
      <c r="C11" s="207"/>
      <c r="D11" s="207"/>
      <c r="E11" s="207"/>
      <c r="F11" s="266">
        <v>2008</v>
      </c>
      <c r="G11" s="208"/>
      <c r="H11" s="267">
        <v>2007</v>
      </c>
    </row>
    <row r="12" spans="1:8" ht="18.75">
      <c r="A12" s="206"/>
      <c r="B12" s="207"/>
      <c r="C12" s="207"/>
      <c r="D12" s="207"/>
      <c r="E12" s="207"/>
      <c r="F12" s="238" t="s">
        <v>3</v>
      </c>
      <c r="G12" s="210"/>
      <c r="H12" s="210" t="s">
        <v>3</v>
      </c>
    </row>
    <row r="13" spans="1:8" ht="18.75">
      <c r="A13" s="207"/>
      <c r="B13" s="207"/>
      <c r="C13" s="207"/>
      <c r="D13" s="207"/>
      <c r="E13" s="207"/>
      <c r="F13" s="210"/>
      <c r="G13" s="210"/>
      <c r="H13" s="210"/>
    </row>
    <row r="14" spans="1:9" ht="18.75">
      <c r="A14" s="207"/>
      <c r="B14" s="206" t="s">
        <v>141</v>
      </c>
      <c r="C14" s="207"/>
      <c r="D14" s="207"/>
      <c r="E14" s="207"/>
      <c r="F14" s="211"/>
      <c r="G14" s="211"/>
      <c r="H14" s="212"/>
      <c r="I14" s="77"/>
    </row>
    <row r="15" spans="1:9" ht="18.75">
      <c r="A15" s="207"/>
      <c r="B15" s="206"/>
      <c r="C15" s="207"/>
      <c r="D15" s="207"/>
      <c r="E15" s="207"/>
      <c r="F15" s="211"/>
      <c r="G15" s="211"/>
      <c r="H15" s="212"/>
      <c r="I15" s="77"/>
    </row>
    <row r="16" spans="1:9" ht="18.75">
      <c r="A16" s="207"/>
      <c r="B16" s="207" t="s">
        <v>225</v>
      </c>
      <c r="C16" s="207"/>
      <c r="D16" s="207"/>
      <c r="E16" s="207"/>
      <c r="F16" s="211">
        <v>-20953</v>
      </c>
      <c r="G16" s="211"/>
      <c r="H16" s="212">
        <v>9579</v>
      </c>
      <c r="I16" s="77"/>
    </row>
    <row r="17" spans="1:9" ht="18.75">
      <c r="A17" s="207"/>
      <c r="B17" s="207"/>
      <c r="C17" s="207"/>
      <c r="D17" s="207"/>
      <c r="E17" s="207"/>
      <c r="F17" s="211"/>
      <c r="G17" s="211"/>
      <c r="H17" s="212"/>
      <c r="I17" s="77"/>
    </row>
    <row r="18" spans="1:9" ht="16.5" customHeight="1">
      <c r="A18" s="207"/>
      <c r="B18" s="206" t="s">
        <v>42</v>
      </c>
      <c r="C18" s="207"/>
      <c r="D18" s="207"/>
      <c r="E18" s="207"/>
      <c r="F18" s="211"/>
      <c r="G18" s="211"/>
      <c r="H18" s="212"/>
      <c r="I18" s="77"/>
    </row>
    <row r="19" spans="1:9" ht="16.5" customHeight="1">
      <c r="A19" s="207"/>
      <c r="B19" s="207" t="s">
        <v>180</v>
      </c>
      <c r="C19" s="207"/>
      <c r="D19" s="207"/>
      <c r="E19" s="207"/>
      <c r="F19" s="213">
        <v>1153</v>
      </c>
      <c r="G19" s="214"/>
      <c r="H19" s="215">
        <v>678</v>
      </c>
      <c r="I19" s="77"/>
    </row>
    <row r="20" spans="1:9" ht="16.5" customHeight="1">
      <c r="A20" s="207"/>
      <c r="B20" s="207"/>
      <c r="C20" s="207"/>
      <c r="D20" s="207"/>
      <c r="E20" s="207"/>
      <c r="F20" s="214"/>
      <c r="G20" s="214"/>
      <c r="H20" s="216"/>
      <c r="I20" s="77"/>
    </row>
    <row r="21" spans="1:9" ht="18.75">
      <c r="A21" s="207"/>
      <c r="B21" s="207" t="s">
        <v>43</v>
      </c>
      <c r="C21" s="206"/>
      <c r="D21" s="206"/>
      <c r="E21" s="206"/>
      <c r="F21" s="214">
        <f>SUM(F16:F19)</f>
        <v>-19800</v>
      </c>
      <c r="G21" s="214"/>
      <c r="H21" s="212">
        <f>SUM(H16:H19)</f>
        <v>10257</v>
      </c>
      <c r="I21" s="77"/>
    </row>
    <row r="22" spans="1:9" ht="18.75">
      <c r="A22" s="207"/>
      <c r="B22" s="207"/>
      <c r="C22" s="206"/>
      <c r="D22" s="206"/>
      <c r="E22" s="206"/>
      <c r="F22" s="214"/>
      <c r="G22" s="214"/>
      <c r="H22" s="212"/>
      <c r="I22" s="77"/>
    </row>
    <row r="23" spans="1:9" s="76" customFormat="1" ht="16.5" customHeight="1">
      <c r="A23" s="206"/>
      <c r="B23" s="207" t="s">
        <v>142</v>
      </c>
      <c r="C23" s="207"/>
      <c r="D23" s="207"/>
      <c r="E23" s="207"/>
      <c r="F23" s="217">
        <v>6076</v>
      </c>
      <c r="G23" s="211"/>
      <c r="H23" s="212">
        <v>-3967</v>
      </c>
      <c r="I23" s="78"/>
    </row>
    <row r="24" spans="1:9" s="76" customFormat="1" ht="16.5" customHeight="1">
      <c r="A24" s="206"/>
      <c r="B24" s="207"/>
      <c r="C24" s="207"/>
      <c r="D24" s="207"/>
      <c r="E24" s="207"/>
      <c r="F24" s="211"/>
      <c r="G24" s="211"/>
      <c r="H24" s="212"/>
      <c r="I24" s="78"/>
    </row>
    <row r="25" spans="1:9" ht="16.5" customHeight="1">
      <c r="A25" s="207"/>
      <c r="B25" s="207" t="s">
        <v>143</v>
      </c>
      <c r="C25" s="207"/>
      <c r="D25" s="207"/>
      <c r="E25" s="207"/>
      <c r="F25" s="213">
        <v>-943</v>
      </c>
      <c r="G25" s="211"/>
      <c r="H25" s="215">
        <v>-8210</v>
      </c>
      <c r="I25" s="77"/>
    </row>
    <row r="26" spans="1:9" ht="16.5" customHeight="1">
      <c r="A26" s="207"/>
      <c r="B26" s="207"/>
      <c r="C26" s="207"/>
      <c r="D26" s="207"/>
      <c r="E26" s="207"/>
      <c r="F26" s="214"/>
      <c r="G26" s="211"/>
      <c r="H26" s="216"/>
      <c r="I26" s="77"/>
    </row>
    <row r="27" spans="1:9" ht="18.75">
      <c r="A27" s="207"/>
      <c r="B27" s="207" t="s">
        <v>190</v>
      </c>
      <c r="C27" s="206"/>
      <c r="D27" s="206"/>
      <c r="E27" s="206"/>
      <c r="F27" s="211">
        <f>SUM(F21:F25)</f>
        <v>-14667</v>
      </c>
      <c r="G27" s="211"/>
      <c r="H27" s="212">
        <f>SUM(H21:H25)</f>
        <v>-1920</v>
      </c>
      <c r="I27" s="77"/>
    </row>
    <row r="28" spans="1:9" ht="18.75">
      <c r="A28" s="207"/>
      <c r="B28" s="207"/>
      <c r="C28" s="206"/>
      <c r="D28" s="206"/>
      <c r="E28" s="206"/>
      <c r="F28" s="211"/>
      <c r="G28" s="211"/>
      <c r="H28" s="212"/>
      <c r="I28" s="77"/>
    </row>
    <row r="29" spans="1:9" s="76" customFormat="1" ht="16.5" customHeight="1">
      <c r="A29" s="206"/>
      <c r="B29" s="207" t="s">
        <v>144</v>
      </c>
      <c r="C29" s="207"/>
      <c r="D29" s="207"/>
      <c r="E29" s="207"/>
      <c r="F29" s="213">
        <v>-1944</v>
      </c>
      <c r="G29" s="211"/>
      <c r="H29" s="215">
        <v>-2240</v>
      </c>
      <c r="I29" s="78"/>
    </row>
    <row r="30" spans="1:9" s="76" customFormat="1" ht="16.5" customHeight="1">
      <c r="A30" s="206"/>
      <c r="B30" s="207"/>
      <c r="C30" s="207"/>
      <c r="D30" s="207"/>
      <c r="E30" s="207"/>
      <c r="F30" s="214"/>
      <c r="G30" s="211"/>
      <c r="H30" s="216"/>
      <c r="I30" s="78"/>
    </row>
    <row r="31" spans="1:9" ht="18.75">
      <c r="A31" s="207"/>
      <c r="B31" s="207" t="s">
        <v>191</v>
      </c>
      <c r="C31" s="206"/>
      <c r="D31" s="206"/>
      <c r="E31" s="206"/>
      <c r="F31" s="214">
        <f>SUM(F27:F29)</f>
        <v>-16611</v>
      </c>
      <c r="G31" s="214"/>
      <c r="H31" s="216">
        <f>SUM(H27:H29)</f>
        <v>-4160</v>
      </c>
      <c r="I31" s="77"/>
    </row>
    <row r="32" spans="1:9" ht="15.75" customHeight="1">
      <c r="A32" s="206"/>
      <c r="B32" s="207"/>
      <c r="C32" s="207"/>
      <c r="D32" s="207"/>
      <c r="E32" s="207"/>
      <c r="F32" s="211"/>
      <c r="G32" s="211"/>
      <c r="H32" s="212"/>
      <c r="I32" s="78"/>
    </row>
    <row r="33" spans="1:9" ht="18.75">
      <c r="A33" s="207"/>
      <c r="B33" s="206" t="s">
        <v>145</v>
      </c>
      <c r="C33" s="207"/>
      <c r="D33" s="207"/>
      <c r="E33" s="207"/>
      <c r="F33" s="211"/>
      <c r="G33" s="211"/>
      <c r="H33" s="212"/>
      <c r="I33" s="77"/>
    </row>
    <row r="34" spans="1:10" ht="18.75">
      <c r="A34" s="207"/>
      <c r="B34" s="206"/>
      <c r="C34" s="207"/>
      <c r="D34" s="207"/>
      <c r="E34" s="207"/>
      <c r="F34" s="211"/>
      <c r="G34" s="211"/>
      <c r="H34" s="212"/>
      <c r="I34" s="77"/>
      <c r="J34" s="148"/>
    </row>
    <row r="35" spans="1:9" ht="18.75">
      <c r="A35" s="207"/>
      <c r="B35" s="207" t="s">
        <v>226</v>
      </c>
      <c r="C35" s="207"/>
      <c r="D35" s="207"/>
      <c r="E35" s="207"/>
      <c r="F35" s="218">
        <v>-558</v>
      </c>
      <c r="G35" s="214"/>
      <c r="H35" s="216">
        <v>-13268</v>
      </c>
      <c r="I35" s="77"/>
    </row>
    <row r="36" spans="1:9" ht="17.25" customHeight="1">
      <c r="A36" s="207"/>
      <c r="B36" s="207"/>
      <c r="C36" s="207"/>
      <c r="D36" s="207"/>
      <c r="E36" s="207"/>
      <c r="F36" s="214"/>
      <c r="G36" s="214"/>
      <c r="H36" s="216"/>
      <c r="I36" s="77"/>
    </row>
    <row r="37" spans="1:9" ht="18.75">
      <c r="A37" s="207"/>
      <c r="B37" s="206" t="s">
        <v>146</v>
      </c>
      <c r="C37" s="207"/>
      <c r="D37" s="207"/>
      <c r="E37" s="207"/>
      <c r="F37" s="211"/>
      <c r="G37" s="211"/>
      <c r="H37" s="212"/>
      <c r="I37" s="77"/>
    </row>
    <row r="38" spans="1:9" ht="18.75">
      <c r="A38" s="207"/>
      <c r="B38" s="206"/>
      <c r="C38" s="207"/>
      <c r="D38" s="207"/>
      <c r="E38" s="207"/>
      <c r="F38" s="211"/>
      <c r="G38" s="211"/>
      <c r="H38" s="212"/>
      <c r="I38" s="77"/>
    </row>
    <row r="39" spans="1:9" s="76" customFormat="1" ht="18.75">
      <c r="A39" s="207"/>
      <c r="B39" s="207" t="s">
        <v>227</v>
      </c>
      <c r="C39" s="207"/>
      <c r="D39" s="207"/>
      <c r="E39" s="207"/>
      <c r="F39" s="213">
        <v>9062</v>
      </c>
      <c r="G39" s="214"/>
      <c r="H39" s="215">
        <v>-434</v>
      </c>
      <c r="I39" s="77"/>
    </row>
    <row r="40" spans="1:9" s="76" customFormat="1" ht="17.25" customHeight="1">
      <c r="A40" s="207"/>
      <c r="B40" s="207"/>
      <c r="C40" s="207"/>
      <c r="D40" s="207"/>
      <c r="E40" s="207"/>
      <c r="F40" s="211"/>
      <c r="G40" s="211"/>
      <c r="H40" s="212"/>
      <c r="I40" s="77"/>
    </row>
    <row r="41" spans="1:9" s="76" customFormat="1" ht="18.75">
      <c r="A41" s="207"/>
      <c r="B41" s="206" t="s">
        <v>228</v>
      </c>
      <c r="C41" s="206"/>
      <c r="D41" s="206"/>
      <c r="E41" s="206"/>
      <c r="F41" s="211">
        <f>SUM(F31:F39)</f>
        <v>-8107</v>
      </c>
      <c r="G41" s="211"/>
      <c r="H41" s="212">
        <f>+H39+H35+H31</f>
        <v>-17862</v>
      </c>
      <c r="I41" s="77"/>
    </row>
    <row r="42" spans="1:9" ht="18.75">
      <c r="A42" s="206"/>
      <c r="B42" s="206"/>
      <c r="C42" s="206"/>
      <c r="D42" s="206"/>
      <c r="E42" s="206"/>
      <c r="F42" s="211"/>
      <c r="G42" s="211"/>
      <c r="H42" s="212"/>
      <c r="I42" s="78"/>
    </row>
    <row r="43" spans="1:9" ht="18.75">
      <c r="A43" s="206"/>
      <c r="B43" s="206" t="s">
        <v>147</v>
      </c>
      <c r="C43" s="206"/>
      <c r="D43" s="206"/>
      <c r="E43" s="206"/>
      <c r="F43" s="217">
        <v>44090</v>
      </c>
      <c r="G43" s="217"/>
      <c r="H43" s="303">
        <v>57147</v>
      </c>
      <c r="I43" s="78"/>
    </row>
    <row r="44" spans="1:9" ht="18.75">
      <c r="A44" s="206"/>
      <c r="B44" s="206"/>
      <c r="C44" s="206"/>
      <c r="D44" s="206"/>
      <c r="E44" s="206"/>
      <c r="F44" s="211"/>
      <c r="G44" s="211"/>
      <c r="H44" s="212"/>
      <c r="I44" s="78"/>
    </row>
    <row r="45" spans="1:9" ht="19.5" thickBot="1">
      <c r="A45" s="206"/>
      <c r="B45" s="206" t="s">
        <v>258</v>
      </c>
      <c r="C45" s="206"/>
      <c r="D45" s="206"/>
      <c r="E45" s="206"/>
      <c r="F45" s="219">
        <f>+F41+F43</f>
        <v>35983</v>
      </c>
      <c r="G45" s="214"/>
      <c r="H45" s="220">
        <f>SUM(H41:H44)</f>
        <v>39285</v>
      </c>
      <c r="I45" s="78"/>
    </row>
    <row r="46" spans="1:9" ht="19.5" thickTop="1">
      <c r="A46" s="206"/>
      <c r="B46" s="206"/>
      <c r="C46" s="206"/>
      <c r="D46" s="206"/>
      <c r="E46" s="206"/>
      <c r="F46" s="221"/>
      <c r="G46" s="221"/>
      <c r="H46" s="222"/>
      <c r="I46" s="78"/>
    </row>
    <row r="47" spans="1:9" ht="18.75">
      <c r="A47" s="206"/>
      <c r="B47" s="207" t="s">
        <v>203</v>
      </c>
      <c r="C47" s="206"/>
      <c r="D47" s="206"/>
      <c r="E47" s="206"/>
      <c r="F47" s="221"/>
      <c r="G47" s="221"/>
      <c r="H47" s="222"/>
      <c r="I47" s="78"/>
    </row>
    <row r="48" spans="1:9" ht="18.75">
      <c r="A48" s="206"/>
      <c r="B48" s="207"/>
      <c r="C48" s="206"/>
      <c r="D48" s="206"/>
      <c r="E48" s="206"/>
      <c r="F48" s="221"/>
      <c r="G48" s="221"/>
      <c r="H48" s="222"/>
      <c r="I48" s="78"/>
    </row>
    <row r="49" spans="1:9" ht="18.75">
      <c r="A49" s="206"/>
      <c r="B49" s="206"/>
      <c r="C49" s="206"/>
      <c r="D49" s="206"/>
      <c r="E49" s="206"/>
      <c r="F49" s="332" t="str">
        <f>+F10</f>
        <v>6 months ended 30 June</v>
      </c>
      <c r="G49" s="332"/>
      <c r="H49" s="332"/>
      <c r="I49" s="78"/>
    </row>
    <row r="50" spans="1:9" ht="18.75">
      <c r="A50" s="206"/>
      <c r="B50" s="206"/>
      <c r="C50" s="206"/>
      <c r="D50" s="206"/>
      <c r="E50" s="206"/>
      <c r="F50" s="237">
        <f>+F11</f>
        <v>2008</v>
      </c>
      <c r="G50" s="210"/>
      <c r="H50" s="209">
        <f>+H11</f>
        <v>2007</v>
      </c>
      <c r="I50" s="78"/>
    </row>
    <row r="51" spans="1:9" ht="18.75">
      <c r="A51" s="206"/>
      <c r="B51" s="206"/>
      <c r="C51" s="206"/>
      <c r="D51" s="206"/>
      <c r="E51" s="206"/>
      <c r="F51" s="238" t="s">
        <v>3</v>
      </c>
      <c r="G51" s="210"/>
      <c r="H51" s="210" t="s">
        <v>3</v>
      </c>
      <c r="I51" s="78"/>
    </row>
    <row r="52" spans="1:9" ht="18.75">
      <c r="A52" s="206"/>
      <c r="B52" s="206"/>
      <c r="C52" s="206"/>
      <c r="D52" s="206"/>
      <c r="E52" s="206"/>
      <c r="F52" s="210"/>
      <c r="G52" s="210"/>
      <c r="H52" s="210"/>
      <c r="I52" s="78"/>
    </row>
    <row r="53" spans="1:10" ht="18.75">
      <c r="A53" s="206"/>
      <c r="B53" s="207" t="s">
        <v>118</v>
      </c>
      <c r="C53" s="207"/>
      <c r="D53" s="207"/>
      <c r="E53" s="207"/>
      <c r="F53" s="213">
        <v>10838</v>
      </c>
      <c r="G53" s="214"/>
      <c r="H53" s="215">
        <v>36515</v>
      </c>
      <c r="I53" s="78"/>
      <c r="J53" s="306"/>
    </row>
    <row r="54" spans="1:10" s="87" customFormat="1" ht="18.75">
      <c r="A54" s="207"/>
      <c r="B54" s="207" t="s">
        <v>235</v>
      </c>
      <c r="C54" s="207"/>
      <c r="D54" s="207"/>
      <c r="E54" s="207"/>
      <c r="F54" s="214">
        <v>28716</v>
      </c>
      <c r="G54" s="214"/>
      <c r="H54" s="304">
        <v>6044</v>
      </c>
      <c r="I54" s="6"/>
      <c r="J54" s="306"/>
    </row>
    <row r="55" spans="1:10" s="87" customFormat="1" ht="18.75">
      <c r="A55" s="207"/>
      <c r="B55" s="207" t="s">
        <v>196</v>
      </c>
      <c r="C55" s="207"/>
      <c r="D55" s="207"/>
      <c r="E55" s="207"/>
      <c r="F55" s="214">
        <v>-3571</v>
      </c>
      <c r="G55" s="214"/>
      <c r="H55" s="304">
        <v>-3274</v>
      </c>
      <c r="I55" s="6"/>
      <c r="J55" s="306"/>
    </row>
    <row r="56" spans="1:10" s="87" customFormat="1" ht="19.5" thickBot="1">
      <c r="A56" s="207"/>
      <c r="B56" s="207"/>
      <c r="C56" s="207"/>
      <c r="D56" s="207"/>
      <c r="E56" s="207"/>
      <c r="F56" s="219">
        <f>SUM(F53:F55)</f>
        <v>35983</v>
      </c>
      <c r="G56" s="214"/>
      <c r="H56" s="305">
        <f>SUM(H53:H55)</f>
        <v>39285</v>
      </c>
      <c r="I56" s="6"/>
      <c r="J56" s="306"/>
    </row>
    <row r="57" spans="1:9" s="87" customFormat="1" ht="19.5" thickTop="1">
      <c r="A57" s="207"/>
      <c r="B57" s="207"/>
      <c r="C57" s="207"/>
      <c r="D57" s="207"/>
      <c r="E57" s="207"/>
      <c r="F57" s="211"/>
      <c r="G57" s="211"/>
      <c r="H57" s="212"/>
      <c r="I57" s="6"/>
    </row>
    <row r="58" spans="1:9" s="87" customFormat="1" ht="24" customHeight="1">
      <c r="A58" s="100"/>
      <c r="B58" s="333" t="s">
        <v>216</v>
      </c>
      <c r="C58" s="358"/>
      <c r="D58" s="358"/>
      <c r="E58" s="358"/>
      <c r="F58" s="358"/>
      <c r="G58" s="358"/>
      <c r="H58" s="358"/>
      <c r="I58" s="6"/>
    </row>
    <row r="59" ht="11.25" customHeight="1">
      <c r="I59" s="96"/>
    </row>
  </sheetData>
  <mergeCells count="6">
    <mergeCell ref="F10:H10"/>
    <mergeCell ref="B58:H58"/>
    <mergeCell ref="F49:H49"/>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74"/>
  <sheetViews>
    <sheetView showGridLines="0" zoomScale="95" zoomScaleNormal="95" workbookViewId="0" topLeftCell="A1">
      <selection activeCell="C12" sqref="C12:K12"/>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47" t="s">
        <v>28</v>
      </c>
      <c r="B1" s="347"/>
      <c r="C1" s="347"/>
      <c r="D1" s="347"/>
      <c r="E1" s="347"/>
      <c r="F1" s="347"/>
      <c r="G1" s="347"/>
      <c r="H1" s="347"/>
      <c r="I1" s="347"/>
      <c r="J1" s="347"/>
      <c r="K1" s="347"/>
      <c r="L1" s="8"/>
    </row>
    <row r="2" spans="1:12" ht="18.75">
      <c r="A2" s="347" t="s">
        <v>29</v>
      </c>
      <c r="B2" s="347"/>
      <c r="C2" s="347"/>
      <c r="D2" s="347"/>
      <c r="E2" s="347"/>
      <c r="F2" s="347"/>
      <c r="G2" s="347"/>
      <c r="H2" s="347"/>
      <c r="I2" s="347"/>
      <c r="J2" s="347"/>
      <c r="K2" s="347"/>
      <c r="L2" s="8"/>
    </row>
    <row r="3" spans="1:12" ht="18.75" customHeight="1">
      <c r="A3" s="364" t="s">
        <v>14</v>
      </c>
      <c r="B3" s="364"/>
      <c r="C3" s="364"/>
      <c r="D3" s="364"/>
      <c r="E3" s="364"/>
      <c r="F3" s="364"/>
      <c r="G3" s="364"/>
      <c r="H3" s="364"/>
      <c r="I3" s="364"/>
      <c r="J3" s="364"/>
      <c r="K3" s="364"/>
      <c r="L3" s="5"/>
    </row>
    <row r="4" spans="1:12" ht="18.75">
      <c r="A4" s="8"/>
      <c r="B4" s="8"/>
      <c r="C4" s="8"/>
      <c r="D4" s="8"/>
      <c r="E4" s="8"/>
      <c r="F4" s="8"/>
      <c r="G4" s="8"/>
      <c r="H4" s="8"/>
      <c r="I4" s="8"/>
      <c r="J4" s="8"/>
      <c r="K4" s="8"/>
      <c r="L4" s="8"/>
    </row>
    <row r="5" ht="6.75" customHeight="1">
      <c r="A5" s="71"/>
    </row>
    <row r="6" spans="1:12" ht="18.75">
      <c r="A6" s="365" t="s">
        <v>136</v>
      </c>
      <c r="B6" s="365"/>
      <c r="C6" s="365"/>
      <c r="D6" s="365"/>
      <c r="E6" s="365"/>
      <c r="F6" s="365"/>
      <c r="G6" s="365"/>
      <c r="H6" s="365"/>
      <c r="I6" s="365"/>
      <c r="J6" s="365"/>
      <c r="K6" s="365"/>
      <c r="L6" s="147"/>
    </row>
    <row r="7" ht="12.75">
      <c r="A7" s="7"/>
    </row>
    <row r="8" s="13" customFormat="1" ht="18" customHeight="1">
      <c r="A8" s="10" t="s">
        <v>46</v>
      </c>
    </row>
    <row r="9" s="13" customFormat="1" ht="6.75" customHeight="1"/>
    <row r="10" spans="1:5" s="13" customFormat="1" ht="13.5" customHeight="1">
      <c r="A10" s="27" t="s">
        <v>63</v>
      </c>
      <c r="B10" s="10"/>
      <c r="C10" s="10" t="s">
        <v>148</v>
      </c>
      <c r="D10" s="10"/>
      <c r="E10" s="10"/>
    </row>
    <row r="11" spans="1:12" s="13" customFormat="1" ht="61.5" customHeight="1">
      <c r="A11" s="17"/>
      <c r="B11" s="10"/>
      <c r="C11" s="321" t="s">
        <v>221</v>
      </c>
      <c r="D11" s="321"/>
      <c r="E11" s="321"/>
      <c r="F11" s="321"/>
      <c r="G11" s="321"/>
      <c r="H11" s="321"/>
      <c r="I11" s="321"/>
      <c r="J11" s="321"/>
      <c r="K11" s="321"/>
      <c r="L11" s="20"/>
    </row>
    <row r="12" spans="1:12" s="13" customFormat="1" ht="35.25" customHeight="1">
      <c r="A12" s="17"/>
      <c r="B12" s="10"/>
      <c r="C12" s="321" t="s">
        <v>222</v>
      </c>
      <c r="D12" s="321"/>
      <c r="E12" s="321"/>
      <c r="F12" s="321"/>
      <c r="G12" s="321"/>
      <c r="H12" s="321"/>
      <c r="I12" s="321"/>
      <c r="J12" s="321"/>
      <c r="K12" s="321"/>
      <c r="L12" s="20"/>
    </row>
    <row r="13" spans="1:3" s="13" customFormat="1" ht="15">
      <c r="A13" s="27" t="s">
        <v>64</v>
      </c>
      <c r="B13" s="10"/>
      <c r="C13" s="10" t="s">
        <v>149</v>
      </c>
    </row>
    <row r="14" spans="1:12" s="13" customFormat="1" ht="19.5" customHeight="1">
      <c r="A14" s="11"/>
      <c r="C14" s="321" t="s">
        <v>218</v>
      </c>
      <c r="D14" s="321"/>
      <c r="E14" s="321"/>
      <c r="F14" s="321"/>
      <c r="G14" s="321"/>
      <c r="H14" s="321"/>
      <c r="I14" s="321"/>
      <c r="J14" s="321"/>
      <c r="K14" s="321"/>
      <c r="L14" s="20"/>
    </row>
    <row r="15" spans="1:3" s="13" customFormat="1" ht="15">
      <c r="A15" s="27" t="s">
        <v>65</v>
      </c>
      <c r="B15" s="10"/>
      <c r="C15" s="10" t="s">
        <v>9</v>
      </c>
    </row>
    <row r="16" spans="1:12" s="13" customFormat="1" ht="32.25" customHeight="1">
      <c r="A16" s="11"/>
      <c r="C16" s="321" t="s">
        <v>48</v>
      </c>
      <c r="D16" s="360"/>
      <c r="E16" s="360"/>
      <c r="F16" s="360"/>
      <c r="G16" s="360"/>
      <c r="H16" s="360"/>
      <c r="I16" s="360"/>
      <c r="J16" s="360"/>
      <c r="K16" s="360"/>
      <c r="L16" s="116"/>
    </row>
    <row r="17" spans="1:3" s="13" customFormat="1" ht="16.5" customHeight="1">
      <c r="A17" s="27" t="s">
        <v>66</v>
      </c>
      <c r="B17" s="10"/>
      <c r="C17" s="10" t="s">
        <v>150</v>
      </c>
    </row>
    <row r="18" spans="1:12" s="13" customFormat="1" ht="33.75" customHeight="1">
      <c r="A18" s="11"/>
      <c r="C18" s="321" t="s">
        <v>33</v>
      </c>
      <c r="D18" s="360"/>
      <c r="E18" s="360"/>
      <c r="F18" s="360"/>
      <c r="G18" s="360"/>
      <c r="H18" s="360"/>
      <c r="I18" s="360"/>
      <c r="J18" s="360"/>
      <c r="K18" s="360"/>
      <c r="L18" s="116"/>
    </row>
    <row r="19" spans="1:12" s="13" customFormat="1" ht="16.5" customHeight="1">
      <c r="A19" s="115" t="s">
        <v>67</v>
      </c>
      <c r="B19" s="10"/>
      <c r="C19" s="362" t="s">
        <v>58</v>
      </c>
      <c r="D19" s="363"/>
      <c r="E19" s="363"/>
      <c r="F19" s="363"/>
      <c r="G19" s="363"/>
      <c r="H19" s="363"/>
      <c r="I19" s="363"/>
      <c r="J19" s="146"/>
      <c r="K19" s="20"/>
      <c r="L19" s="20"/>
    </row>
    <row r="20" spans="1:12" s="13" customFormat="1" ht="20.25" customHeight="1">
      <c r="A20" s="11"/>
      <c r="C20" s="321" t="s">
        <v>59</v>
      </c>
      <c r="D20" s="360"/>
      <c r="E20" s="360"/>
      <c r="F20" s="360"/>
      <c r="G20" s="360"/>
      <c r="H20" s="360"/>
      <c r="I20" s="360"/>
      <c r="J20" s="360"/>
      <c r="K20" s="360"/>
      <c r="L20" s="116"/>
    </row>
    <row r="21" spans="1:12" s="13" customFormat="1" ht="15">
      <c r="A21" s="115" t="s">
        <v>68</v>
      </c>
      <c r="B21" s="10"/>
      <c r="C21" s="362" t="s">
        <v>151</v>
      </c>
      <c r="D21" s="363"/>
      <c r="E21" s="363"/>
      <c r="F21" s="363"/>
      <c r="G21" s="363"/>
      <c r="H21" s="363"/>
      <c r="I21" s="363"/>
      <c r="J21" s="363"/>
      <c r="K21" s="363"/>
      <c r="L21" s="146"/>
    </row>
    <row r="22" spans="1:12" s="13" customFormat="1" ht="32.25" customHeight="1">
      <c r="A22" s="11"/>
      <c r="C22" s="321" t="s">
        <v>247</v>
      </c>
      <c r="D22" s="360"/>
      <c r="E22" s="360"/>
      <c r="F22" s="360"/>
      <c r="G22" s="360"/>
      <c r="H22" s="360"/>
      <c r="I22" s="360"/>
      <c r="J22" s="360"/>
      <c r="K22" s="360"/>
      <c r="L22" s="116"/>
    </row>
    <row r="23" spans="1:12" s="13" customFormat="1" ht="64.5" customHeight="1">
      <c r="A23" s="11"/>
      <c r="C23" s="321" t="s">
        <v>248</v>
      </c>
      <c r="D23" s="360"/>
      <c r="E23" s="360"/>
      <c r="F23" s="360"/>
      <c r="G23" s="360"/>
      <c r="H23" s="360"/>
      <c r="I23" s="360"/>
      <c r="J23" s="360"/>
      <c r="K23" s="360"/>
      <c r="L23" s="116"/>
    </row>
    <row r="24" spans="1:12" s="13" customFormat="1" ht="17.25" customHeight="1">
      <c r="A24" s="115" t="s">
        <v>69</v>
      </c>
      <c r="C24" s="362" t="s">
        <v>61</v>
      </c>
      <c r="D24" s="363"/>
      <c r="E24" s="363"/>
      <c r="F24" s="363"/>
      <c r="G24" s="363"/>
      <c r="H24" s="363"/>
      <c r="I24" s="363"/>
      <c r="J24" s="146"/>
      <c r="K24" s="20"/>
      <c r="L24" s="20"/>
    </row>
    <row r="25" spans="1:12" s="13" customFormat="1" ht="18.75" customHeight="1">
      <c r="A25" s="11"/>
      <c r="C25" s="321" t="s">
        <v>208</v>
      </c>
      <c r="D25" s="321"/>
      <c r="E25" s="321"/>
      <c r="F25" s="321"/>
      <c r="G25" s="321"/>
      <c r="H25" s="321"/>
      <c r="I25" s="321"/>
      <c r="J25" s="321"/>
      <c r="K25" s="321"/>
      <c r="L25" s="20"/>
    </row>
    <row r="26" spans="1:3" s="13" customFormat="1" ht="15">
      <c r="A26" s="27" t="s">
        <v>70</v>
      </c>
      <c r="B26" s="10"/>
      <c r="C26" s="10" t="s">
        <v>152</v>
      </c>
    </row>
    <row r="27" spans="1:5" s="13" customFormat="1" ht="15">
      <c r="A27" s="39"/>
      <c r="C27" s="13" t="s">
        <v>172</v>
      </c>
      <c r="D27" s="153"/>
      <c r="E27" s="10"/>
    </row>
    <row r="28" spans="1:12" s="13" customFormat="1" ht="15">
      <c r="A28" s="39"/>
      <c r="D28" s="10"/>
      <c r="E28" s="10"/>
      <c r="I28" s="361" t="str">
        <f>+CASHFLOW!F10</f>
        <v>6 months ended 30 June</v>
      </c>
      <c r="J28" s="361"/>
      <c r="K28" s="361"/>
      <c r="L28" s="27"/>
    </row>
    <row r="29" spans="1:12" s="13" customFormat="1" ht="15.75" thickBot="1">
      <c r="A29" s="39"/>
      <c r="D29" s="10"/>
      <c r="E29" s="10"/>
      <c r="I29" s="268">
        <v>2008</v>
      </c>
      <c r="J29" s="269"/>
      <c r="K29" s="271">
        <v>2007</v>
      </c>
      <c r="L29" s="10"/>
    </row>
    <row r="30" spans="1:12" s="13" customFormat="1" ht="14.25" customHeight="1">
      <c r="A30" s="39"/>
      <c r="D30" s="10"/>
      <c r="E30" s="10"/>
      <c r="I30" s="157" t="s">
        <v>3</v>
      </c>
      <c r="J30" s="157"/>
      <c r="K30" s="27" t="s">
        <v>3</v>
      </c>
      <c r="L30" s="27"/>
    </row>
    <row r="31" spans="1:10" s="13" customFormat="1" ht="15">
      <c r="A31" s="39"/>
      <c r="C31" s="10" t="s">
        <v>154</v>
      </c>
      <c r="D31" s="10"/>
      <c r="E31" s="10"/>
      <c r="I31" s="230"/>
      <c r="J31" s="230"/>
    </row>
    <row r="32" spans="1:12" s="13" customFormat="1" ht="15">
      <c r="A32" s="39"/>
      <c r="C32" s="38"/>
      <c r="D32" s="13" t="s">
        <v>51</v>
      </c>
      <c r="E32" s="10"/>
      <c r="I32" s="231">
        <v>158201</v>
      </c>
      <c r="J32" s="231"/>
      <c r="K32" s="165">
        <v>87810</v>
      </c>
      <c r="L32" s="43"/>
    </row>
    <row r="33" spans="1:12" s="13" customFormat="1" ht="15">
      <c r="A33" s="39"/>
      <c r="C33" s="38"/>
      <c r="D33" s="13" t="s">
        <v>53</v>
      </c>
      <c r="E33" s="10"/>
      <c r="I33" s="231">
        <v>6692</v>
      </c>
      <c r="J33" s="228"/>
      <c r="K33" s="165">
        <v>4332</v>
      </c>
      <c r="L33" s="43"/>
    </row>
    <row r="34" spans="1:12" s="13" customFormat="1" ht="15">
      <c r="A34" s="39"/>
      <c r="C34" s="38"/>
      <c r="D34" s="13" t="s">
        <v>52</v>
      </c>
      <c r="I34" s="228">
        <v>0</v>
      </c>
      <c r="J34" s="228"/>
      <c r="K34" s="166">
        <v>0</v>
      </c>
      <c r="L34" s="46"/>
    </row>
    <row r="35" spans="1:12" s="13" customFormat="1" ht="15">
      <c r="A35" s="39"/>
      <c r="C35" s="38"/>
      <c r="D35" s="13" t="s">
        <v>170</v>
      </c>
      <c r="I35" s="227">
        <v>0</v>
      </c>
      <c r="J35" s="228"/>
      <c r="K35" s="167">
        <v>0</v>
      </c>
      <c r="L35" s="46"/>
    </row>
    <row r="36" spans="1:12" s="13" customFormat="1" ht="15">
      <c r="A36" s="39"/>
      <c r="C36" s="38"/>
      <c r="D36" s="13" t="s">
        <v>155</v>
      </c>
      <c r="I36" s="128">
        <f>SUM(I32:I35)</f>
        <v>164893</v>
      </c>
      <c r="J36" s="133"/>
      <c r="K36" s="43">
        <f>SUM(K32:K35)</f>
        <v>92142</v>
      </c>
      <c r="L36" s="43"/>
    </row>
    <row r="37" spans="1:12" s="13" customFormat="1" ht="15">
      <c r="A37" s="39"/>
      <c r="C37" s="38"/>
      <c r="D37" s="13" t="s">
        <v>156</v>
      </c>
      <c r="I37" s="128">
        <v>-31510</v>
      </c>
      <c r="J37" s="133"/>
      <c r="K37" s="43">
        <v>-3232</v>
      </c>
      <c r="L37" s="43"/>
    </row>
    <row r="38" spans="1:12" s="13" customFormat="1" ht="15.75" thickBot="1">
      <c r="A38" s="39"/>
      <c r="C38" s="38"/>
      <c r="D38" s="13" t="s">
        <v>157</v>
      </c>
      <c r="I38" s="132">
        <f>SUM(I36:I37)</f>
        <v>133383</v>
      </c>
      <c r="J38" s="133"/>
      <c r="K38" s="45">
        <f>SUM(K36:K37)</f>
        <v>88910</v>
      </c>
      <c r="L38" s="46"/>
    </row>
    <row r="39" spans="1:12" s="13" customFormat="1" ht="4.5" customHeight="1">
      <c r="A39" s="39"/>
      <c r="C39" s="38"/>
      <c r="I39" s="232"/>
      <c r="J39" s="232"/>
      <c r="K39" s="38"/>
      <c r="L39" s="38"/>
    </row>
    <row r="40" spans="1:12" s="13" customFormat="1" ht="15">
      <c r="A40" s="39"/>
      <c r="C40" s="10" t="s">
        <v>158</v>
      </c>
      <c r="I40" s="232"/>
      <c r="J40" s="232"/>
      <c r="K40" s="38"/>
      <c r="L40" s="38"/>
    </row>
    <row r="41" spans="1:12" s="13" customFormat="1" ht="15">
      <c r="A41" s="39"/>
      <c r="C41" s="38"/>
      <c r="D41" s="13" t="s">
        <v>51</v>
      </c>
      <c r="I41" s="228">
        <v>-19443</v>
      </c>
      <c r="J41" s="228"/>
      <c r="K41" s="166">
        <v>10125</v>
      </c>
      <c r="L41" s="46"/>
    </row>
    <row r="42" spans="1:12" s="13" customFormat="1" ht="15">
      <c r="A42" s="39"/>
      <c r="C42" s="38"/>
      <c r="D42" s="13" t="s">
        <v>53</v>
      </c>
      <c r="I42" s="228">
        <v>390</v>
      </c>
      <c r="J42" s="228"/>
      <c r="K42" s="166">
        <v>-60</v>
      </c>
      <c r="L42" s="46"/>
    </row>
    <row r="43" spans="1:12" s="13" customFormat="1" ht="15">
      <c r="A43" s="39"/>
      <c r="C43" s="38"/>
      <c r="D43" s="13" t="s">
        <v>52</v>
      </c>
      <c r="I43" s="228">
        <v>-179</v>
      </c>
      <c r="J43" s="228"/>
      <c r="K43" s="166">
        <v>-205</v>
      </c>
      <c r="L43" s="46"/>
    </row>
    <row r="44" spans="1:15" s="13" customFormat="1" ht="15">
      <c r="A44" s="39"/>
      <c r="C44" s="38"/>
      <c r="D44" s="13" t="s">
        <v>170</v>
      </c>
      <c r="I44" s="227">
        <v>-316</v>
      </c>
      <c r="J44" s="228"/>
      <c r="K44" s="167">
        <v>-177</v>
      </c>
      <c r="L44" s="46"/>
      <c r="O44" s="38"/>
    </row>
    <row r="45" spans="1:12" s="13" customFormat="1" ht="15">
      <c r="A45" s="39"/>
      <c r="C45" s="38"/>
      <c r="D45" s="13" t="s">
        <v>236</v>
      </c>
      <c r="I45" s="231">
        <f>SUM(I41:I44)</f>
        <v>-19548</v>
      </c>
      <c r="J45" s="228"/>
      <c r="K45" s="165">
        <f>SUM(K41:K44)</f>
        <v>9683</v>
      </c>
      <c r="L45" s="43"/>
    </row>
    <row r="46" spans="1:12" s="13" customFormat="1" ht="15">
      <c r="A46" s="39"/>
      <c r="C46" s="38"/>
      <c r="D46" s="13" t="s">
        <v>159</v>
      </c>
      <c r="I46" s="227">
        <v>-1601</v>
      </c>
      <c r="J46" s="228"/>
      <c r="K46" s="167">
        <v>-65</v>
      </c>
      <c r="L46" s="46"/>
    </row>
    <row r="47" spans="1:12" s="13" customFormat="1" ht="15">
      <c r="A47" s="39"/>
      <c r="C47" s="38"/>
      <c r="D47" s="13" t="s">
        <v>242</v>
      </c>
      <c r="I47" s="228">
        <f>SUM(I45:I46)</f>
        <v>-21149</v>
      </c>
      <c r="J47" s="228"/>
      <c r="K47" s="166">
        <f>SUM(K45:K46)</f>
        <v>9618</v>
      </c>
      <c r="L47" s="46"/>
    </row>
    <row r="48" spans="1:12" s="13" customFormat="1" ht="15">
      <c r="A48" s="39"/>
      <c r="C48" s="38"/>
      <c r="D48" s="13" t="s">
        <v>169</v>
      </c>
      <c r="I48" s="228">
        <v>-245</v>
      </c>
      <c r="J48" s="228"/>
      <c r="K48" s="166">
        <v>-449</v>
      </c>
      <c r="L48" s="46"/>
    </row>
    <row r="49" spans="1:12" s="13" customFormat="1" ht="15">
      <c r="A49" s="39"/>
      <c r="C49" s="38"/>
      <c r="D49" s="13" t="s">
        <v>185</v>
      </c>
      <c r="I49" s="228">
        <v>441</v>
      </c>
      <c r="J49" s="228"/>
      <c r="K49" s="166">
        <v>410</v>
      </c>
      <c r="L49" s="46"/>
    </row>
    <row r="50" spans="1:14" s="13" customFormat="1" ht="15.75" thickBot="1">
      <c r="A50" s="39"/>
      <c r="C50" s="38"/>
      <c r="D50" s="13" t="s">
        <v>225</v>
      </c>
      <c r="I50" s="132">
        <f>SUM(I47:I49)</f>
        <v>-20953</v>
      </c>
      <c r="J50" s="133"/>
      <c r="K50" s="45">
        <f>SUM(K47:K49)</f>
        <v>9579</v>
      </c>
      <c r="L50" s="46"/>
      <c r="N50" s="152">
        <f>+K50-1185</f>
        <v>8394</v>
      </c>
    </row>
    <row r="51" spans="1:14" s="13" customFormat="1" ht="6" customHeight="1">
      <c r="A51" s="39"/>
      <c r="C51" s="38"/>
      <c r="I51" s="46"/>
      <c r="J51" s="46"/>
      <c r="K51" s="46"/>
      <c r="L51" s="46"/>
      <c r="N51" s="152"/>
    </row>
    <row r="52" spans="1:12" s="13" customFormat="1" ht="15">
      <c r="A52" s="27" t="s">
        <v>71</v>
      </c>
      <c r="C52" s="362" t="s">
        <v>210</v>
      </c>
      <c r="D52" s="362"/>
      <c r="E52" s="362"/>
      <c r="F52" s="362"/>
      <c r="G52" s="362"/>
      <c r="H52" s="362"/>
      <c r="I52" s="362"/>
      <c r="J52" s="272"/>
      <c r="L52" s="152"/>
    </row>
    <row r="53" spans="1:12" s="13" customFormat="1" ht="33" customHeight="1">
      <c r="A53" s="27"/>
      <c r="C53" s="321" t="s">
        <v>219</v>
      </c>
      <c r="D53" s="360"/>
      <c r="E53" s="360"/>
      <c r="F53" s="360"/>
      <c r="G53" s="360"/>
      <c r="H53" s="360"/>
      <c r="I53" s="360"/>
      <c r="J53" s="360"/>
      <c r="K53" s="360"/>
      <c r="L53" s="116"/>
    </row>
    <row r="54" spans="1:10" s="13" customFormat="1" ht="15">
      <c r="A54" s="27" t="s">
        <v>72</v>
      </c>
      <c r="C54" s="326" t="s">
        <v>62</v>
      </c>
      <c r="D54" s="326"/>
      <c r="E54" s="326"/>
      <c r="F54" s="326"/>
      <c r="G54" s="326"/>
      <c r="H54" s="326"/>
      <c r="I54" s="326"/>
      <c r="J54" s="251"/>
    </row>
    <row r="55" spans="1:12" s="13" customFormat="1" ht="33" customHeight="1">
      <c r="A55" s="39"/>
      <c r="C55" s="321" t="s">
        <v>220</v>
      </c>
      <c r="D55" s="321"/>
      <c r="E55" s="321"/>
      <c r="F55" s="321"/>
      <c r="G55" s="321"/>
      <c r="H55" s="321"/>
      <c r="I55" s="321"/>
      <c r="J55" s="321"/>
      <c r="K55" s="322"/>
      <c r="L55" s="145"/>
    </row>
    <row r="56" spans="1:12" s="13" customFormat="1" ht="15">
      <c r="A56" s="27" t="s">
        <v>73</v>
      </c>
      <c r="B56" s="10"/>
      <c r="C56" s="10" t="s">
        <v>6</v>
      </c>
      <c r="H56" s="31"/>
      <c r="K56" s="31"/>
      <c r="L56" s="31"/>
    </row>
    <row r="57" spans="1:12" s="13" customFormat="1" ht="45" customHeight="1">
      <c r="A57" s="39"/>
      <c r="C57" s="321" t="s">
        <v>160</v>
      </c>
      <c r="D57" s="321"/>
      <c r="E57" s="321"/>
      <c r="F57" s="321"/>
      <c r="G57" s="321"/>
      <c r="H57" s="321"/>
      <c r="I57" s="321"/>
      <c r="J57" s="321"/>
      <c r="K57" s="360"/>
      <c r="L57" s="116"/>
    </row>
    <row r="58" spans="1:3" s="13" customFormat="1" ht="15">
      <c r="A58" s="27" t="s">
        <v>74</v>
      </c>
      <c r="B58" s="10"/>
      <c r="C58" s="10" t="s">
        <v>161</v>
      </c>
    </row>
    <row r="59" spans="1:10" s="13" customFormat="1" ht="15">
      <c r="A59" s="39"/>
      <c r="C59" s="168" t="s">
        <v>15</v>
      </c>
      <c r="D59" s="169"/>
      <c r="E59" s="169"/>
      <c r="F59" s="168"/>
      <c r="G59" s="168"/>
      <c r="H59" s="168"/>
      <c r="I59" s="168"/>
      <c r="J59" s="168"/>
    </row>
    <row r="60" spans="1:12" s="13" customFormat="1" ht="15">
      <c r="A60" s="39"/>
      <c r="C60" s="168"/>
      <c r="D60" s="168"/>
      <c r="E60" s="168"/>
      <c r="F60" s="168"/>
      <c r="G60" s="170"/>
      <c r="H60" s="170"/>
      <c r="I60" s="171" t="s">
        <v>3</v>
      </c>
      <c r="J60" s="171"/>
      <c r="K60" s="22"/>
      <c r="L60" s="22"/>
    </row>
    <row r="61" spans="1:12" s="13" customFormat="1" ht="32.25" customHeight="1">
      <c r="A61" s="39"/>
      <c r="C61" s="323" t="s">
        <v>93</v>
      </c>
      <c r="D61" s="317"/>
      <c r="E61" s="317"/>
      <c r="F61" s="317"/>
      <c r="G61" s="317"/>
      <c r="H61" s="317"/>
      <c r="I61" s="172"/>
      <c r="J61" s="172"/>
      <c r="K61" s="22"/>
      <c r="L61" s="22"/>
    </row>
    <row r="62" spans="1:12" s="13" customFormat="1" ht="16.5" customHeight="1">
      <c r="A62" s="39"/>
      <c r="C62" s="323" t="s">
        <v>192</v>
      </c>
      <c r="D62" s="317"/>
      <c r="E62" s="317"/>
      <c r="F62" s="317"/>
      <c r="G62" s="317"/>
      <c r="H62" s="317"/>
      <c r="I62" s="172">
        <v>195399</v>
      </c>
      <c r="J62" s="172"/>
      <c r="K62" s="22"/>
      <c r="L62" s="22"/>
    </row>
    <row r="63" spans="1:12" s="13" customFormat="1" ht="16.5" customHeight="1">
      <c r="A63" s="39"/>
      <c r="C63" s="316" t="s">
        <v>50</v>
      </c>
      <c r="D63" s="317"/>
      <c r="E63" s="317"/>
      <c r="F63" s="317"/>
      <c r="G63" s="317"/>
      <c r="H63" s="317"/>
      <c r="I63" s="172">
        <v>2000</v>
      </c>
      <c r="J63" s="172"/>
      <c r="K63" s="22"/>
      <c r="L63" s="22"/>
    </row>
    <row r="64" spans="1:12" s="13" customFormat="1" ht="7.5" customHeight="1">
      <c r="A64" s="39"/>
      <c r="C64" s="284"/>
      <c r="D64" s="285"/>
      <c r="E64" s="285"/>
      <c r="F64" s="285"/>
      <c r="G64" s="285"/>
      <c r="H64" s="285"/>
      <c r="I64" s="172"/>
      <c r="J64" s="172"/>
      <c r="K64" s="22"/>
      <c r="L64" s="22"/>
    </row>
    <row r="65" spans="1:12" s="13" customFormat="1" ht="15.75" thickBot="1">
      <c r="A65" s="39"/>
      <c r="C65" s="168"/>
      <c r="D65" s="168"/>
      <c r="E65" s="168"/>
      <c r="F65" s="168"/>
      <c r="G65" s="168"/>
      <c r="H65" s="173"/>
      <c r="I65" s="174">
        <f>SUM(I61:I63)</f>
        <v>197399</v>
      </c>
      <c r="J65" s="270"/>
      <c r="K65" s="22"/>
      <c r="L65" s="22"/>
    </row>
    <row r="66" spans="1:12" ht="15" thickTop="1">
      <c r="A66" s="27" t="s">
        <v>162</v>
      </c>
      <c r="B66" s="10"/>
      <c r="C66" s="153" t="s">
        <v>171</v>
      </c>
      <c r="D66" s="154"/>
      <c r="E66" s="154"/>
      <c r="F66" s="154"/>
      <c r="G66" s="154"/>
      <c r="H66" s="154"/>
      <c r="I66" s="154"/>
      <c r="J66" s="154"/>
      <c r="K66" s="154"/>
      <c r="L66" s="154"/>
    </row>
    <row r="67" spans="3:12" ht="33.75" customHeight="1">
      <c r="C67" s="324" t="s">
        <v>254</v>
      </c>
      <c r="D67" s="324"/>
      <c r="E67" s="324"/>
      <c r="F67" s="324"/>
      <c r="G67" s="324"/>
      <c r="H67" s="324"/>
      <c r="I67" s="324"/>
      <c r="J67" s="324"/>
      <c r="K67" s="325"/>
      <c r="L67" s="155"/>
    </row>
    <row r="68" spans="3:11" s="13" customFormat="1" ht="15">
      <c r="C68" s="316"/>
      <c r="D68" s="317"/>
      <c r="E68" s="317"/>
      <c r="F68" s="317"/>
      <c r="G68" s="317"/>
      <c r="H68" s="317"/>
      <c r="I68" s="315" t="s">
        <v>3</v>
      </c>
      <c r="J68" s="172"/>
      <c r="K68" s="22"/>
    </row>
    <row r="69" spans="3:11" s="13" customFormat="1" ht="15">
      <c r="C69" s="318" t="s">
        <v>209</v>
      </c>
      <c r="D69" s="318"/>
      <c r="E69" s="318"/>
      <c r="F69" s="285"/>
      <c r="G69" s="285"/>
      <c r="H69" s="285"/>
      <c r="I69" s="311"/>
      <c r="J69" s="172"/>
      <c r="K69" s="22"/>
    </row>
    <row r="70" spans="3:11" s="13" customFormat="1" ht="15">
      <c r="C70" s="316" t="s">
        <v>229</v>
      </c>
      <c r="D70" s="317"/>
      <c r="E70" s="317"/>
      <c r="F70" s="317"/>
      <c r="G70" s="317"/>
      <c r="H70" s="317"/>
      <c r="I70" s="172">
        <v>6665</v>
      </c>
      <c r="J70" s="172"/>
      <c r="K70" s="22"/>
    </row>
    <row r="71" spans="3:11" s="13" customFormat="1" ht="17.25" customHeight="1">
      <c r="C71" s="319" t="s">
        <v>230</v>
      </c>
      <c r="D71" s="320"/>
      <c r="E71" s="320"/>
      <c r="F71" s="320"/>
      <c r="G71" s="320"/>
      <c r="H71" s="320"/>
      <c r="I71" s="172">
        <v>51525</v>
      </c>
      <c r="J71" s="172"/>
      <c r="K71" s="22"/>
    </row>
    <row r="72" spans="3:11" ht="5.25" customHeight="1" thickBot="1">
      <c r="C72" s="316"/>
      <c r="D72" s="317"/>
      <c r="E72" s="317"/>
      <c r="F72" s="317"/>
      <c r="G72" s="317"/>
      <c r="H72" s="317"/>
      <c r="I72" s="312"/>
      <c r="J72" s="172"/>
      <c r="K72" s="22"/>
    </row>
    <row r="73" spans="3:11" ht="15.75" thickTop="1">
      <c r="C73" s="316"/>
      <c r="D73" s="317"/>
      <c r="E73" s="317"/>
      <c r="F73" s="317"/>
      <c r="G73" s="317"/>
      <c r="H73" s="317"/>
      <c r="I73" s="172"/>
      <c r="J73" s="172"/>
      <c r="K73" s="22"/>
    </row>
    <row r="74" spans="3:11" ht="15">
      <c r="C74" s="316"/>
      <c r="D74" s="317"/>
      <c r="E74" s="317"/>
      <c r="F74" s="317"/>
      <c r="G74" s="317"/>
      <c r="H74" s="317"/>
      <c r="I74" s="172"/>
      <c r="J74" s="172"/>
      <c r="K74" s="22"/>
    </row>
  </sheetData>
  <mergeCells count="33">
    <mergeCell ref="A1:K1"/>
    <mergeCell ref="A3:K3"/>
    <mergeCell ref="C19:I19"/>
    <mergeCell ref="A2:K2"/>
    <mergeCell ref="A6:K6"/>
    <mergeCell ref="C11:K11"/>
    <mergeCell ref="C12:K12"/>
    <mergeCell ref="C14:K14"/>
    <mergeCell ref="C16:K16"/>
    <mergeCell ref="C18:K18"/>
    <mergeCell ref="C20:K20"/>
    <mergeCell ref="C24:I24"/>
    <mergeCell ref="C22:K22"/>
    <mergeCell ref="C23:K23"/>
    <mergeCell ref="C21:K21"/>
    <mergeCell ref="I28:K28"/>
    <mergeCell ref="C53:K53"/>
    <mergeCell ref="C52:I52"/>
    <mergeCell ref="C25:K25"/>
    <mergeCell ref="C54:I54"/>
    <mergeCell ref="C63:H63"/>
    <mergeCell ref="C57:K57"/>
    <mergeCell ref="C62:H62"/>
    <mergeCell ref="C68:H68"/>
    <mergeCell ref="C70:H70"/>
    <mergeCell ref="C55:K55"/>
    <mergeCell ref="C61:H61"/>
    <mergeCell ref="C67:K67"/>
    <mergeCell ref="C72:H72"/>
    <mergeCell ref="C73:H73"/>
    <mergeCell ref="C74:H74"/>
    <mergeCell ref="C69:E69"/>
    <mergeCell ref="C71:H71"/>
  </mergeCells>
  <printOptions horizontalCentered="1"/>
  <pageMargins left="0.28"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M98"/>
  <sheetViews>
    <sheetView workbookViewId="0" topLeftCell="A83">
      <selection activeCell="A99" sqref="A99"/>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47" t="s">
        <v>28</v>
      </c>
      <c r="B1" s="347"/>
      <c r="C1" s="347"/>
      <c r="D1" s="347"/>
      <c r="E1" s="347"/>
      <c r="F1" s="347"/>
      <c r="G1" s="347"/>
      <c r="H1" s="347"/>
      <c r="I1" s="347"/>
      <c r="J1" s="347"/>
      <c r="K1" s="347"/>
    </row>
    <row r="2" spans="1:11" ht="18.75">
      <c r="A2" s="347" t="s">
        <v>29</v>
      </c>
      <c r="B2" s="347"/>
      <c r="C2" s="347"/>
      <c r="D2" s="347"/>
      <c r="E2" s="347"/>
      <c r="F2" s="347"/>
      <c r="G2" s="347"/>
      <c r="H2" s="347"/>
      <c r="I2" s="347"/>
      <c r="J2" s="347"/>
      <c r="K2" s="347"/>
    </row>
    <row r="3" spans="1:11" ht="18.75" customHeight="1">
      <c r="A3" s="364" t="s">
        <v>14</v>
      </c>
      <c r="B3" s="364"/>
      <c r="C3" s="364"/>
      <c r="D3" s="364"/>
      <c r="E3" s="364"/>
      <c r="F3" s="364"/>
      <c r="G3" s="364"/>
      <c r="H3" s="364"/>
      <c r="I3" s="364"/>
      <c r="J3" s="364"/>
      <c r="K3" s="364"/>
    </row>
    <row r="4" spans="1:11" ht="18.75">
      <c r="A4" s="8"/>
      <c r="B4" s="8"/>
      <c r="C4" s="8"/>
      <c r="D4" s="8"/>
      <c r="E4" s="8"/>
      <c r="F4" s="8"/>
      <c r="G4" s="8"/>
      <c r="H4" s="8"/>
      <c r="I4" s="8"/>
      <c r="J4" s="8"/>
      <c r="K4" s="8"/>
    </row>
    <row r="5" ht="11.25" customHeight="1">
      <c r="A5" s="7"/>
    </row>
    <row r="6" spans="1:11" ht="39.75" customHeight="1">
      <c r="A6" s="374" t="s">
        <v>197</v>
      </c>
      <c r="B6" s="374"/>
      <c r="C6" s="374"/>
      <c r="D6" s="374"/>
      <c r="E6" s="374"/>
      <c r="F6" s="374"/>
      <c r="G6" s="374"/>
      <c r="H6" s="374"/>
      <c r="I6" s="374"/>
      <c r="J6" s="374"/>
      <c r="K6" s="374"/>
    </row>
    <row r="7" ht="7.5" customHeight="1">
      <c r="A7" s="7"/>
    </row>
    <row r="8" s="13" customFormat="1" ht="15">
      <c r="A8" s="10" t="s">
        <v>46</v>
      </c>
    </row>
    <row r="9" s="13" customFormat="1" ht="5.25" customHeight="1"/>
    <row r="10" spans="1:3" s="13" customFormat="1" ht="15">
      <c r="A10" s="27" t="s">
        <v>75</v>
      </c>
      <c r="B10" s="10"/>
      <c r="C10" s="10" t="s">
        <v>22</v>
      </c>
    </row>
    <row r="11" spans="1:11" s="13" customFormat="1" ht="62.25" customHeight="1">
      <c r="A11" s="39"/>
      <c r="C11" s="324" t="s">
        <v>261</v>
      </c>
      <c r="D11" s="324"/>
      <c r="E11" s="324"/>
      <c r="F11" s="324"/>
      <c r="G11" s="324"/>
      <c r="H11" s="324"/>
      <c r="I11" s="324"/>
      <c r="J11" s="324"/>
      <c r="K11" s="369"/>
    </row>
    <row r="12" spans="1:11" s="13" customFormat="1" ht="27.75" customHeight="1">
      <c r="A12" s="115" t="s">
        <v>77</v>
      </c>
      <c r="B12" s="10"/>
      <c r="C12" s="371" t="s">
        <v>21</v>
      </c>
      <c r="D12" s="371"/>
      <c r="E12" s="371"/>
      <c r="F12" s="371"/>
      <c r="G12" s="371"/>
      <c r="H12" s="371"/>
      <c r="I12" s="371"/>
      <c r="J12" s="371"/>
      <c r="K12" s="372"/>
    </row>
    <row r="13" spans="1:11" s="13" customFormat="1" ht="62.25" customHeight="1">
      <c r="A13" s="48"/>
      <c r="B13" s="10"/>
      <c r="C13" s="324" t="s">
        <v>262</v>
      </c>
      <c r="D13" s="324"/>
      <c r="E13" s="324"/>
      <c r="F13" s="324"/>
      <c r="G13" s="324"/>
      <c r="H13" s="324"/>
      <c r="I13" s="324"/>
      <c r="J13" s="324"/>
      <c r="K13" s="373"/>
    </row>
    <row r="14" spans="1:3" s="13" customFormat="1" ht="15" customHeight="1">
      <c r="A14" s="27" t="s">
        <v>78</v>
      </c>
      <c r="B14" s="10"/>
      <c r="C14" s="10" t="s">
        <v>49</v>
      </c>
    </row>
    <row r="15" spans="1:11" s="13" customFormat="1" ht="39" customHeight="1">
      <c r="A15" s="39"/>
      <c r="C15" s="324" t="s">
        <v>263</v>
      </c>
      <c r="D15" s="324"/>
      <c r="E15" s="324"/>
      <c r="F15" s="324"/>
      <c r="G15" s="324"/>
      <c r="H15" s="324"/>
      <c r="I15" s="324"/>
      <c r="J15" s="324"/>
      <c r="K15" s="369"/>
    </row>
    <row r="16" spans="1:3" s="13" customFormat="1" ht="15">
      <c r="A16" s="27" t="s">
        <v>79</v>
      </c>
      <c r="B16" s="10"/>
      <c r="C16" s="10" t="s">
        <v>76</v>
      </c>
    </row>
    <row r="17" spans="1:10" s="13" customFormat="1" ht="23.25" customHeight="1">
      <c r="A17" s="39"/>
      <c r="C17" s="321" t="s">
        <v>47</v>
      </c>
      <c r="D17" s="321"/>
      <c r="E17" s="321"/>
      <c r="F17" s="321"/>
      <c r="G17" s="321"/>
      <c r="H17" s="321"/>
      <c r="I17" s="321"/>
      <c r="J17" s="321"/>
    </row>
    <row r="18" spans="1:11" s="13" customFormat="1" ht="15.75" thickBot="1">
      <c r="A18" s="27" t="s">
        <v>80</v>
      </c>
      <c r="B18" s="10"/>
      <c r="C18" s="10" t="s">
        <v>163</v>
      </c>
      <c r="G18" s="366" t="str">
        <f>+Income!F11</f>
        <v>Individual Quarter</v>
      </c>
      <c r="H18" s="366"/>
      <c r="I18" s="283"/>
      <c r="J18" s="366" t="str">
        <f>+Income!I11</f>
        <v>Cumulative Quarter</v>
      </c>
      <c r="K18" s="366"/>
    </row>
    <row r="19" spans="1:13" s="13" customFormat="1" ht="15" customHeight="1">
      <c r="A19" s="11"/>
      <c r="F19" s="21"/>
      <c r="G19" s="301" t="s">
        <v>198</v>
      </c>
      <c r="H19" s="302" t="str">
        <f>+'BS'!F11</f>
        <v>30 June</v>
      </c>
      <c r="I19" s="276"/>
      <c r="J19" s="378" t="str">
        <f>+CASHFLOW!F10</f>
        <v>6 months ended 30 June</v>
      </c>
      <c r="K19" s="378"/>
      <c r="M19" s="23"/>
    </row>
    <row r="20" spans="1:13" s="13" customFormat="1" ht="15" customHeight="1" thickBot="1">
      <c r="A20" s="11"/>
      <c r="F20" s="21"/>
      <c r="G20" s="273">
        <v>2008</v>
      </c>
      <c r="H20" s="274">
        <v>2007</v>
      </c>
      <c r="I20" s="264"/>
      <c r="J20" s="281">
        <f>+G20</f>
        <v>2008</v>
      </c>
      <c r="K20" s="282">
        <f>+H20</f>
        <v>2007</v>
      </c>
      <c r="M20" s="23"/>
    </row>
    <row r="21" spans="1:13" s="13" customFormat="1" ht="15" customHeight="1">
      <c r="A21" s="11"/>
      <c r="F21" s="21"/>
      <c r="G21" s="235" t="s">
        <v>3</v>
      </c>
      <c r="H21" s="236" t="s">
        <v>3</v>
      </c>
      <c r="I21" s="277"/>
      <c r="J21" s="157" t="s">
        <v>3</v>
      </c>
      <c r="K21" s="27" t="s">
        <v>3</v>
      </c>
      <c r="M21" s="23"/>
    </row>
    <row r="22" spans="1:13" s="13" customFormat="1" ht="15" customHeight="1">
      <c r="A22" s="11"/>
      <c r="F22" s="21"/>
      <c r="G22" s="160"/>
      <c r="H22" s="161"/>
      <c r="I22" s="161"/>
      <c r="J22" s="233"/>
      <c r="K22" s="26"/>
      <c r="M22" s="23"/>
    </row>
    <row r="23" spans="3:13" s="11" customFormat="1" ht="15">
      <c r="C23" s="32" t="s">
        <v>4</v>
      </c>
      <c r="D23" s="28"/>
      <c r="E23" s="29" t="s">
        <v>30</v>
      </c>
      <c r="F23" s="29"/>
      <c r="G23" s="36">
        <f>-Income!F28</f>
        <v>92</v>
      </c>
      <c r="H23" s="249">
        <f>-Income!G28</f>
        <v>2453</v>
      </c>
      <c r="I23" s="249"/>
      <c r="J23" s="128">
        <f>-Income!I28</f>
        <v>189</v>
      </c>
      <c r="K23" s="67">
        <f>-Income!J28</f>
        <v>3172</v>
      </c>
      <c r="M23" s="35"/>
    </row>
    <row r="24" spans="1:13" s="13" customFormat="1" ht="30" customHeight="1">
      <c r="A24" s="11"/>
      <c r="C24" s="32" t="s">
        <v>4</v>
      </c>
      <c r="D24" s="32"/>
      <c r="E24" s="33" t="s">
        <v>91</v>
      </c>
      <c r="F24" s="11"/>
      <c r="G24" s="162">
        <v>0</v>
      </c>
      <c r="H24" s="35">
        <v>0</v>
      </c>
      <c r="I24" s="35"/>
      <c r="J24" s="234">
        <v>0</v>
      </c>
      <c r="K24" s="34">
        <v>0</v>
      </c>
      <c r="M24" s="31"/>
    </row>
    <row r="25" spans="1:13" s="13" customFormat="1" ht="30" hidden="1">
      <c r="A25" s="11"/>
      <c r="C25" s="85" t="s">
        <v>4</v>
      </c>
      <c r="D25" s="32"/>
      <c r="E25" s="33" t="s">
        <v>92</v>
      </c>
      <c r="F25" s="11"/>
      <c r="G25" s="162"/>
      <c r="H25" s="35"/>
      <c r="I25" s="35"/>
      <c r="J25" s="234">
        <v>0</v>
      </c>
      <c r="K25" s="34">
        <v>0</v>
      </c>
      <c r="M25" s="31"/>
    </row>
    <row r="26" spans="1:13" s="13" customFormat="1" ht="16.5" customHeight="1" thickBot="1">
      <c r="A26" s="11"/>
      <c r="F26" s="31"/>
      <c r="G26" s="132">
        <f>SUM(G23:G25)</f>
        <v>92</v>
      </c>
      <c r="H26" s="37">
        <f>SUM(H23:H25)</f>
        <v>2453</v>
      </c>
      <c r="I26" s="31"/>
      <c r="J26" s="132">
        <f>SUM(J23:J25)</f>
        <v>189</v>
      </c>
      <c r="K26" s="37">
        <f>SUM(K23:K25)</f>
        <v>3172</v>
      </c>
      <c r="M26" s="38"/>
    </row>
    <row r="27" spans="1:13" s="13" customFormat="1" ht="11.25" customHeight="1">
      <c r="A27" s="11"/>
      <c r="F27" s="31"/>
      <c r="G27" s="36"/>
      <c r="H27" s="31"/>
      <c r="I27" s="31"/>
      <c r="J27" s="36"/>
      <c r="K27" s="31"/>
      <c r="M27" s="38"/>
    </row>
    <row r="28" spans="1:13" s="13" customFormat="1" ht="34.5" customHeight="1">
      <c r="A28" s="11"/>
      <c r="C28" s="321" t="s">
        <v>60</v>
      </c>
      <c r="D28" s="321"/>
      <c r="E28" s="321"/>
      <c r="F28" s="321"/>
      <c r="G28" s="321"/>
      <c r="H28" s="321"/>
      <c r="I28" s="321"/>
      <c r="J28" s="321"/>
      <c r="K28" s="372"/>
      <c r="M28" s="38"/>
    </row>
    <row r="29" spans="1:3" s="13" customFormat="1" ht="15">
      <c r="A29" s="27" t="s">
        <v>81</v>
      </c>
      <c r="B29" s="10"/>
      <c r="C29" s="10" t="s">
        <v>82</v>
      </c>
    </row>
    <row r="30" spans="1:13" s="13" customFormat="1" ht="30" customHeight="1">
      <c r="A30" s="11"/>
      <c r="C30" s="321" t="s">
        <v>249</v>
      </c>
      <c r="D30" s="321"/>
      <c r="E30" s="321"/>
      <c r="F30" s="321"/>
      <c r="G30" s="321"/>
      <c r="H30" s="321"/>
      <c r="I30" s="321"/>
      <c r="J30" s="321"/>
      <c r="K30" s="379"/>
      <c r="M30" s="38"/>
    </row>
    <row r="31" spans="1:3" s="13" customFormat="1" ht="15">
      <c r="A31" s="27" t="s">
        <v>83</v>
      </c>
      <c r="B31" s="10"/>
      <c r="C31" s="10" t="s">
        <v>5</v>
      </c>
    </row>
    <row r="32" spans="1:4" s="13" customFormat="1" ht="5.25" customHeight="1">
      <c r="A32" s="39"/>
      <c r="C32" s="10"/>
      <c r="D32" s="10"/>
    </row>
    <row r="33" spans="1:11" s="13" customFormat="1" ht="30" customHeight="1">
      <c r="A33" s="39"/>
      <c r="B33" s="42" t="s">
        <v>12</v>
      </c>
      <c r="C33" s="321" t="s">
        <v>0</v>
      </c>
      <c r="D33" s="321"/>
      <c r="E33" s="321"/>
      <c r="F33" s="321"/>
      <c r="G33" s="321"/>
      <c r="H33" s="321"/>
      <c r="I33" s="321"/>
      <c r="J33" s="321"/>
      <c r="K33" s="367"/>
    </row>
    <row r="34" spans="1:11" s="13" customFormat="1" ht="22.5" customHeight="1">
      <c r="A34" s="39"/>
      <c r="B34" s="42" t="s">
        <v>13</v>
      </c>
      <c r="C34" s="370" t="s">
        <v>1</v>
      </c>
      <c r="D34" s="370"/>
      <c r="E34" s="370"/>
      <c r="F34" s="370"/>
      <c r="G34" s="370"/>
      <c r="H34" s="370"/>
      <c r="I34" s="370"/>
      <c r="J34" s="370"/>
      <c r="K34" s="370"/>
    </row>
    <row r="35" spans="1:3" s="13" customFormat="1" ht="14.25" customHeight="1">
      <c r="A35" s="27" t="s">
        <v>84</v>
      </c>
      <c r="B35" s="10"/>
      <c r="C35" s="10" t="s">
        <v>7</v>
      </c>
    </row>
    <row r="36" spans="1:11" s="13" customFormat="1" ht="34.5" customHeight="1">
      <c r="A36" s="17"/>
      <c r="B36" s="86"/>
      <c r="C36" s="370" t="s">
        <v>199</v>
      </c>
      <c r="D36" s="370"/>
      <c r="E36" s="370"/>
      <c r="F36" s="370"/>
      <c r="G36" s="370"/>
      <c r="H36" s="370"/>
      <c r="I36" s="370"/>
      <c r="J36" s="370"/>
      <c r="K36" s="370"/>
    </row>
    <row r="37" spans="1:11" s="13" customFormat="1" ht="63" customHeight="1">
      <c r="A37" s="17"/>
      <c r="B37" s="86"/>
      <c r="C37" s="321" t="s">
        <v>202</v>
      </c>
      <c r="D37" s="321"/>
      <c r="E37" s="321"/>
      <c r="F37" s="321"/>
      <c r="G37" s="321"/>
      <c r="H37" s="321"/>
      <c r="I37" s="321"/>
      <c r="J37" s="321"/>
      <c r="K37" s="367"/>
    </row>
    <row r="38" spans="1:11" s="13" customFormat="1" ht="50.25" customHeight="1">
      <c r="A38" s="17"/>
      <c r="B38" s="86"/>
      <c r="C38" s="321" t="s">
        <v>211</v>
      </c>
      <c r="D38" s="321"/>
      <c r="E38" s="321"/>
      <c r="F38" s="321"/>
      <c r="G38" s="321"/>
      <c r="H38" s="321"/>
      <c r="I38" s="321"/>
      <c r="J38" s="321"/>
      <c r="K38" s="367"/>
    </row>
    <row r="39" spans="1:11" s="13" customFormat="1" ht="48" customHeight="1">
      <c r="A39" s="17"/>
      <c r="B39" s="86"/>
      <c r="C39" s="321" t="s">
        <v>200</v>
      </c>
      <c r="D39" s="321"/>
      <c r="E39" s="321"/>
      <c r="F39" s="321"/>
      <c r="G39" s="321"/>
      <c r="H39" s="321"/>
      <c r="I39" s="321"/>
      <c r="J39" s="321"/>
      <c r="K39" s="367"/>
    </row>
    <row r="40" spans="1:11" s="13" customFormat="1" ht="45.75" customHeight="1">
      <c r="A40" s="17"/>
      <c r="B40" s="10"/>
      <c r="C40" s="321" t="s">
        <v>259</v>
      </c>
      <c r="D40" s="321"/>
      <c r="E40" s="321"/>
      <c r="F40" s="321"/>
      <c r="G40" s="321"/>
      <c r="H40" s="321"/>
      <c r="I40" s="321"/>
      <c r="J40" s="321"/>
      <c r="K40" s="367"/>
    </row>
    <row r="41" spans="1:11" s="13" customFormat="1" ht="14.25" customHeight="1">
      <c r="A41" s="17"/>
      <c r="B41" s="10"/>
      <c r="C41" s="321"/>
      <c r="D41" s="321"/>
      <c r="E41" s="321"/>
      <c r="F41" s="321"/>
      <c r="G41" s="321"/>
      <c r="H41" s="321"/>
      <c r="I41" s="321"/>
      <c r="J41" s="321"/>
      <c r="K41" s="367"/>
    </row>
    <row r="42" spans="1:3" s="13" customFormat="1" ht="15">
      <c r="A42" s="27" t="s">
        <v>85</v>
      </c>
      <c r="B42" s="10"/>
      <c r="C42" s="10" t="s">
        <v>10</v>
      </c>
    </row>
    <row r="43" spans="1:5" s="13" customFormat="1" ht="15">
      <c r="A43" s="39"/>
      <c r="C43" s="13" t="s">
        <v>250</v>
      </c>
      <c r="D43" s="10"/>
      <c r="E43" s="10"/>
    </row>
    <row r="44" s="13" customFormat="1" ht="12.75" customHeight="1">
      <c r="A44" s="39"/>
    </row>
    <row r="45" spans="1:3" s="13" customFormat="1" ht="12.75" customHeight="1">
      <c r="A45" s="39"/>
      <c r="C45" s="13" t="s">
        <v>26</v>
      </c>
    </row>
    <row r="46" spans="1:10" s="13" customFormat="1" ht="12.75" customHeight="1">
      <c r="A46" s="39"/>
      <c r="E46" s="10" t="s">
        <v>31</v>
      </c>
      <c r="J46" s="27" t="s">
        <v>3</v>
      </c>
    </row>
    <row r="47" spans="1:10" s="13" customFormat="1" ht="12.75" customHeight="1">
      <c r="A47" s="39"/>
      <c r="E47" s="158" t="s">
        <v>24</v>
      </c>
      <c r="F47" s="158"/>
      <c r="G47" s="158"/>
      <c r="H47" s="158"/>
      <c r="I47" s="158"/>
      <c r="J47" s="159">
        <f>+'BS'!F54</f>
        <v>1077</v>
      </c>
    </row>
    <row r="48" spans="1:10" s="13" customFormat="1" ht="12.75" customHeight="1" thickBot="1">
      <c r="A48" s="39"/>
      <c r="J48" s="68">
        <f>SUM(J47:J47)</f>
        <v>1077</v>
      </c>
    </row>
    <row r="49" spans="1:5" s="13" customFormat="1" ht="12.75" customHeight="1" thickTop="1">
      <c r="A49" s="39"/>
      <c r="C49" s="368" t="s">
        <v>27</v>
      </c>
      <c r="D49" s="368"/>
      <c r="E49" s="368"/>
    </row>
    <row r="50" spans="1:5" s="13" customFormat="1" ht="12.75" customHeight="1">
      <c r="A50" s="39"/>
      <c r="E50" s="10" t="s">
        <v>32</v>
      </c>
    </row>
    <row r="51" spans="1:10" s="13" customFormat="1" ht="12.75" customHeight="1">
      <c r="A51" s="39"/>
      <c r="E51" s="158" t="s">
        <v>25</v>
      </c>
      <c r="F51" s="158"/>
      <c r="G51" s="158"/>
      <c r="H51" s="158"/>
      <c r="I51" s="158"/>
      <c r="J51" s="159">
        <f>+'BS'!F48</f>
        <v>927</v>
      </c>
    </row>
    <row r="52" spans="1:10" s="13" customFormat="1" ht="12.75" customHeight="1" thickBot="1">
      <c r="A52" s="39"/>
      <c r="J52" s="68">
        <f>SUM(J51:J51)</f>
        <v>927</v>
      </c>
    </row>
    <row r="53" spans="1:11" s="13" customFormat="1" ht="15.75" thickTop="1">
      <c r="A53" s="27" t="s">
        <v>87</v>
      </c>
      <c r="B53" s="10"/>
      <c r="C53" s="10" t="s">
        <v>8</v>
      </c>
      <c r="H53" s="40"/>
      <c r="I53" s="40"/>
      <c r="J53" s="22"/>
      <c r="K53" s="22"/>
    </row>
    <row r="54" spans="1:11" s="13" customFormat="1" ht="24" customHeight="1">
      <c r="A54" s="39"/>
      <c r="C54" s="321" t="s">
        <v>86</v>
      </c>
      <c r="D54" s="360"/>
      <c r="E54" s="360"/>
      <c r="F54" s="360"/>
      <c r="G54" s="360"/>
      <c r="H54" s="360"/>
      <c r="I54" s="360"/>
      <c r="J54" s="360"/>
      <c r="K54" s="322"/>
    </row>
    <row r="55" spans="1:3" s="13" customFormat="1" ht="15">
      <c r="A55" s="27" t="s">
        <v>88</v>
      </c>
      <c r="B55" s="10"/>
      <c r="C55" s="10" t="s">
        <v>11</v>
      </c>
    </row>
    <row r="56" spans="1:11" s="13" customFormat="1" ht="48" customHeight="1">
      <c r="A56" s="17"/>
      <c r="B56" s="10"/>
      <c r="C56" s="321" t="s">
        <v>56</v>
      </c>
      <c r="D56" s="321"/>
      <c r="E56" s="321"/>
      <c r="F56" s="321"/>
      <c r="G56" s="321"/>
      <c r="H56" s="321"/>
      <c r="I56" s="321"/>
      <c r="J56" s="321"/>
      <c r="K56" s="322"/>
    </row>
    <row r="57" spans="1:11" s="13" customFormat="1" ht="19.5" customHeight="1">
      <c r="A57" s="39"/>
      <c r="B57" s="86" t="s">
        <v>12</v>
      </c>
      <c r="C57" s="324" t="s">
        <v>57</v>
      </c>
      <c r="D57" s="324"/>
      <c r="E57" s="324"/>
      <c r="F57" s="324"/>
      <c r="G57" s="324"/>
      <c r="H57" s="324"/>
      <c r="I57" s="324"/>
      <c r="J57" s="324"/>
      <c r="K57" s="158"/>
    </row>
    <row r="58" spans="1:11" s="13" customFormat="1" ht="81.75" customHeight="1">
      <c r="A58" s="39"/>
      <c r="C58" s="324" t="s">
        <v>204</v>
      </c>
      <c r="D58" s="324"/>
      <c r="E58" s="324"/>
      <c r="F58" s="324"/>
      <c r="G58" s="324"/>
      <c r="H58" s="324"/>
      <c r="I58" s="324"/>
      <c r="J58" s="324"/>
      <c r="K58" s="376"/>
    </row>
    <row r="59" spans="1:11" s="13" customFormat="1" ht="18.75" customHeight="1">
      <c r="A59" s="39"/>
      <c r="B59" s="86" t="s">
        <v>13</v>
      </c>
      <c r="C59" s="324" t="s">
        <v>55</v>
      </c>
      <c r="D59" s="324"/>
      <c r="E59" s="324"/>
      <c r="F59" s="324"/>
      <c r="G59" s="324"/>
      <c r="H59" s="324"/>
      <c r="I59" s="324"/>
      <c r="J59" s="324"/>
      <c r="K59" s="158"/>
    </row>
    <row r="60" spans="1:11" s="13" customFormat="1" ht="46.5" customHeight="1">
      <c r="A60" s="39"/>
      <c r="C60" s="324" t="s">
        <v>195</v>
      </c>
      <c r="D60" s="324"/>
      <c r="E60" s="324"/>
      <c r="F60" s="324"/>
      <c r="G60" s="324"/>
      <c r="H60" s="324"/>
      <c r="I60" s="324"/>
      <c r="J60" s="324"/>
      <c r="K60" s="376"/>
    </row>
    <row r="61" spans="1:11" s="13" customFormat="1" ht="48.75" customHeight="1">
      <c r="A61" s="39"/>
      <c r="C61" s="324" t="s">
        <v>212</v>
      </c>
      <c r="D61" s="324"/>
      <c r="E61" s="324"/>
      <c r="F61" s="324"/>
      <c r="G61" s="324"/>
      <c r="H61" s="324"/>
      <c r="I61" s="324"/>
      <c r="J61" s="324"/>
      <c r="K61" s="369"/>
    </row>
    <row r="62" spans="1:11" s="13" customFormat="1" ht="98.25" customHeight="1">
      <c r="A62" s="39"/>
      <c r="C62" s="324" t="s">
        <v>260</v>
      </c>
      <c r="D62" s="324"/>
      <c r="E62" s="324"/>
      <c r="F62" s="324"/>
      <c r="G62" s="324"/>
      <c r="H62" s="324"/>
      <c r="I62" s="324"/>
      <c r="J62" s="324"/>
      <c r="K62" s="369"/>
    </row>
    <row r="63" spans="1:3" s="13" customFormat="1" ht="15">
      <c r="A63" s="27" t="s">
        <v>89</v>
      </c>
      <c r="B63" s="10"/>
      <c r="C63" s="10" t="s">
        <v>178</v>
      </c>
    </row>
    <row r="64" spans="1:11" s="158" customFormat="1" ht="26.25" customHeight="1">
      <c r="A64" s="229"/>
      <c r="B64" s="153"/>
      <c r="C64" s="321" t="s">
        <v>251</v>
      </c>
      <c r="D64" s="321"/>
      <c r="E64" s="321"/>
      <c r="F64" s="321"/>
      <c r="G64" s="321"/>
      <c r="H64" s="321"/>
      <c r="I64" s="321"/>
      <c r="J64" s="321"/>
      <c r="K64" s="360"/>
    </row>
    <row r="65" spans="1:3" s="13" customFormat="1" ht="17.25" customHeight="1">
      <c r="A65" s="27" t="s">
        <v>90</v>
      </c>
      <c r="B65" s="10"/>
      <c r="C65" s="10" t="s">
        <v>34</v>
      </c>
    </row>
    <row r="66" spans="1:11" s="13" customFormat="1" ht="16.5" customHeight="1" thickBot="1">
      <c r="A66" s="17"/>
      <c r="B66" s="10"/>
      <c r="C66" s="10" t="s">
        <v>2</v>
      </c>
      <c r="G66" s="366" t="str">
        <f>+Income!F11</f>
        <v>Individual Quarter</v>
      </c>
      <c r="H66" s="366"/>
      <c r="I66" s="275"/>
      <c r="J66" s="366" t="str">
        <f>+Income!I11</f>
        <v>Cumulative Quarter</v>
      </c>
      <c r="K66" s="366"/>
    </row>
    <row r="67" spans="1:13" ht="15" customHeight="1">
      <c r="A67" s="97"/>
      <c r="F67" s="98"/>
      <c r="G67" s="301" t="str">
        <f>+G19</f>
        <v>3 months ended </v>
      </c>
      <c r="H67" s="302" t="str">
        <f>+H19</f>
        <v>30 June</v>
      </c>
      <c r="I67" s="276"/>
      <c r="J67" s="378" t="str">
        <f>+CASHFLOW!F10</f>
        <v>6 months ended 30 June</v>
      </c>
      <c r="K67" s="378"/>
      <c r="M67" s="99"/>
    </row>
    <row r="68" spans="6:13" s="110" customFormat="1" ht="15" customHeight="1" thickBot="1">
      <c r="F68" s="114"/>
      <c r="G68" s="273">
        <v>2008</v>
      </c>
      <c r="H68" s="274">
        <v>2007</v>
      </c>
      <c r="I68" s="264"/>
      <c r="J68" s="273">
        <f>+G68</f>
        <v>2008</v>
      </c>
      <c r="K68" s="274">
        <f>+H68</f>
        <v>2007</v>
      </c>
      <c r="M68" s="99"/>
    </row>
    <row r="69" spans="1:11" s="13" customFormat="1" ht="15">
      <c r="A69" s="39"/>
      <c r="C69" s="66"/>
      <c r="D69" s="66"/>
      <c r="E69" s="66"/>
      <c r="F69" s="66"/>
      <c r="G69" s="235" t="s">
        <v>3</v>
      </c>
      <c r="H69" s="236" t="s">
        <v>3</v>
      </c>
      <c r="I69" s="277"/>
      <c r="J69" s="235" t="s">
        <v>3</v>
      </c>
      <c r="K69" s="236" t="s">
        <v>3</v>
      </c>
    </row>
    <row r="70" spans="1:10" s="13" customFormat="1" ht="12" customHeight="1">
      <c r="A70" s="39"/>
      <c r="C70" s="66"/>
      <c r="D70" s="66" t="s">
        <v>39</v>
      </c>
      <c r="E70" s="69" t="s">
        <v>37</v>
      </c>
      <c r="F70" s="66"/>
      <c r="G70" s="175"/>
      <c r="H70" s="176"/>
      <c r="I70" s="176"/>
      <c r="J70" s="88"/>
    </row>
    <row r="71" spans="1:11" s="13" customFormat="1" ht="31.5" customHeight="1" thickBot="1">
      <c r="A71" s="39"/>
      <c r="C71" s="66"/>
      <c r="D71" s="66"/>
      <c r="E71" s="382" t="s">
        <v>237</v>
      </c>
      <c r="F71" s="382"/>
      <c r="G71" s="89">
        <f>+Income!F32</f>
        <v>1011</v>
      </c>
      <c r="H71" s="156">
        <f>+Income!G32</f>
        <v>4912</v>
      </c>
      <c r="I71" s="104"/>
      <c r="J71" s="89">
        <f>+Income!I32</f>
        <v>-21303</v>
      </c>
      <c r="K71" s="156">
        <f>+Income!J32</f>
        <v>6246</v>
      </c>
    </row>
    <row r="72" spans="1:11" s="13" customFormat="1" ht="12" customHeight="1" thickTop="1">
      <c r="A72" s="39"/>
      <c r="C72" s="66"/>
      <c r="D72" s="66"/>
      <c r="E72" s="72"/>
      <c r="F72" s="72"/>
      <c r="G72" s="103"/>
      <c r="H72" s="104"/>
      <c r="I72" s="104"/>
      <c r="J72" s="90"/>
      <c r="K72" s="43"/>
    </row>
    <row r="73" spans="1:11" s="13" customFormat="1" ht="30" customHeight="1">
      <c r="A73" s="39"/>
      <c r="C73" s="20"/>
      <c r="D73" s="20" t="s">
        <v>40</v>
      </c>
      <c r="E73" s="377" t="s">
        <v>38</v>
      </c>
      <c r="F73" s="377"/>
      <c r="G73" s="101"/>
      <c r="H73" s="104"/>
      <c r="I73" s="104"/>
      <c r="J73" s="90"/>
      <c r="K73" s="43"/>
    </row>
    <row r="74" spans="1:11" s="13" customFormat="1" ht="35.25" customHeight="1">
      <c r="A74" s="39"/>
      <c r="C74" s="66"/>
      <c r="D74" s="66"/>
      <c r="E74" s="380" t="s">
        <v>54</v>
      </c>
      <c r="F74" s="380"/>
      <c r="G74" s="103">
        <v>103000</v>
      </c>
      <c r="H74" s="46">
        <v>103000</v>
      </c>
      <c r="I74" s="46"/>
      <c r="J74" s="103">
        <v>103000</v>
      </c>
      <c r="K74" s="46">
        <v>103000</v>
      </c>
    </row>
    <row r="75" spans="1:11" s="13" customFormat="1" ht="35.25" customHeight="1">
      <c r="A75" s="39"/>
      <c r="C75" s="66"/>
      <c r="D75" s="66"/>
      <c r="E75" s="380" t="s">
        <v>255</v>
      </c>
      <c r="F75" s="380"/>
      <c r="G75" s="103">
        <v>10300</v>
      </c>
      <c r="H75" s="46">
        <v>0</v>
      </c>
      <c r="I75" s="46"/>
      <c r="J75" s="103">
        <v>10300</v>
      </c>
      <c r="K75" s="46">
        <v>0</v>
      </c>
    </row>
    <row r="76" spans="1:11" s="13" customFormat="1" ht="9.75" customHeight="1">
      <c r="A76" s="39"/>
      <c r="C76" s="66"/>
      <c r="D76" s="66"/>
      <c r="E76" s="105"/>
      <c r="F76" s="102"/>
      <c r="G76" s="103"/>
      <c r="H76" s="104"/>
      <c r="I76" s="104"/>
      <c r="J76" s="103"/>
      <c r="K76" s="46"/>
    </row>
    <row r="77" spans="1:11" s="13" customFormat="1" ht="15.75" thickBot="1">
      <c r="A77" s="39"/>
      <c r="C77" s="66"/>
      <c r="D77" s="66"/>
      <c r="E77" s="105"/>
      <c r="F77" s="102"/>
      <c r="G77" s="91">
        <f>SUM(G74:G75)</f>
        <v>113300</v>
      </c>
      <c r="H77" s="73">
        <f>SUM(H74:H76)</f>
        <v>103000</v>
      </c>
      <c r="I77" s="104"/>
      <c r="J77" s="91">
        <f>SUM(J74:J75)</f>
        <v>113300</v>
      </c>
      <c r="K77" s="73">
        <f>SUM(K74:K76)</f>
        <v>103000</v>
      </c>
    </row>
    <row r="78" spans="1:11" s="13" customFormat="1" ht="12" customHeight="1" thickTop="1">
      <c r="A78" s="39"/>
      <c r="C78" s="66"/>
      <c r="D78" s="66"/>
      <c r="E78" s="101"/>
      <c r="F78" s="102"/>
      <c r="G78" s="103"/>
      <c r="H78" s="104"/>
      <c r="I78" s="104"/>
      <c r="J78" s="103"/>
      <c r="K78" s="46"/>
    </row>
    <row r="79" spans="1:11" s="86" customFormat="1" ht="15">
      <c r="A79" s="85"/>
      <c r="C79" s="20"/>
      <c r="D79" s="20" t="s">
        <v>41</v>
      </c>
      <c r="E79" s="375" t="s">
        <v>238</v>
      </c>
      <c r="F79" s="375"/>
      <c r="G79" s="106">
        <f>+G71/G77*100</f>
        <v>0.8923212709620477</v>
      </c>
      <c r="H79" s="107">
        <f>+H71/H77*100</f>
        <v>4.768932038834952</v>
      </c>
      <c r="I79" s="107"/>
      <c r="J79" s="106">
        <f>+J71/J77*100</f>
        <v>-18.802294792586054</v>
      </c>
      <c r="K79" s="107">
        <f>+K71/K77*100</f>
        <v>6.064077669902913</v>
      </c>
    </row>
    <row r="80" spans="1:11" s="86" customFormat="1" ht="6.75" customHeight="1">
      <c r="A80" s="85"/>
      <c r="C80" s="20"/>
      <c r="D80" s="20"/>
      <c r="E80" s="108"/>
      <c r="F80" s="109"/>
      <c r="G80" s="109"/>
      <c r="H80" s="109"/>
      <c r="I80" s="278"/>
      <c r="J80" s="109"/>
      <c r="K80" s="109"/>
    </row>
    <row r="81" spans="1:3" s="13" customFormat="1" ht="17.25" customHeight="1">
      <c r="A81" s="27" t="s">
        <v>90</v>
      </c>
      <c r="B81" s="10"/>
      <c r="C81" s="10" t="s">
        <v>201</v>
      </c>
    </row>
    <row r="82" spans="1:11" s="86" customFormat="1" ht="17.25" customHeight="1">
      <c r="A82" s="85"/>
      <c r="C82" s="383" t="s">
        <v>181</v>
      </c>
      <c r="D82" s="322"/>
      <c r="E82" s="322"/>
      <c r="F82" s="322"/>
      <c r="G82" s="322"/>
      <c r="H82" s="322"/>
      <c r="I82" s="322"/>
      <c r="J82" s="322"/>
      <c r="K82" s="322"/>
    </row>
    <row r="83" spans="1:11" s="86" customFormat="1" ht="17.25" customHeight="1">
      <c r="A83" s="85"/>
      <c r="C83" s="244"/>
      <c r="D83" s="145"/>
      <c r="E83" s="145"/>
      <c r="F83" s="145"/>
      <c r="G83" s="246"/>
      <c r="H83" s="246"/>
      <c r="I83" s="246"/>
      <c r="J83" s="145"/>
      <c r="K83" s="145"/>
    </row>
    <row r="84" spans="1:10" s="13" customFormat="1" ht="12" customHeight="1">
      <c r="A84" s="39"/>
      <c r="C84" s="66"/>
      <c r="D84" s="66" t="s">
        <v>182</v>
      </c>
      <c r="E84" s="69" t="s">
        <v>37</v>
      </c>
      <c r="F84" s="66"/>
      <c r="G84" s="175"/>
      <c r="H84" s="176"/>
      <c r="I84" s="176"/>
      <c r="J84" s="88"/>
    </row>
    <row r="85" spans="1:11" s="13" customFormat="1" ht="15.75" thickBot="1">
      <c r="A85" s="39"/>
      <c r="C85" s="66"/>
      <c r="D85" s="66"/>
      <c r="E85" s="382" t="s">
        <v>239</v>
      </c>
      <c r="F85" s="382"/>
      <c r="G85" s="89">
        <f>+G71</f>
        <v>1011</v>
      </c>
      <c r="H85" s="156">
        <f>+H71</f>
        <v>4912</v>
      </c>
      <c r="I85" s="104"/>
      <c r="J85" s="89">
        <f>+J71</f>
        <v>-21303</v>
      </c>
      <c r="K85" s="156">
        <f>+K71</f>
        <v>6246</v>
      </c>
    </row>
    <row r="86" spans="1:11" s="13" customFormat="1" ht="12" customHeight="1" thickTop="1">
      <c r="A86" s="39"/>
      <c r="C86" s="66"/>
      <c r="D86" s="66"/>
      <c r="E86" s="72"/>
      <c r="F86" s="72"/>
      <c r="G86" s="103"/>
      <c r="H86" s="104"/>
      <c r="I86" s="104"/>
      <c r="J86" s="90"/>
      <c r="K86" s="43"/>
    </row>
    <row r="87" spans="1:11" s="13" customFormat="1" ht="47.25" customHeight="1">
      <c r="A87" s="39"/>
      <c r="C87" s="20"/>
      <c r="D87" s="20" t="s">
        <v>183</v>
      </c>
      <c r="E87" s="377" t="s">
        <v>206</v>
      </c>
      <c r="F87" s="377"/>
      <c r="G87" s="245">
        <f>+G77</f>
        <v>113300</v>
      </c>
      <c r="H87" s="239">
        <f>+H77</f>
        <v>103000</v>
      </c>
      <c r="I87" s="279"/>
      <c r="J87" s="245">
        <f>+J77</f>
        <v>113300</v>
      </c>
      <c r="K87" s="239">
        <f>+K77</f>
        <v>103000</v>
      </c>
    </row>
    <row r="88" spans="1:11" s="13" customFormat="1" ht="44.25" customHeight="1">
      <c r="A88" s="39"/>
      <c r="C88" s="20"/>
      <c r="D88" s="20"/>
      <c r="E88" s="377" t="s">
        <v>207</v>
      </c>
      <c r="F88" s="381"/>
      <c r="G88" s="245">
        <v>16000</v>
      </c>
      <c r="H88" s="239">
        <v>16000</v>
      </c>
      <c r="I88" s="279"/>
      <c r="J88" s="245">
        <v>16000</v>
      </c>
      <c r="K88" s="239">
        <v>16000</v>
      </c>
    </row>
    <row r="89" spans="1:11" s="13" customFormat="1" ht="15.75" thickBot="1">
      <c r="A89" s="39"/>
      <c r="C89" s="66"/>
      <c r="D89" s="66"/>
      <c r="E89" s="72"/>
      <c r="F89" s="72"/>
      <c r="G89" s="91">
        <f>SUM(G87:G88)</f>
        <v>129300</v>
      </c>
      <c r="H89" s="73">
        <f>SUM(H87:H88)</f>
        <v>119000</v>
      </c>
      <c r="I89" s="104"/>
      <c r="J89" s="91">
        <f>SUM(J87:J88)</f>
        <v>129300</v>
      </c>
      <c r="K89" s="73">
        <f>SUM(K87:K88)</f>
        <v>119000</v>
      </c>
    </row>
    <row r="90" spans="1:11" s="86" customFormat="1" ht="30" customHeight="1" thickTop="1">
      <c r="A90" s="85"/>
      <c r="C90" s="20"/>
      <c r="D90" s="20" t="s">
        <v>184</v>
      </c>
      <c r="E90" s="101" t="s">
        <v>205</v>
      </c>
      <c r="F90" s="239"/>
      <c r="G90" s="314">
        <f>+G85/G89*100</f>
        <v>0.7819025522041763</v>
      </c>
      <c r="H90" s="107">
        <f>+H85/H89*100</f>
        <v>4.127731092436974</v>
      </c>
      <c r="I90" s="107"/>
      <c r="J90" s="314" t="s">
        <v>223</v>
      </c>
      <c r="K90" s="107">
        <f>+K85/K89*100</f>
        <v>5.248739495798319</v>
      </c>
    </row>
    <row r="91" spans="1:11" s="86" customFormat="1" ht="18.75" customHeight="1">
      <c r="A91" s="85"/>
      <c r="C91" s="20"/>
      <c r="D91" s="20"/>
      <c r="E91" s="101"/>
      <c r="F91" s="239"/>
      <c r="G91" s="314"/>
      <c r="H91" s="107"/>
      <c r="I91" s="107"/>
      <c r="J91" s="314"/>
      <c r="K91" s="107"/>
    </row>
    <row r="92" spans="1:11" s="86" customFormat="1" ht="15">
      <c r="A92" s="27" t="s">
        <v>164</v>
      </c>
      <c r="B92" s="10"/>
      <c r="C92" s="10" t="s">
        <v>165</v>
      </c>
      <c r="E92" s="20"/>
      <c r="F92" s="20"/>
      <c r="G92" s="20"/>
      <c r="H92" s="20"/>
      <c r="I92" s="280"/>
      <c r="J92" s="20"/>
      <c r="K92" s="20"/>
    </row>
    <row r="93" spans="1:11" s="86" customFormat="1" ht="35.25" customHeight="1">
      <c r="A93" s="27"/>
      <c r="B93" s="10"/>
      <c r="C93" s="321" t="s">
        <v>264</v>
      </c>
      <c r="D93" s="360"/>
      <c r="E93" s="360"/>
      <c r="F93" s="360"/>
      <c r="G93" s="360"/>
      <c r="H93" s="360"/>
      <c r="I93" s="360"/>
      <c r="J93" s="360"/>
      <c r="K93" s="360"/>
    </row>
    <row r="94" spans="1:11" s="86" customFormat="1" ht="15">
      <c r="A94" s="85"/>
      <c r="C94" s="20"/>
      <c r="E94" s="20"/>
      <c r="F94" s="20"/>
      <c r="G94" s="20"/>
      <c r="H94" s="20"/>
      <c r="I94" s="20"/>
      <c r="J94" s="20"/>
      <c r="K94" s="20"/>
    </row>
    <row r="95" spans="1:10" s="13" customFormat="1" ht="29.25" customHeight="1">
      <c r="A95" s="10" t="s">
        <v>28</v>
      </c>
      <c r="C95" s="20"/>
      <c r="D95" s="20"/>
      <c r="E95" s="20"/>
      <c r="F95" s="20"/>
      <c r="G95" s="20"/>
      <c r="H95" s="20"/>
      <c r="I95" s="20"/>
      <c r="J95" s="20"/>
    </row>
    <row r="96" s="13" customFormat="1" ht="15">
      <c r="A96" s="13" t="s">
        <v>35</v>
      </c>
    </row>
    <row r="97" ht="12.75">
      <c r="A97" s="3" t="s">
        <v>36</v>
      </c>
    </row>
    <row r="98" ht="12.75">
      <c r="A98" s="3" t="s">
        <v>265</v>
      </c>
    </row>
  </sheetData>
  <mergeCells count="45">
    <mergeCell ref="E75:F75"/>
    <mergeCell ref="E88:F88"/>
    <mergeCell ref="C64:K64"/>
    <mergeCell ref="J67:K67"/>
    <mergeCell ref="E71:F71"/>
    <mergeCell ref="C82:K82"/>
    <mergeCell ref="E85:F85"/>
    <mergeCell ref="E74:F74"/>
    <mergeCell ref="E73:F73"/>
    <mergeCell ref="G66:H66"/>
    <mergeCell ref="C17:J17"/>
    <mergeCell ref="J19:K19"/>
    <mergeCell ref="C33:K33"/>
    <mergeCell ref="C28:K28"/>
    <mergeCell ref="C30:K30"/>
    <mergeCell ref="G18:H18"/>
    <mergeCell ref="J18:K18"/>
    <mergeCell ref="C93:K93"/>
    <mergeCell ref="E79:F79"/>
    <mergeCell ref="C54:K54"/>
    <mergeCell ref="C56:K56"/>
    <mergeCell ref="C58:K58"/>
    <mergeCell ref="C60:K60"/>
    <mergeCell ref="C61:K61"/>
    <mergeCell ref="C59:J59"/>
    <mergeCell ref="C57:J57"/>
    <mergeCell ref="E87:F87"/>
    <mergeCell ref="A1:K1"/>
    <mergeCell ref="A2:K2"/>
    <mergeCell ref="A3:K3"/>
    <mergeCell ref="A6:K6"/>
    <mergeCell ref="C11:K11"/>
    <mergeCell ref="C12:K12"/>
    <mergeCell ref="C13:K13"/>
    <mergeCell ref="C15:K15"/>
    <mergeCell ref="C34:K34"/>
    <mergeCell ref="C36:K36"/>
    <mergeCell ref="C37:K37"/>
    <mergeCell ref="C39:K39"/>
    <mergeCell ref="C38:K38"/>
    <mergeCell ref="J66:K66"/>
    <mergeCell ref="C40:K40"/>
    <mergeCell ref="C49:E49"/>
    <mergeCell ref="C62:K62"/>
    <mergeCell ref="C41:K41"/>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3" manualBreakCount="3">
    <brk id="34" max="255" man="1"/>
    <brk id="54" max="255" man="1"/>
    <brk id="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Account 2</cp:lastModifiedBy>
  <cp:lastPrinted>2008-08-25T07:02:11Z</cp:lastPrinted>
  <dcterms:created xsi:type="dcterms:W3CDTF">1999-10-23T04:56:49Z</dcterms:created>
  <dcterms:modified xsi:type="dcterms:W3CDTF">2008-08-25T07:14:54Z</dcterms:modified>
  <cp:category/>
  <cp:version/>
  <cp:contentType/>
  <cp:contentStatus/>
</cp:coreProperties>
</file>