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5"/>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'BS'!$A$1:$I$69</definedName>
    <definedName name="_xlnm.Print_Area" localSheetId="3">'CASHFLOW'!$A$1:$H$61</definedName>
    <definedName name="_xlnm.Print_Area" localSheetId="0">'Income'!$A$1:$J$47</definedName>
    <definedName name="_xlnm.Print_Area" localSheetId="4">'notes-Part A'!$A$8:$K$81</definedName>
    <definedName name="_xlnm.Print_Titles" localSheetId="1">'BS'!$1:$8</definedName>
    <definedName name="_xlnm.Print_Titles" localSheetId="0">'Income'!$1:$12</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<sst xmlns="http://schemas.openxmlformats.org/spreadsheetml/2006/main" count="399" uniqueCount="288">
  <si>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</si>
  <si>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</si>
  <si>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</si>
  <si>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</si>
  <si>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</si>
  <si>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CURRENT</t>
  </si>
  <si>
    <t>QUARTER</t>
  </si>
  <si>
    <t>Quoted Securities</t>
  </si>
  <si>
    <t>Changes in the Composition of the Group</t>
  </si>
  <si>
    <t>Status of Corporate Proposal</t>
  </si>
  <si>
    <t>Off Balance Sheet Financial Instruments</t>
  </si>
  <si>
    <t>Seasonal or Cyclical Factors</t>
  </si>
  <si>
    <t>Group Borrowings and Debt Securities</t>
  </si>
  <si>
    <t>Material Litigation</t>
  </si>
  <si>
    <t>Total Purchases</t>
  </si>
  <si>
    <t>Total Disposals</t>
  </si>
  <si>
    <t>a)</t>
  </si>
  <si>
    <t>b)</t>
  </si>
  <si>
    <t>Total Profit/(Loss) on disposal</t>
  </si>
  <si>
    <t>CORRESPONDING</t>
  </si>
  <si>
    <t>(Incorporated in Malaysia)</t>
  </si>
  <si>
    <t>YEAR</t>
  </si>
  <si>
    <t>DATE</t>
  </si>
  <si>
    <t>PERIOD</t>
  </si>
  <si>
    <t>Contingent liabilities of the Group as at the date of this announcement are as follows:</t>
  </si>
  <si>
    <t>Revenue</t>
  </si>
  <si>
    <t>Minority interests</t>
  </si>
  <si>
    <t>Current assets</t>
  </si>
  <si>
    <t>Current liabilities</t>
  </si>
  <si>
    <t>nil</t>
  </si>
  <si>
    <t>TO</t>
  </si>
  <si>
    <t>PRECEDING</t>
  </si>
  <si>
    <t>Property, plant and equipment</t>
  </si>
  <si>
    <t>Material Changes in the Profit Before Taxation for the Current Quarter as compared with the Immediate Preceding Quarter</t>
  </si>
  <si>
    <t>Review of Performance of the Company and Its Principal Subsidiaries</t>
  </si>
  <si>
    <t>Total</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</si>
  <si>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</si>
  <si>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</si>
  <si>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</si>
  <si>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</si>
  <si>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</si>
  <si>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RM 000</t>
  </si>
  <si>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</si>
  <si>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</si>
  <si>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</si>
  <si>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</si>
  <si>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</si>
  <si>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</si>
  <si>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</si>
  <si>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</si>
  <si>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</si>
  <si>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</si>
  <si>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</si>
  <si>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</si>
  <si>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</si>
  <si>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</si>
  <si>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Profit before taxation</t>
  </si>
  <si>
    <t>Adjustments for:</t>
  </si>
  <si>
    <t>Operating profit before working capital changes</t>
  </si>
  <si>
    <t>Share Capital</t>
  </si>
  <si>
    <t>Share Premium</t>
  </si>
  <si>
    <t>Capital Reserve on Consolidation</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</si>
  <si>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</si>
  <si>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</si>
  <si>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</si>
  <si>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</si>
  <si>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</si>
  <si>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</si>
  <si>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</si>
  <si>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</si>
  <si>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There were no corporate proposals announced but not completed at the date of this report.</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</si>
  <si>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</si>
  <si>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</si>
  <si>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</si>
  <si>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</si>
  <si>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</si>
  <si>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</si>
  <si>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The effective tax rate for the Group in the current quarter is higher than the statutory tax rate mainly due to certain expenses being disallowed for taxation purposes.</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</si>
  <si>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</si>
  <si>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</si>
  <si>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</si>
  <si>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</si>
  <si>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</si>
  <si>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</si>
  <si>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</si>
  <si>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</si>
  <si>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</si>
  <si>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</si>
  <si>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</si>
  <si>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</si>
  <si>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</si>
  <si>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</si>
  <si>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</si>
  <si>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</si>
  <si>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</si>
  <si>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</si>
  <si>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</si>
  <si>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</si>
  <si>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</si>
  <si>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</si>
  <si>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</si>
  <si>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</si>
  <si>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</si>
  <si>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</si>
  <si>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</si>
  <si>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</si>
  <si>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</si>
  <si>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</si>
  <si>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Under/(Over) provision of taxation in prior years</t>
  </si>
  <si>
    <t>Deferred taxation/ (Reversal)</t>
  </si>
  <si>
    <t>Corporate guarantees given to licensed financial institutions in respect of the following facilities granted to subsidiaries</t>
  </si>
  <si>
    <t>Note</t>
  </si>
  <si>
    <t>Cost of sales</t>
  </si>
  <si>
    <t>Gross Profit</t>
  </si>
  <si>
    <t>Administration expenses</t>
  </si>
  <si>
    <t>Selling and marketing expenses</t>
  </si>
  <si>
    <t>Other expenses</t>
  </si>
  <si>
    <t>Other income</t>
  </si>
  <si>
    <t>Finance costs</t>
  </si>
  <si>
    <t>Income tax expenses</t>
  </si>
  <si>
    <t>Profit for the period</t>
  </si>
  <si>
    <t>Attributable to:</t>
  </si>
  <si>
    <t>Equity holders of the Company</t>
  </si>
  <si>
    <t>Minority interest</t>
  </si>
  <si>
    <t>Diluted</t>
  </si>
  <si>
    <t>CONDENSED CONSOLIDATED INCOME STATEMENT (UNAUDITED)</t>
  </si>
  <si>
    <t>CONDENSED CONSOLIDATED BALANCE SHEET (UNAUDITED)</t>
  </si>
  <si>
    <t>31 December</t>
  </si>
  <si>
    <t>(Unaudited)</t>
  </si>
  <si>
    <t>(Audited)</t>
  </si>
  <si>
    <t>Non-Current Assets</t>
  </si>
  <si>
    <t>Intangible assets</t>
  </si>
  <si>
    <t>Deferred tax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</si>
  <si>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</si>
  <si>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</si>
  <si>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</si>
  <si>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</si>
  <si>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</si>
  <si>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</si>
  <si>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</si>
  <si>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</si>
  <si>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</si>
  <si>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</si>
  <si>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</si>
  <si>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</si>
  <si>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Deferred tax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</si>
  <si>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</si>
  <si>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</si>
  <si>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</si>
  <si>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</si>
  <si>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</si>
  <si>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</si>
  <si>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</si>
  <si>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</si>
  <si>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</si>
  <si>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</si>
  <si>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</si>
  <si>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</si>
  <si>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</si>
  <si>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Effects of adopting FRS 3</t>
  </si>
  <si>
    <t>At 1 January 2006</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</si>
  <si>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</si>
  <si>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</si>
  <si>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</si>
  <si>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</si>
  <si>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</si>
  <si>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</si>
  <si>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</si>
  <si>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</si>
  <si>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</si>
  <si>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</si>
  <si>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The adoption of the above standards does not have significant financial impact on the Group except for the following:</t>
  </si>
  <si>
    <t>(a)</t>
  </si>
  <si>
    <t>Auditor's Report on Preceding Annual Financial Statements</t>
  </si>
  <si>
    <t>Unusual items due to their Nature, Size or Incidence</t>
  </si>
  <si>
    <t>Debt and Equity Securities</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</si>
  <si>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</si>
  <si>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</si>
  <si>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</si>
  <si>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</si>
  <si>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</si>
  <si>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</si>
  <si>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</si>
  <si>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</si>
  <si>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Carrying Amount of Revalued Assets</t>
  </si>
  <si>
    <t>There were no changes in the composition of the Group for the interim periods under review, including business combinations, acquisition or disposal of subsidiaries and long term investments, restructuring and discontinuing operations.</t>
  </si>
  <si>
    <t>Changes in Contingent Liabilities</t>
  </si>
  <si>
    <t>A13</t>
  </si>
  <si>
    <t>Income Tax Expense</t>
  </si>
  <si>
    <t>B14</t>
  </si>
  <si>
    <t>Authorisation for issue</t>
  </si>
  <si>
    <t>Short-term bank borrowings</t>
  </si>
  <si>
    <t>Long-term bank borrowings</t>
  </si>
  <si>
    <t>Net cash used in financing activities</t>
  </si>
  <si>
    <t>Fixed deposits with licensed banks</t>
  </si>
  <si>
    <t>Operating profit before eliminations</t>
  </si>
  <si>
    <t xml:space="preserve">Operating profit </t>
  </si>
  <si>
    <t>Finance Costs</t>
  </si>
  <si>
    <t>Investing</t>
  </si>
  <si>
    <t>Capital Commitments</t>
  </si>
  <si>
    <t>Segmental information is presented in respect of the Group's business segments were as follows:-</t>
  </si>
  <si>
    <t>Land held for future development</t>
  </si>
  <si>
    <t>Proposed Dividend</t>
  </si>
  <si>
    <t>Other assets</t>
  </si>
  <si>
    <r>
      <t xml:space="preserve">Basic       </t>
    </r>
    <r>
      <rPr>
        <i/>
        <sz val="12"/>
        <rFont val="Times New Roman"/>
        <family val="1"/>
      </rPr>
      <t xml:space="preserve">               </t>
    </r>
  </si>
  <si>
    <t>Net assets per share (RM)</t>
  </si>
  <si>
    <t>&lt;--------------------- Attributable to Equity Holders of the Company ----------------------&gt;</t>
  </si>
  <si>
    <t>&lt;---- Non Distributable ----&gt;</t>
  </si>
  <si>
    <t>Dividend payables</t>
  </si>
  <si>
    <t>Dividend Payables</t>
  </si>
  <si>
    <t>As at</t>
  </si>
  <si>
    <t>&lt;--------Distributable--------&gt;</t>
  </si>
  <si>
    <t>Non-cash &amp; non-operating items</t>
  </si>
  <si>
    <t>ii) Diluted earnings per share</t>
  </si>
  <si>
    <t>c</t>
  </si>
  <si>
    <t>d</t>
  </si>
  <si>
    <t>Weighted average number of ordinary shares for basic earnings per share in i) above</t>
  </si>
  <si>
    <t>Potential dilutive ordinary shares for unexercised warrant issued</t>
  </si>
  <si>
    <t>c/d</t>
  </si>
  <si>
    <t>Interest Income</t>
  </si>
  <si>
    <t xml:space="preserve"> </t>
  </si>
  <si>
    <t>Individual Quarter</t>
  </si>
  <si>
    <t>Cumulative Quarter</t>
  </si>
  <si>
    <t>3 months ended</t>
  </si>
  <si>
    <t>Fixed Deposit with licence Banks</t>
  </si>
  <si>
    <t>There were no dividend paid during the current quarter.</t>
  </si>
  <si>
    <t>There were no material events subsequent to the end of the current financial period ended 31 December 2006 up to date of this report.</t>
  </si>
  <si>
    <r>
      <t>Barring any unforeseen circumstances,</t>
    </r>
    <r>
      <rPr>
        <b/>
        <sz val="11"/>
        <rFont val="Times New Roman"/>
        <family val="1"/>
      </rPr>
      <t xml:space="preserve"> </t>
    </r>
    <r>
      <rPr>
        <sz val="11"/>
        <rFont val="Times New Roman"/>
        <family val="1"/>
      </rPr>
      <t>the Board of Directors anticipates that the Group remain profitable for the financial year ending 31 December 2007.</t>
    </r>
  </si>
  <si>
    <t>Earning/(Loss) per share (sen)</t>
  </si>
  <si>
    <t>Profit/(Loss) for the period</t>
  </si>
  <si>
    <t>Net Profit/(Loss) for the period attributable to equity holders</t>
  </si>
  <si>
    <t>Basic Earning/(Loss) per Share (Sen)</t>
  </si>
  <si>
    <t>Net Profit/(Loss) for the period (RM'000)</t>
  </si>
  <si>
    <t>Diluted Earning/(Loss) per Share (Sen)</t>
  </si>
  <si>
    <t>Cash generated from operations</t>
  </si>
  <si>
    <t>Net cash generated from operating activities</t>
  </si>
  <si>
    <t>Net cash generated from/(used in) investing activities</t>
  </si>
  <si>
    <t>Net increase/(decrease) in cash and cash equivalents</t>
  </si>
  <si>
    <t>CUMULATIVE QUARTER</t>
  </si>
  <si>
    <t>The Defendant (TSRB) has instituted a counter-claim against the Plaintiff in the amount of RM3,422,611.95 as well as for general damages, interest and costs. Our solicitors are of the opinion that the Defendant has a defense against the claim initiated by the Plaintiff.</t>
  </si>
  <si>
    <t>- Advance, Performance bonds and Trade Lines</t>
  </si>
  <si>
    <t>31 March 2007</t>
  </si>
  <si>
    <t xml:space="preserve">for the first quarter ended </t>
  </si>
  <si>
    <t>31 March</t>
  </si>
  <si>
    <t>The condensed consolidated income statements should be read in conjunction with the audited financial statements for the year ended 31 December 2006 and the accompanying explanatory notes attached to this interim financial statements.</t>
  </si>
  <si>
    <t>The condensed consolidated balance sheet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</si>
  <si>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</si>
  <si>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cash flow statements should be read in conjunction with the audited financial statements for the year ended 31 December 2006 and the accompanying explanatory notes attached to this interim financial statements</t>
  </si>
  <si>
    <t>Prepaid Lease Payments</t>
  </si>
  <si>
    <t>At 1 January 2007</t>
  </si>
  <si>
    <t>At 31 March 2007</t>
  </si>
  <si>
    <t>At 31 March 2006</t>
  </si>
  <si>
    <t>Dividend Payables - First interim Dividend for 2006</t>
  </si>
  <si>
    <t>3 months ended 31 March</t>
  </si>
  <si>
    <t>Proposed Final Dividend for Year 2006</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</si>
  <si>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2006.</t>
  </si>
  <si>
    <t>The accounting policies and presentation adopted for the interim financial report are consistent with those adopted for the annual audited financial statements for the financial year ended 31 December 2006 except for the adoption of the following new and revised FRS effective for financial period beginning 1 January 2007.</t>
  </si>
  <si>
    <t>FRS 117</t>
  </si>
  <si>
    <t>Leases</t>
  </si>
  <si>
    <t>FRS 124</t>
  </si>
  <si>
    <t>Related Party Disclosures</t>
  </si>
  <si>
    <t>The Group has applied the change in accounting policy in respect of leasehold land in accordance with the transitional provisions of FRS 117. At 1 January 2007, the unamortised amount of leasehold land is retained as the surrogate  carrying amount of prepaid lease payments as allowed by the transitional provisions. The reclassification of leasehold land as prepaid  lease payments has been accounted for retrospectively and certain comparatives as at 31 December 2006 have been restated as follows:</t>
  </si>
  <si>
    <t>Previously</t>
  </si>
  <si>
    <t>stated</t>
  </si>
  <si>
    <t>Adjustment</t>
  </si>
  <si>
    <t>Restated</t>
  </si>
  <si>
    <t>Prepaid lease payments</t>
  </si>
  <si>
    <t>There were no qualification in the audited financial statements for the year ended 31 December 2006.</t>
  </si>
  <si>
    <t>There were no issuance and repayment of debt and equity securities, share buy-back, share cancellations, shares held as treasury shares and resale of treasury shares for the current quarter ended 31 March 2007.</t>
  </si>
  <si>
    <t>None of the options under the warrants were exercised into new ordinary shares for the current quarter. The number of outstanding warrants as at 31 March 2007 was 16,000,000. The warrants may be exercised  at anytime after  the issuance date of 8 December 2003 until the expiry date which is the date occurring on 8 December 2013, being the tenth anniversary of the issue date of the warrants.</t>
  </si>
  <si>
    <t>The valuations of property, plant and equipment have been brought forward without amendment from the financial statements for the year ended 31 December 2006.</t>
  </si>
  <si>
    <t>There were no capital commitments for the purchase of property, plant and equipment in the interim financial statements as at 31 March 2007.</t>
  </si>
  <si>
    <t>There were no profit on sale of unquoted investments and/or properties outside the ordinary course of the Group's business of the current quarter ended 31 March 2007.</t>
  </si>
  <si>
    <t>Total group borrowings as at 31 March 2007 are as follows:</t>
  </si>
  <si>
    <t>Hong Leong Finance Berhad, the Plaintiff claimed for a sum of RM918,000 to TSRB which it says it is entitled to pursuant to a factoring agreement executed between Plaintiff and Waysoon Construction Sdn Bhd, the subcontractor to TSRB. On 22 November 2006, the  High Court allowed the plaintiff's application  of RM918,000 with costs. TSRB had paid for the judgement sum and filed an appeal to the Court of Appeal against the judgement.</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</si>
  <si>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</si>
  <si>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 xml:space="preserve">3 months ended 31 March </t>
  </si>
  <si>
    <t>During the Sixth Annual General Meeting on 18 May 2007, the shareholders of the Company have approved the payment of a final dividend of 3.5% less 27% tax amounting to RM2,631,500 in respect of the financial year 2006 to be paid on 18 July 2007 to depositors registered in the Records of Depositors at the close business on 29 June 2007.</t>
  </si>
  <si>
    <t>Cash and cash equivalent at 31 March</t>
  </si>
  <si>
    <t>Cash and cash equivalents as at 31 March 2007 comprise the following:</t>
  </si>
  <si>
    <t>Less: Fixed Deposit Pledged to Financial Institutions</t>
  </si>
  <si>
    <t xml:space="preserve">At the last Case Management date which was fixed for mention only the Judge had ordered that the Defence and Counter Claims be dismissed and allowed the Plaintiff's claim for general damages, prayer 36 a, b, c &amp; d of the Plaintiff's application and since there was no such prayers in the Plaintiff's application, as such the order is unclear. The Defendant had filed an Appeal to the Court of Appeal. Defendant has filed an application to set aside the said Order and a Stay of execution proceedings pending hearing of the application to set aside the Order. The Court has fixed the hearing of the appeal on 12 June 2007. </t>
  </si>
  <si>
    <t>Part B - Explanatory Notes Pursuant to Appendix 9B of the Listing Requirements of Bursa Malaysia Securities Berhad</t>
  </si>
  <si>
    <t>The interim financial statements were authorised for issue by the Board of Directors in accordance with a resolution of the directors on 29 May 2007.</t>
  </si>
  <si>
    <t>Prior to 1 January 2007, leasehold land held for own use was classified as property, plant and equipment and was stated at cost less accumulated depreciation and impairment losses. The adoption of the FRS 117 has resulted in a change in the accounting policy relating to the classification of leasehold land and building. Leases of other assets and the land and buildings are classified as operating or finance leases in the same way as leases of other assets and the land and buildings elements of a lease of land and buildings are considered separately for the purposes of lease classification. Leasehold land held for own use is now classified as operating lease and where necessary, the minimum lease payments or the up-front payments made are allocated between the land and buildings elements in proportion to the relative fair values for leasehold interests in the land element and buildings element of the lease at the inception of the lease. The up-front payments represents prepaid lease payments and are amortised on a straight-line basis over the lease term.</t>
  </si>
  <si>
    <t>The Group registered an increase of 35% in turnover to RM30.7 million as compared to the preceding year corresponding period of RM22.7 million. While Profit Before Tax for the same period was slightly lower due to the increase in administration and operating cost. The increase in turnover was mainly due to the increased billings in tandem with the advance progress of certain construction works in the construction segment consistent with the increasing construction activities in the Group.</t>
  </si>
  <si>
    <t>The Profit Before Taxation of the Group was reported lower at RM2.1 million in the current quarter as compared to RM3.0 million reported in the immediate preceding quarter on the back of turnover of RM30.7 million and RM50.0 million respectively. The Profit Before Tax's margin reported in the current quarter is fairly consistent with the immediate preceding quarter.</t>
  </si>
  <si>
    <t>Date: 29 May 2007</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</si>
</sst>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 numFmtId="190" formatCode="d/m/yyyy"/>
    <numFmt numFmtId="191" formatCode="_(* #,##0.0_);_(* \(#,##0.0\);_(* &quot;-&quot;?_);_(@_)"/>
  </numFmts>
  <fonts count="34">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i/>
      <sz val="10"/>
      <name val="Times New Roman"/>
      <family val="1"/>
    </font>
    <font>
      <b/>
      <sz val="18"/>
      <name val="Times New Roman"/>
      <family val="1"/>
    </font>
    <font>
      <b/>
      <sz val="10"/>
      <name val="Arial"/>
      <family val="0"/>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0"/>
    </font>
    <font>
      <b/>
      <sz val="12"/>
      <name val="Arial"/>
      <family val="0"/>
    </font>
    <font>
      <sz val="14"/>
      <name val="Times New Roman"/>
      <family val="1"/>
    </font>
    <font>
      <sz val="14"/>
      <color indexed="12"/>
      <name val="Times New Roman"/>
      <family val="1"/>
    </font>
    <font>
      <b/>
      <sz val="14"/>
      <color indexed="12"/>
      <name val="Times New Roman"/>
      <family val="1"/>
    </font>
    <font>
      <b/>
      <sz val="9"/>
      <name val="Times New Roman"/>
      <family val="1"/>
    </font>
    <font>
      <sz val="16"/>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12">
    <border>
      <left/>
      <right/>
      <top/>
      <bottom/>
      <diagonal/>
    </border>
    <border>
      <left>
        <color indexed="63"/>
      </left>
      <right>
        <color indexed="63"/>
      </right>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7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9" fillId="0" borderId="0" xfId="0" applyFont="1" applyBorder="1" applyAlignment="1">
      <alignment horizontal="center"/>
    </xf>
    <xf numFmtId="0" fontId="7" fillId="0" borderId="0" xfId="0" applyFont="1" applyFill="1" applyAlignment="1">
      <alignment horizontal="center"/>
    </xf>
    <xf numFmtId="0" fontId="10" fillId="0" borderId="0" xfId="0" applyFont="1" applyBorder="1" applyAlignment="1">
      <alignment horizontal="right"/>
    </xf>
    <xf numFmtId="0" fontId="10" fillId="0" borderId="0" xfId="0" applyFont="1" applyAlignment="1">
      <alignment horizontal="center"/>
    </xf>
    <xf numFmtId="0" fontId="7" fillId="0" borderId="0" xfId="0" applyFont="1" applyAlignment="1">
      <alignment horizontal="center"/>
    </xf>
    <xf numFmtId="14" fontId="10" fillId="0" borderId="0" xfId="0" applyNumberFormat="1" applyFont="1" applyAlignment="1">
      <alignment horizontal="center"/>
    </xf>
    <xf numFmtId="14" fontId="7" fillId="0" borderId="0" xfId="0" applyNumberFormat="1" applyFont="1" applyAlignment="1">
      <alignment horizontal="center"/>
    </xf>
    <xf numFmtId="179" fontId="10" fillId="0" borderId="0" xfId="15" applyNumberFormat="1" applyFont="1" applyAlignment="1">
      <alignment horizontal="right"/>
    </xf>
    <xf numFmtId="179" fontId="7" fillId="0" borderId="0" xfId="15" applyNumberFormat="1" applyFont="1" applyAlignment="1">
      <alignment horizontal="right"/>
    </xf>
    <xf numFmtId="0" fontId="7" fillId="0" borderId="0" xfId="0" applyFont="1" applyAlignment="1">
      <alignment horizontal="right"/>
    </xf>
    <xf numFmtId="0" fontId="9" fillId="0" borderId="0" xfId="0" applyFont="1" applyAlignment="1" quotePrefix="1">
      <alignment horizontal="right"/>
    </xf>
    <xf numFmtId="0" fontId="9" fillId="0" borderId="0" xfId="0" applyFont="1" applyAlignment="1" quotePrefix="1">
      <alignment/>
    </xf>
    <xf numFmtId="179" fontId="10" fillId="0" borderId="0" xfId="15" applyNumberFormat="1" applyFont="1" applyAlignment="1">
      <alignment/>
    </xf>
    <xf numFmtId="41" fontId="9" fillId="0" borderId="0" xfId="15" applyNumberFormat="1" applyFont="1" applyBorder="1" applyAlignment="1">
      <alignment/>
    </xf>
    <xf numFmtId="0" fontId="9" fillId="0" borderId="0" xfId="0" applyFont="1" applyAlignment="1" quotePrefix="1">
      <alignment horizontal="right" vertical="top"/>
    </xf>
    <xf numFmtId="0" fontId="9" fillId="0" borderId="0" xfId="0" applyFont="1" applyAlignment="1">
      <alignment wrapText="1"/>
    </xf>
    <xf numFmtId="41" fontId="9" fillId="0" borderId="0" xfId="15" applyNumberFormat="1" applyFont="1" applyAlignment="1">
      <alignment/>
    </xf>
    <xf numFmtId="41" fontId="9" fillId="0" borderId="0" xfId="15" applyNumberFormat="1" applyFont="1" applyBorder="1" applyAlignment="1">
      <alignment/>
    </xf>
    <xf numFmtId="179" fontId="10" fillId="0" borderId="0" xfId="15" applyNumberFormat="1" applyFont="1" applyBorder="1" applyAlignment="1">
      <alignment/>
    </xf>
    <xf numFmtId="41" fontId="9" fillId="0" borderId="1" xfId="15"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41" fontId="11" fillId="0" borderId="0" xfId="15" applyNumberFormat="1" applyFont="1" applyAlignment="1">
      <alignment horizontal="center"/>
    </xf>
    <xf numFmtId="41" fontId="10" fillId="0" borderId="0" xfId="15" applyNumberFormat="1" applyFont="1" applyAlignment="1">
      <alignment horizontal="center"/>
    </xf>
    <xf numFmtId="41" fontId="11" fillId="0" borderId="0" xfId="15" applyNumberFormat="1" applyFont="1" applyAlignment="1">
      <alignment horizontal="right"/>
    </xf>
    <xf numFmtId="0" fontId="14" fillId="0" borderId="0" xfId="0" applyFont="1" applyAlignment="1">
      <alignment/>
    </xf>
    <xf numFmtId="0" fontId="9" fillId="0" borderId="0" xfId="0" applyFont="1" applyAlignment="1" quotePrefix="1">
      <alignment vertical="top"/>
    </xf>
    <xf numFmtId="179" fontId="9" fillId="0" borderId="0" xfId="15" applyNumberFormat="1" applyFont="1" applyAlignment="1">
      <alignment/>
    </xf>
    <xf numFmtId="179" fontId="9" fillId="0" borderId="2" xfId="15" applyNumberFormat="1" applyFont="1" applyBorder="1" applyAlignment="1">
      <alignment/>
    </xf>
    <xf numFmtId="179" fontId="9" fillId="0" borderId="1" xfId="15" applyNumberFormat="1" applyFont="1" applyBorder="1" applyAlignment="1">
      <alignment/>
    </xf>
    <xf numFmtId="179" fontId="9" fillId="0" borderId="0" xfId="15" applyNumberFormat="1" applyFont="1" applyBorder="1" applyAlignment="1">
      <alignment/>
    </xf>
    <xf numFmtId="43" fontId="10" fillId="0" borderId="0" xfId="15" applyNumberFormat="1" applyFont="1" applyAlignment="1">
      <alignment/>
    </xf>
    <xf numFmtId="0" fontId="7" fillId="0" borderId="0" xfId="0" applyFont="1" applyAlignment="1" quotePrefix="1">
      <alignment horizontal="right" vertical="top"/>
    </xf>
    <xf numFmtId="179" fontId="9" fillId="0" borderId="3" xfId="15" applyNumberFormat="1" applyFont="1" applyBorder="1" applyAlignment="1">
      <alignment/>
    </xf>
    <xf numFmtId="179" fontId="9" fillId="0" borderId="4" xfId="15" applyNumberFormat="1" applyFont="1" applyBorder="1" applyAlignment="1">
      <alignment/>
    </xf>
    <xf numFmtId="179" fontId="9" fillId="0" borderId="5" xfId="15" applyNumberFormat="1" applyFont="1" applyBorder="1" applyAlignment="1">
      <alignment/>
    </xf>
    <xf numFmtId="0" fontId="15" fillId="0" borderId="0" xfId="0" applyFont="1" applyBorder="1" applyAlignment="1">
      <alignment/>
    </xf>
    <xf numFmtId="0" fontId="15" fillId="0" borderId="0" xfId="0" applyFont="1" applyBorder="1" applyAlignment="1">
      <alignment vertical="center"/>
    </xf>
    <xf numFmtId="179" fontId="15" fillId="0" borderId="0" xfId="15" applyNumberFormat="1" applyFont="1" applyBorder="1" applyAlignment="1">
      <alignment horizontal="right" vertical="center"/>
    </xf>
    <xf numFmtId="43" fontId="15" fillId="0" borderId="0" xfId="15" applyFont="1" applyBorder="1" applyAlignment="1">
      <alignment horizontal="right" vertical="center"/>
    </xf>
    <xf numFmtId="43" fontId="15" fillId="0" borderId="0" xfId="15" applyFont="1" applyBorder="1" applyAlignment="1">
      <alignment horizontal="center" vertical="center"/>
    </xf>
    <xf numFmtId="0" fontId="16" fillId="0" borderId="0" xfId="0" applyFont="1" applyBorder="1" applyAlignment="1">
      <alignment/>
    </xf>
    <xf numFmtId="0" fontId="17" fillId="0" borderId="0" xfId="0" applyFont="1" applyBorder="1" applyAlignment="1">
      <alignment/>
    </xf>
    <xf numFmtId="179" fontId="18" fillId="0" borderId="0" xfId="15" applyNumberFormat="1" applyFont="1" applyBorder="1" applyAlignment="1">
      <alignment horizontal="right"/>
    </xf>
    <xf numFmtId="179" fontId="15" fillId="0" borderId="0" xfId="15" applyNumberFormat="1" applyFont="1" applyBorder="1" applyAlignment="1">
      <alignment horizontal="center" vertical="center"/>
    </xf>
    <xf numFmtId="0" fontId="15" fillId="0" borderId="0" xfId="0" applyFont="1" applyBorder="1" applyAlignment="1">
      <alignment vertical="center" wrapText="1"/>
    </xf>
    <xf numFmtId="179" fontId="15" fillId="0" borderId="0" xfId="15" applyNumberFormat="1" applyFont="1" applyBorder="1" applyAlignment="1">
      <alignment horizontal="right" vertical="center" wrapText="1"/>
    </xf>
    <xf numFmtId="0" fontId="15" fillId="0" borderId="0" xfId="0" applyFont="1" applyBorder="1" applyAlignment="1">
      <alignment horizontal="center"/>
    </xf>
    <xf numFmtId="179" fontId="9" fillId="0" borderId="0" xfId="15" applyNumberFormat="1" applyFont="1" applyAlignment="1">
      <alignment horizontal="right"/>
    </xf>
    <xf numFmtId="179" fontId="9" fillId="0" borderId="3" xfId="15" applyNumberFormat="1" applyFont="1" applyBorder="1" applyAlignment="1">
      <alignment horizontal="right"/>
    </xf>
    <xf numFmtId="179" fontId="9" fillId="0" borderId="6" xfId="15" applyNumberFormat="1" applyFont="1" applyBorder="1" applyAlignment="1">
      <alignment/>
    </xf>
    <xf numFmtId="0" fontId="9" fillId="0" borderId="0" xfId="0" applyFont="1" applyAlignment="1">
      <alignment horizontal="justify" wrapText="1"/>
    </xf>
    <xf numFmtId="41" fontId="9" fillId="0" borderId="0" xfId="15" applyNumberFormat="1" applyFont="1" applyAlignment="1">
      <alignment horizontal="left"/>
    </xf>
    <xf numFmtId="179" fontId="9" fillId="0" borderId="7" xfId="15" applyNumberFormat="1" applyFont="1" applyBorder="1" applyAlignment="1">
      <alignment/>
    </xf>
    <xf numFmtId="0" fontId="7" fillId="0" borderId="0" xfId="0" applyFont="1" applyAlignment="1">
      <alignment horizontal="justify" wrapText="1"/>
    </xf>
    <xf numFmtId="0" fontId="0" fillId="2" borderId="0" xfId="0" applyFill="1" applyAlignment="1">
      <alignment/>
    </xf>
    <xf numFmtId="0" fontId="19" fillId="0" borderId="0" xfId="0" applyFont="1" applyAlignment="1">
      <alignment/>
    </xf>
    <xf numFmtId="179" fontId="9" fillId="0" borderId="0" xfId="15" applyNumberFormat="1" applyFont="1" applyAlignment="1">
      <alignment horizontal="justify" wrapText="1"/>
    </xf>
    <xf numFmtId="179" fontId="9" fillId="0" borderId="7" xfId="15" applyNumberFormat="1" applyFont="1" applyBorder="1" applyAlignment="1">
      <alignment horizontal="justify" wrapText="1"/>
    </xf>
    <xf numFmtId="0" fontId="20"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8" fillId="0" borderId="0" xfId="19" applyFont="1">
      <alignment/>
      <protection/>
    </xf>
    <xf numFmtId="179" fontId="8" fillId="0" borderId="0" xfId="15" applyNumberFormat="1" applyFont="1" applyAlignment="1">
      <alignment/>
    </xf>
    <xf numFmtId="0" fontId="3" fillId="0" borderId="0" xfId="19" applyAlignment="1">
      <alignment wrapText="1"/>
      <protection/>
    </xf>
    <xf numFmtId="0" fontId="8" fillId="0" borderId="0" xfId="19" applyFont="1" applyAlignment="1">
      <alignment wrapText="1"/>
      <protection/>
    </xf>
    <xf numFmtId="0" fontId="1" fillId="0" borderId="0" xfId="19" applyFont="1" applyAlignment="1">
      <alignment horizontal="center" wrapText="1"/>
      <protection/>
    </xf>
    <xf numFmtId="0" fontId="1" fillId="0" borderId="0" xfId="19" applyFont="1">
      <alignment/>
      <protection/>
    </xf>
    <xf numFmtId="0" fontId="9" fillId="0" borderId="0" xfId="0" applyFont="1" applyAlignment="1">
      <alignment horizontal="right" vertical="top"/>
    </xf>
    <xf numFmtId="0" fontId="9" fillId="0" borderId="0" xfId="0" applyFont="1" applyAlignment="1">
      <alignment vertical="top"/>
    </xf>
    <xf numFmtId="0" fontId="3" fillId="0" borderId="0" xfId="19" applyFont="1">
      <alignment/>
      <protection/>
    </xf>
    <xf numFmtId="0" fontId="11" fillId="0" borderId="0" xfId="0" applyFont="1" applyAlignment="1">
      <alignment horizontal="justify" wrapText="1"/>
    </xf>
    <xf numFmtId="179" fontId="11" fillId="0" borderId="8" xfId="15" applyNumberFormat="1" applyFont="1" applyBorder="1" applyAlignment="1">
      <alignment horizontal="justify" wrapText="1"/>
    </xf>
    <xf numFmtId="179" fontId="11" fillId="0" borderId="0" xfId="15" applyNumberFormat="1" applyFont="1" applyAlignment="1">
      <alignment horizontal="justify" wrapText="1"/>
    </xf>
    <xf numFmtId="179" fontId="11" fillId="0" borderId="7" xfId="15" applyNumberFormat="1" applyFont="1" applyBorder="1" applyAlignment="1">
      <alignment horizontal="justify" wrapText="1"/>
    </xf>
    <xf numFmtId="0" fontId="4" fillId="0" borderId="0" xfId="20" applyFont="1" applyAlignment="1">
      <alignment horizontal="center"/>
      <protection/>
    </xf>
    <xf numFmtId="0" fontId="20"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19" applyFont="1">
      <alignment/>
      <protection/>
    </xf>
    <xf numFmtId="179" fontId="9" fillId="0" borderId="0" xfId="15" applyNumberFormat="1" applyFont="1" applyAlignment="1">
      <alignment horizontal="left" vertical="top" wrapText="1"/>
    </xf>
    <xf numFmtId="0" fontId="0" fillId="0" borderId="0" xfId="0" applyAlignment="1">
      <alignment horizontal="left" vertical="top" wrapText="1"/>
    </xf>
    <xf numFmtId="179" fontId="11" fillId="0" borderId="0" xfId="15" applyNumberFormat="1" applyFont="1" applyBorder="1" applyAlignment="1">
      <alignment horizontal="justify" wrapText="1"/>
    </xf>
    <xf numFmtId="179" fontId="9" fillId="0" borderId="0" xfId="15" applyNumberFormat="1" applyFont="1" applyBorder="1" applyAlignment="1">
      <alignment horizontal="justify" wrapText="1"/>
    </xf>
    <xf numFmtId="179" fontId="9" fillId="0" borderId="0" xfId="15" applyNumberFormat="1" applyFont="1" applyAlignment="1" quotePrefix="1">
      <alignment horizontal="left" vertical="top" wrapText="1"/>
    </xf>
    <xf numFmtId="178" fontId="11" fillId="0" borderId="0" xfId="15" applyNumberFormat="1" applyFont="1" applyBorder="1" applyAlignment="1">
      <alignment vertical="top" wrapText="1"/>
    </xf>
    <xf numFmtId="178" fontId="9" fillId="0" borderId="0" xfId="15" applyNumberFormat="1" applyFont="1" applyBorder="1" applyAlignment="1">
      <alignment vertical="top" wrapText="1"/>
    </xf>
    <xf numFmtId="0" fontId="9"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79" fontId="3" fillId="0" borderId="0" xfId="15" applyNumberFormat="1" applyFont="1" applyAlignment="1">
      <alignment horizontal="right"/>
    </xf>
    <xf numFmtId="0" fontId="15" fillId="0" borderId="0" xfId="0" applyFont="1" applyBorder="1" applyAlignment="1">
      <alignment horizontal="right"/>
    </xf>
    <xf numFmtId="14" fontId="15"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79" fontId="7" fillId="0" borderId="0" xfId="15" applyNumberFormat="1" applyFont="1" applyAlignment="1">
      <alignment horizontal="center"/>
    </xf>
    <xf numFmtId="179" fontId="7" fillId="0" borderId="0" xfId="15" applyNumberFormat="1" applyFont="1" applyAlignment="1" quotePrefix="1">
      <alignment horizontal="right"/>
    </xf>
    <xf numFmtId="0" fontId="8" fillId="0" borderId="0" xfId="0" applyFont="1" applyAlignment="1">
      <alignment/>
    </xf>
    <xf numFmtId="179" fontId="10" fillId="0" borderId="0" xfId="15" applyNumberFormat="1" applyFont="1" applyAlignment="1" quotePrefix="1">
      <alignment horizontal="right"/>
    </xf>
    <xf numFmtId="183" fontId="7" fillId="0" borderId="0" xfId="0" applyNumberFormat="1" applyFont="1" applyAlignment="1">
      <alignment horizontal="center"/>
    </xf>
    <xf numFmtId="183" fontId="10" fillId="0" borderId="0" xfId="15" applyNumberFormat="1" applyFont="1" applyAlignment="1">
      <alignment horizontal="right"/>
    </xf>
    <xf numFmtId="183" fontId="7" fillId="0" borderId="0" xfId="15" applyNumberFormat="1" applyFont="1" applyAlignment="1">
      <alignment horizontal="center"/>
    </xf>
    <xf numFmtId="183" fontId="7" fillId="0" borderId="0" xfId="15" applyNumberFormat="1" applyFont="1" applyAlignment="1">
      <alignment horizontal="right"/>
    </xf>
    <xf numFmtId="179" fontId="9" fillId="0" borderId="0" xfId="15" applyNumberFormat="1" applyFont="1" applyBorder="1" applyAlignment="1">
      <alignment horizontal="right"/>
    </xf>
    <xf numFmtId="179" fontId="9" fillId="0" borderId="6" xfId="15" applyNumberFormat="1" applyFont="1" applyBorder="1" applyAlignment="1">
      <alignment horizontal="right"/>
    </xf>
    <xf numFmtId="179" fontId="11" fillId="0" borderId="2" xfId="15" applyNumberFormat="1" applyFont="1" applyBorder="1" applyAlignment="1">
      <alignment/>
    </xf>
    <xf numFmtId="179" fontId="11" fillId="0" borderId="0" xfId="15" applyNumberFormat="1" applyFont="1" applyAlignment="1">
      <alignment/>
    </xf>
    <xf numFmtId="179" fontId="11" fillId="0" borderId="9" xfId="15" applyNumberFormat="1" applyFont="1" applyBorder="1" applyAlignment="1">
      <alignment/>
    </xf>
    <xf numFmtId="179" fontId="11" fillId="0" borderId="3" xfId="15" applyNumberFormat="1" applyFont="1" applyBorder="1" applyAlignment="1">
      <alignment/>
    </xf>
    <xf numFmtId="179" fontId="11" fillId="0" borderId="4" xfId="15" applyNumberFormat="1" applyFont="1" applyBorder="1" applyAlignment="1">
      <alignment/>
    </xf>
    <xf numFmtId="179" fontId="11" fillId="0" borderId="1" xfId="15" applyNumberFormat="1" applyFont="1" applyBorder="1" applyAlignment="1">
      <alignment/>
    </xf>
    <xf numFmtId="179" fontId="11" fillId="0" borderId="0" xfId="15" applyNumberFormat="1" applyFont="1" applyBorder="1" applyAlignment="1">
      <alignment/>
    </xf>
    <xf numFmtId="179" fontId="11" fillId="0" borderId="6" xfId="15" applyNumberFormat="1" applyFont="1" applyBorder="1" applyAlignment="1">
      <alignment/>
    </xf>
    <xf numFmtId="43" fontId="7" fillId="3" borderId="0" xfId="15"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79" fontId="8" fillId="0" borderId="0" xfId="0" applyNumberFormat="1" applyFont="1" applyAlignment="1">
      <alignment/>
    </xf>
    <xf numFmtId="179" fontId="8" fillId="0" borderId="0" xfId="15" applyNumberFormat="1" applyFont="1" applyBorder="1" applyAlignment="1">
      <alignment/>
    </xf>
    <xf numFmtId="0" fontId="1" fillId="0" borderId="0" xfId="19" applyFont="1" applyAlignment="1">
      <alignment horizontal="right" wrapText="1"/>
      <protection/>
    </xf>
    <xf numFmtId="0" fontId="1" fillId="0" borderId="0" xfId="19" applyFont="1" applyAlignment="1">
      <alignment horizontal="right"/>
      <protection/>
    </xf>
    <xf numFmtId="179" fontId="1" fillId="0" borderId="0" xfId="15" applyNumberFormat="1" applyFont="1" applyAlignment="1">
      <alignment/>
    </xf>
    <xf numFmtId="179" fontId="1" fillId="0" borderId="0" xfId="0" applyNumberFormat="1" applyFont="1" applyAlignment="1">
      <alignment/>
    </xf>
    <xf numFmtId="179" fontId="1" fillId="0" borderId="7" xfId="15" applyNumberFormat="1" applyFont="1" applyBorder="1" applyAlignment="1">
      <alignment/>
    </xf>
    <xf numFmtId="0" fontId="3" fillId="0" borderId="0" xfId="19" applyFont="1">
      <alignment/>
      <protection/>
    </xf>
    <xf numFmtId="0" fontId="0" fillId="0" borderId="0" xfId="0" applyAlignment="1">
      <alignment/>
    </xf>
    <xf numFmtId="0" fontId="21" fillId="0" borderId="0" xfId="0" applyFont="1" applyAlignment="1">
      <alignment horizontal="justify" vertical="top" wrapText="1"/>
    </xf>
    <xf numFmtId="0" fontId="4" fillId="4" borderId="0" xfId="0" applyFont="1" applyFill="1" applyAlignment="1">
      <alignment horizontal="center"/>
    </xf>
    <xf numFmtId="0" fontId="3" fillId="0" borderId="0" xfId="19" applyFill="1">
      <alignment/>
      <protection/>
    </xf>
    <xf numFmtId="179" fontId="1" fillId="0" borderId="0" xfId="15" applyNumberFormat="1" applyFont="1" applyFill="1" applyAlignment="1">
      <alignment/>
    </xf>
    <xf numFmtId="179" fontId="1" fillId="0" borderId="0" xfId="0" applyNumberFormat="1" applyFont="1" applyFill="1" applyAlignment="1">
      <alignment/>
    </xf>
    <xf numFmtId="179" fontId="3" fillId="0" borderId="0" xfId="19" applyNumberFormat="1">
      <alignment/>
      <protection/>
    </xf>
    <xf numFmtId="179"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79" fontId="9" fillId="0" borderId="8" xfId="15"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79" fontId="9" fillId="0" borderId="0" xfId="15" applyNumberFormat="1" applyFont="1" applyFill="1" applyAlignment="1">
      <alignment/>
    </xf>
    <xf numFmtId="179" fontId="10" fillId="0" borderId="0" xfId="15" applyNumberFormat="1" applyFont="1" applyBorder="1" applyAlignment="1">
      <alignment horizontal="right"/>
    </xf>
    <xf numFmtId="179" fontId="7" fillId="0" borderId="0" xfId="15" applyNumberFormat="1" applyFont="1" applyBorder="1" applyAlignment="1">
      <alignment horizontal="right"/>
    </xf>
    <xf numFmtId="179" fontId="10" fillId="0" borderId="0" xfId="15" applyNumberFormat="1" applyFont="1" applyBorder="1" applyAlignment="1">
      <alignment/>
    </xf>
    <xf numFmtId="0" fontId="1" fillId="0" borderId="0" xfId="0" applyFont="1" applyAlignment="1">
      <alignment horizontal="center"/>
    </xf>
    <xf numFmtId="43" fontId="9" fillId="0" borderId="0" xfId="15" applyFont="1" applyAlignment="1">
      <alignment/>
    </xf>
    <xf numFmtId="179" fontId="9" fillId="3" borderId="0" xfId="15" applyNumberFormat="1" applyFont="1" applyFill="1" applyAlignment="1">
      <alignment/>
    </xf>
    <xf numFmtId="179" fontId="9" fillId="3" borderId="0" xfId="15" applyNumberFormat="1" applyFont="1" applyFill="1" applyBorder="1" applyAlignment="1">
      <alignment/>
    </xf>
    <xf numFmtId="179" fontId="9" fillId="3" borderId="6" xfId="15" applyNumberFormat="1" applyFont="1" applyFill="1" applyBorder="1" applyAlignment="1">
      <alignment/>
    </xf>
    <xf numFmtId="0" fontId="9" fillId="3" borderId="0" xfId="0" applyFont="1" applyFill="1" applyAlignment="1">
      <alignment/>
    </xf>
    <xf numFmtId="0" fontId="7" fillId="3" borderId="0" xfId="0" applyFont="1" applyFill="1" applyAlignment="1">
      <alignment/>
    </xf>
    <xf numFmtId="0" fontId="10" fillId="3" borderId="0" xfId="0" applyFont="1" applyFill="1" applyAlignment="1">
      <alignment horizontal="center"/>
    </xf>
    <xf numFmtId="0" fontId="7" fillId="3" borderId="0" xfId="0" applyFont="1" applyFill="1" applyAlignment="1">
      <alignment horizontal="right"/>
    </xf>
    <xf numFmtId="3" fontId="9" fillId="3" borderId="0" xfId="0" applyNumberFormat="1" applyFont="1" applyFill="1" applyAlignment="1">
      <alignment vertical="center"/>
    </xf>
    <xf numFmtId="41" fontId="11" fillId="3" borderId="0" xfId="15" applyNumberFormat="1" applyFont="1" applyFill="1" applyAlignment="1">
      <alignment horizontal="right"/>
    </xf>
    <xf numFmtId="3" fontId="9" fillId="3" borderId="7" xfId="0" applyNumberFormat="1" applyFont="1" applyFill="1" applyBorder="1" applyAlignment="1">
      <alignment/>
    </xf>
    <xf numFmtId="0" fontId="11" fillId="0" borderId="0" xfId="0" applyFont="1" applyBorder="1" applyAlignment="1">
      <alignment horizontal="justify" wrapText="1"/>
    </xf>
    <xf numFmtId="0" fontId="9" fillId="0" borderId="0" xfId="0" applyFont="1" applyBorder="1" applyAlignment="1">
      <alignment horizontal="justify" wrapText="1"/>
    </xf>
    <xf numFmtId="43" fontId="11" fillId="0" borderId="0" xfId="15" applyFont="1" applyAlignment="1">
      <alignment/>
    </xf>
    <xf numFmtId="179" fontId="8" fillId="0" borderId="0" xfId="15" applyNumberFormat="1" applyFont="1" applyAlignment="1">
      <alignment horizontal="center"/>
    </xf>
    <xf numFmtId="0" fontId="8" fillId="0" borderId="0" xfId="0" applyFont="1" applyAlignment="1">
      <alignment horizontal="center"/>
    </xf>
    <xf numFmtId="179" fontId="8" fillId="0" borderId="0" xfId="15" applyNumberFormat="1" applyFont="1" applyAlignment="1">
      <alignment/>
    </xf>
    <xf numFmtId="179" fontId="1" fillId="0" borderId="0" xfId="15" applyNumberFormat="1" applyFont="1" applyAlignment="1">
      <alignment horizontal="center"/>
    </xf>
    <xf numFmtId="0" fontId="8" fillId="0" borderId="0" xfId="0" applyFont="1" applyAlignment="1">
      <alignment horizontal="right"/>
    </xf>
    <xf numFmtId="179" fontId="22" fillId="0" borderId="0" xfId="15" applyNumberFormat="1" applyFont="1" applyAlignment="1">
      <alignment horizontal="right"/>
    </xf>
    <xf numFmtId="179" fontId="1" fillId="0" borderId="0" xfId="15"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79" fontId="23" fillId="0" borderId="0" xfId="15" applyNumberFormat="1" applyFont="1" applyBorder="1" applyAlignment="1">
      <alignment horizontal="center" vertical="center"/>
    </xf>
    <xf numFmtId="179" fontId="8" fillId="0" borderId="0" xfId="15" applyNumberFormat="1" applyFont="1" applyBorder="1" applyAlignment="1">
      <alignment horizontal="center" vertical="center"/>
    </xf>
    <xf numFmtId="179" fontId="23" fillId="0" borderId="0" xfId="15" applyNumberFormat="1" applyFont="1" applyBorder="1" applyAlignment="1">
      <alignment horizontal="right" vertical="center"/>
    </xf>
    <xf numFmtId="179" fontId="22" fillId="0" borderId="6" xfId="15" applyNumberFormat="1" applyFont="1" applyBorder="1" applyAlignment="1">
      <alignment horizontal="center" vertical="center"/>
    </xf>
    <xf numFmtId="179" fontId="8" fillId="0" borderId="6" xfId="15" applyNumberFormat="1" applyFont="1" applyBorder="1" applyAlignment="1">
      <alignment horizontal="center" vertical="center"/>
    </xf>
    <xf numFmtId="179" fontId="8" fillId="0" borderId="0" xfId="15" applyNumberFormat="1" applyFont="1" applyAlignment="1">
      <alignment horizontal="center" vertical="center"/>
    </xf>
    <xf numFmtId="0" fontId="1" fillId="0" borderId="0" xfId="0" applyFont="1" applyAlignment="1">
      <alignment horizontal="left" vertical="center" wrapText="1"/>
    </xf>
    <xf numFmtId="179" fontId="23" fillId="0" borderId="0" xfId="15" applyNumberFormat="1" applyFont="1" applyBorder="1" applyAlignment="1">
      <alignment horizontal="center" vertical="center" wrapText="1"/>
    </xf>
    <xf numFmtId="179" fontId="8" fillId="0" borderId="0" xfId="15" applyNumberFormat="1" applyFont="1" applyAlignment="1">
      <alignment horizontal="center" vertical="center" wrapText="1"/>
    </xf>
    <xf numFmtId="179" fontId="22" fillId="0" borderId="0" xfId="15" applyNumberFormat="1" applyFont="1" applyBorder="1" applyAlignment="1">
      <alignment horizontal="center" vertical="center" wrapText="1"/>
    </xf>
    <xf numFmtId="179" fontId="1" fillId="0" borderId="0" xfId="15" applyNumberFormat="1" applyFont="1" applyBorder="1" applyAlignment="1">
      <alignment horizontal="center" vertical="center"/>
    </xf>
    <xf numFmtId="179" fontId="23" fillId="0" borderId="6" xfId="15" applyNumberFormat="1" applyFont="1" applyBorder="1" applyAlignment="1">
      <alignment horizontal="center" vertical="center"/>
    </xf>
    <xf numFmtId="179" fontId="23" fillId="0" borderId="1" xfId="15" applyNumberFormat="1" applyFont="1" applyBorder="1" applyAlignment="1">
      <alignment horizontal="center" vertical="center"/>
    </xf>
    <xf numFmtId="179" fontId="8" fillId="0" borderId="1" xfId="15" applyNumberFormat="1" applyFont="1" applyBorder="1" applyAlignment="1">
      <alignment horizontal="center" vertical="center"/>
    </xf>
    <xf numFmtId="179" fontId="22" fillId="0" borderId="0" xfId="15" applyNumberFormat="1" applyFont="1" applyBorder="1" applyAlignment="1">
      <alignment horizontal="center" vertical="center"/>
    </xf>
    <xf numFmtId="179" fontId="24" fillId="0" borderId="0" xfId="15" applyNumberFormat="1" applyFont="1" applyBorder="1" applyAlignment="1">
      <alignment horizontal="center" vertical="center"/>
    </xf>
    <xf numFmtId="0" fontId="8" fillId="0" borderId="0" xfId="0" applyFont="1" applyAlignment="1">
      <alignment horizontal="left" vertical="center" wrapText="1"/>
    </xf>
    <xf numFmtId="178" fontId="23" fillId="0" borderId="0" xfId="15" applyNumberFormat="1" applyFont="1" applyFill="1" applyBorder="1" applyAlignment="1">
      <alignment horizontal="center" vertical="center"/>
    </xf>
    <xf numFmtId="178" fontId="26" fillId="0" borderId="0" xfId="15" applyNumberFormat="1" applyFont="1" applyFill="1" applyBorder="1" applyAlignment="1">
      <alignment horizontal="center" vertical="center"/>
    </xf>
    <xf numFmtId="43" fontId="8" fillId="0" borderId="0" xfId="15" applyFont="1" applyFill="1" applyBorder="1" applyAlignment="1">
      <alignment horizontal="center" vertical="center"/>
    </xf>
    <xf numFmtId="0" fontId="8" fillId="0" borderId="0" xfId="0" applyFont="1" applyAlignment="1">
      <alignment horizontal="justify" vertical="top"/>
    </xf>
    <xf numFmtId="179" fontId="8" fillId="0" borderId="0" xfId="15"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83" fontId="9" fillId="0" borderId="0" xfId="0" applyNumberFormat="1" applyFont="1" applyAlignment="1">
      <alignment/>
    </xf>
    <xf numFmtId="0" fontId="4" fillId="0" borderId="0" xfId="19" applyFont="1">
      <alignment/>
      <protection/>
    </xf>
    <xf numFmtId="0" fontId="29" fillId="0" borderId="0" xfId="19" applyFont="1">
      <alignment/>
      <protection/>
    </xf>
    <xf numFmtId="0" fontId="4" fillId="0" borderId="0" xfId="19" applyFont="1" applyAlignment="1">
      <alignment horizontal="center"/>
      <protection/>
    </xf>
    <xf numFmtId="0" fontId="4" fillId="0" borderId="0" xfId="19" applyFont="1" applyAlignment="1" quotePrefix="1">
      <alignment horizontal="right"/>
      <protection/>
    </xf>
    <xf numFmtId="0" fontId="4" fillId="0" borderId="0" xfId="19" applyFont="1" applyAlignment="1">
      <alignment horizontal="right"/>
      <protection/>
    </xf>
    <xf numFmtId="179" fontId="30" fillId="0" borderId="0" xfId="15" applyNumberFormat="1" applyFont="1" applyAlignment="1">
      <alignment/>
    </xf>
    <xf numFmtId="179" fontId="29" fillId="0" borderId="0" xfId="15" applyNumberFormat="1" applyFont="1" applyAlignment="1">
      <alignment/>
    </xf>
    <xf numFmtId="179" fontId="30" fillId="0" borderId="6" xfId="15" applyNumberFormat="1" applyFont="1" applyBorder="1" applyAlignment="1">
      <alignment/>
    </xf>
    <xf numFmtId="179" fontId="30" fillId="0" borderId="0" xfId="15" applyNumberFormat="1" applyFont="1" applyBorder="1" applyAlignment="1">
      <alignment/>
    </xf>
    <xf numFmtId="179" fontId="29" fillId="0" borderId="6" xfId="15" applyNumberFormat="1" applyFont="1" applyBorder="1" applyAlignment="1">
      <alignment/>
    </xf>
    <xf numFmtId="179" fontId="29" fillId="0" borderId="0" xfId="15" applyNumberFormat="1" applyFont="1" applyBorder="1" applyAlignment="1">
      <alignment/>
    </xf>
    <xf numFmtId="179" fontId="30" fillId="0" borderId="0" xfId="15" applyNumberFormat="1" applyFont="1" applyFill="1" applyAlignment="1">
      <alignment/>
    </xf>
    <xf numFmtId="179" fontId="30" fillId="0" borderId="0" xfId="15" applyNumberFormat="1" applyFont="1" applyFill="1" applyBorder="1" applyAlignment="1">
      <alignment/>
    </xf>
    <xf numFmtId="179" fontId="30" fillId="0" borderId="7" xfId="15" applyNumberFormat="1" applyFont="1" applyBorder="1" applyAlignment="1">
      <alignment/>
    </xf>
    <xf numFmtId="179" fontId="29" fillId="0" borderId="7" xfId="15" applyNumberFormat="1" applyFont="1" applyBorder="1" applyAlignment="1">
      <alignment/>
    </xf>
    <xf numFmtId="179" fontId="31" fillId="0" borderId="0" xfId="15" applyNumberFormat="1" applyFont="1" applyBorder="1" applyAlignment="1">
      <alignment/>
    </xf>
    <xf numFmtId="179" fontId="4" fillId="0" borderId="0" xfId="15" applyNumberFormat="1" applyFont="1" applyBorder="1" applyAlignment="1">
      <alignment/>
    </xf>
    <xf numFmtId="0" fontId="32" fillId="0" borderId="0" xfId="0" applyFont="1" applyAlignment="1">
      <alignment horizontal="center"/>
    </xf>
    <xf numFmtId="0" fontId="2" fillId="0" borderId="0" xfId="19" applyFont="1">
      <alignment/>
      <protection/>
    </xf>
    <xf numFmtId="0" fontId="1" fillId="0" borderId="0" xfId="19" applyFont="1" applyAlignment="1">
      <alignment horizontal="center"/>
      <protection/>
    </xf>
    <xf numFmtId="0" fontId="1" fillId="0" borderId="0" xfId="19" applyFont="1" applyAlignment="1">
      <alignment wrapText="1"/>
      <protection/>
    </xf>
    <xf numFmtId="179" fontId="11" fillId="3" borderId="6" xfId="15" applyNumberFormat="1" applyFont="1" applyFill="1" applyBorder="1" applyAlignment="1">
      <alignment/>
    </xf>
    <xf numFmtId="179" fontId="11" fillId="3" borderId="0" xfId="15" applyNumberFormat="1" applyFont="1" applyFill="1" applyBorder="1" applyAlignment="1">
      <alignment/>
    </xf>
    <xf numFmtId="0" fontId="7" fillId="0" borderId="0" xfId="0" applyFont="1" applyFill="1" applyAlignment="1">
      <alignment horizontal="right"/>
    </xf>
    <xf numFmtId="0" fontId="11" fillId="0" borderId="0" xfId="0" applyFont="1" applyAlignment="1">
      <alignment/>
    </xf>
    <xf numFmtId="179" fontId="11" fillId="3" borderId="0" xfId="15" applyNumberFormat="1" applyFont="1" applyFill="1" applyAlignment="1">
      <alignment/>
    </xf>
    <xf numFmtId="0" fontId="11" fillId="0" borderId="0" xfId="0" applyFont="1" applyBorder="1" applyAlignment="1">
      <alignment/>
    </xf>
    <xf numFmtId="179" fontId="11" fillId="0" borderId="0" xfId="15" applyNumberFormat="1" applyFont="1" applyAlignment="1">
      <alignment horizontal="right"/>
    </xf>
    <xf numFmtId="179" fontId="11" fillId="0" borderId="0" xfId="15" applyNumberFormat="1" applyFont="1" applyAlignment="1">
      <alignment/>
    </xf>
    <xf numFmtId="0" fontId="10" fillId="0" borderId="0" xfId="0" applyFont="1" applyAlignment="1">
      <alignment horizontal="right" wrapText="1"/>
    </xf>
    <xf numFmtId="0" fontId="7" fillId="0" borderId="0" xfId="0" applyFont="1" applyAlignment="1">
      <alignment horizontal="right" wrapText="1"/>
    </xf>
    <xf numFmtId="0" fontId="31" fillId="0" borderId="0" xfId="19" applyFont="1" applyAlignment="1" quotePrefix="1">
      <alignment horizontal="right"/>
      <protection/>
    </xf>
    <xf numFmtId="0" fontId="31" fillId="0" borderId="0" xfId="19" applyFont="1" applyAlignment="1">
      <alignment horizontal="right"/>
      <protection/>
    </xf>
    <xf numFmtId="179" fontId="9" fillId="0" borderId="0" xfId="15"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9" fillId="0" borderId="0" xfId="19" applyNumberFormat="1" applyFont="1">
      <alignment/>
      <protection/>
    </xf>
    <xf numFmtId="0" fontId="29" fillId="0" borderId="0" xfId="19" applyFont="1" applyAlignment="1">
      <alignment horizontal="right"/>
      <protection/>
    </xf>
    <xf numFmtId="0" fontId="7" fillId="0" borderId="0" xfId="0" applyFont="1" applyAlignment="1">
      <alignment/>
    </xf>
    <xf numFmtId="179" fontId="11" fillId="0" borderId="0" xfId="15" applyNumberFormat="1" applyFont="1" applyAlignment="1">
      <alignment horizontal="justify" vertical="top" wrapText="1"/>
    </xf>
    <xf numFmtId="0" fontId="0" fillId="0" borderId="0" xfId="0" applyBorder="1" applyAlignment="1">
      <alignment/>
    </xf>
    <xf numFmtId="0" fontId="13" fillId="0" borderId="0" xfId="0" applyFont="1" applyFill="1" applyAlignment="1">
      <alignment horizontal="center"/>
    </xf>
    <xf numFmtId="0" fontId="33" fillId="0" borderId="0" xfId="19" applyFont="1" applyAlignment="1">
      <alignment horizontal="right"/>
      <protection/>
    </xf>
    <xf numFmtId="15" fontId="33" fillId="0" borderId="0" xfId="19" applyNumberFormat="1" applyFont="1">
      <alignment/>
      <protection/>
    </xf>
    <xf numFmtId="179" fontId="7" fillId="0" borderId="0" xfId="15" applyNumberFormat="1" applyFont="1" applyBorder="1" applyAlignment="1">
      <alignment/>
    </xf>
    <xf numFmtId="0" fontId="20" fillId="0" borderId="0" xfId="0" applyFont="1" applyAlignment="1">
      <alignment horizontal="center"/>
    </xf>
    <xf numFmtId="0" fontId="7" fillId="0" borderId="0" xfId="0" applyFont="1" applyFill="1" applyAlignment="1">
      <alignment horizontal="justify" vertical="top" wrapText="1"/>
    </xf>
    <xf numFmtId="0" fontId="1" fillId="0" borderId="10" xfId="19" applyFont="1" applyBorder="1" applyAlignment="1">
      <alignment horizontal="right" wrapText="1"/>
      <protection/>
    </xf>
    <xf numFmtId="0" fontId="1" fillId="0" borderId="10" xfId="0" applyFont="1" applyBorder="1" applyAlignment="1">
      <alignment horizontal="right" wrapText="1"/>
    </xf>
    <xf numFmtId="179" fontId="1" fillId="0" borderId="0" xfId="15" applyNumberFormat="1" applyFont="1" applyBorder="1" applyAlignment="1">
      <alignment/>
    </xf>
    <xf numFmtId="179" fontId="3" fillId="0" borderId="0" xfId="15" applyNumberFormat="1" applyBorder="1" applyAlignment="1">
      <alignment/>
    </xf>
    <xf numFmtId="0" fontId="1" fillId="0" borderId="0" xfId="0" applyFont="1" applyBorder="1" applyAlignment="1">
      <alignment/>
    </xf>
    <xf numFmtId="0" fontId="0" fillId="0" borderId="0" xfId="0" applyBorder="1" applyAlignment="1">
      <alignment/>
    </xf>
    <xf numFmtId="0" fontId="1" fillId="0" borderId="0" xfId="19" applyFont="1" applyBorder="1" applyAlignment="1">
      <alignment horizontal="right" wrapText="1"/>
      <protection/>
    </xf>
    <xf numFmtId="0" fontId="1" fillId="0" borderId="0" xfId="19" applyFont="1" applyBorder="1" applyAlignment="1">
      <alignment horizontal="right"/>
      <protection/>
    </xf>
    <xf numFmtId="179" fontId="1" fillId="0" borderId="0" xfId="15"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3" fillId="0" borderId="0" xfId="19" applyBorder="1">
      <alignment/>
      <protection/>
    </xf>
    <xf numFmtId="0" fontId="31" fillId="0" borderId="10" xfId="19" applyFont="1" applyBorder="1" applyAlignment="1" quotePrefix="1">
      <alignment horizontal="center"/>
      <protection/>
    </xf>
    <xf numFmtId="0" fontId="4" fillId="0" borderId="10" xfId="19" applyFont="1" applyBorder="1" applyAlignment="1" quotePrefix="1">
      <alignment horizontal="center"/>
      <protection/>
    </xf>
    <xf numFmtId="0" fontId="10" fillId="0" borderId="10" xfId="0" applyFont="1" applyBorder="1" applyAlignment="1">
      <alignment/>
    </xf>
    <xf numFmtId="0" fontId="10" fillId="0" borderId="0" xfId="0" applyFont="1" applyBorder="1" applyAlignment="1">
      <alignment/>
    </xf>
    <xf numFmtId="3" fontId="9" fillId="3" borderId="0" xfId="0" applyNumberFormat="1" applyFont="1" applyFill="1" applyBorder="1" applyAlignment="1">
      <alignment/>
    </xf>
    <xf numFmtId="0" fontId="7" fillId="0" borderId="10" xfId="0" applyFont="1" applyBorder="1" applyAlignment="1">
      <alignment/>
    </xf>
    <xf numFmtId="0" fontId="7" fillId="0" borderId="0" xfId="0" applyFont="1" applyBorder="1" applyAlignment="1">
      <alignment horizontal="justify" vertical="top" wrapText="1"/>
    </xf>
    <xf numFmtId="0" fontId="22" fillId="0" borderId="10" xfId="0" applyFont="1" applyBorder="1" applyAlignment="1">
      <alignment horizontal="right"/>
    </xf>
    <xf numFmtId="0" fontId="1" fillId="0" borderId="10"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79" fontId="9" fillId="0" borderId="0" xfId="15" applyNumberFormat="1" applyFont="1" applyBorder="1" applyAlignment="1">
      <alignment horizontal="justify" vertical="top" wrapText="1"/>
    </xf>
    <xf numFmtId="0" fontId="9" fillId="0" borderId="0" xfId="0" applyFont="1" applyBorder="1" applyAlignment="1">
      <alignment horizontal="justify" vertical="top" wrapText="1"/>
    </xf>
    <xf numFmtId="0" fontId="10" fillId="0" borderId="10" xfId="0" applyFont="1" applyBorder="1" applyAlignment="1">
      <alignment horizontal="right"/>
    </xf>
    <xf numFmtId="0" fontId="7" fillId="0" borderId="10" xfId="0" applyFont="1" applyBorder="1" applyAlignment="1">
      <alignment horizontal="right"/>
    </xf>
    <xf numFmtId="0" fontId="7" fillId="0" borderId="0" xfId="0" applyFont="1" applyBorder="1" applyAlignment="1">
      <alignment/>
    </xf>
    <xf numFmtId="0" fontId="9" fillId="3" borderId="0" xfId="0" applyFont="1" applyFill="1" applyAlignment="1">
      <alignment vertical="top" wrapText="1"/>
    </xf>
    <xf numFmtId="0" fontId="0" fillId="3" borderId="0" xfId="0" applyFill="1" applyAlignment="1">
      <alignment vertical="top" wrapText="1"/>
    </xf>
    <xf numFmtId="0" fontId="22" fillId="0" borderId="0" xfId="15" applyNumberFormat="1" applyFont="1" applyAlignment="1" quotePrefix="1">
      <alignment horizontal="right"/>
    </xf>
    <xf numFmtId="0" fontId="1" fillId="0" borderId="0" xfId="15" applyNumberFormat="1" applyFont="1" applyAlignment="1" quotePrefix="1">
      <alignment horizontal="right"/>
    </xf>
    <xf numFmtId="0" fontId="8" fillId="0" borderId="0" xfId="15" applyNumberFormat="1" applyFont="1" applyAlignment="1">
      <alignment/>
    </xf>
    <xf numFmtId="179" fontId="8" fillId="0" borderId="0" xfId="15" applyNumberFormat="1" applyFont="1" applyFill="1" applyBorder="1" applyAlignment="1">
      <alignment vertical="center"/>
    </xf>
    <xf numFmtId="179" fontId="8" fillId="0" borderId="0" xfId="15" applyNumberFormat="1" applyFont="1" applyFill="1" applyBorder="1" applyAlignment="1">
      <alignment horizontal="right" vertical="center"/>
    </xf>
    <xf numFmtId="179" fontId="1" fillId="0" borderId="6" xfId="15" applyNumberFormat="1" applyFont="1" applyFill="1" applyBorder="1" applyAlignment="1">
      <alignment horizontal="right" vertical="center"/>
    </xf>
    <xf numFmtId="179" fontId="8" fillId="0" borderId="0" xfId="15" applyNumberFormat="1" applyFont="1" applyFill="1" applyBorder="1" applyAlignment="1">
      <alignment horizontal="right" vertical="center" wrapText="1"/>
    </xf>
    <xf numFmtId="179" fontId="1" fillId="0" borderId="0" xfId="15" applyNumberFormat="1" applyFont="1" applyFill="1" applyBorder="1" applyAlignment="1">
      <alignment horizontal="right" vertical="center" wrapText="1"/>
    </xf>
    <xf numFmtId="179" fontId="8" fillId="0" borderId="6" xfId="15" applyNumberFormat="1" applyFont="1" applyFill="1" applyBorder="1" applyAlignment="1">
      <alignment horizontal="right" vertical="center"/>
    </xf>
    <xf numFmtId="179" fontId="8" fillId="0" borderId="1" xfId="15" applyNumberFormat="1" applyFont="1" applyFill="1" applyBorder="1" applyAlignment="1">
      <alignment horizontal="right" vertical="center"/>
    </xf>
    <xf numFmtId="179" fontId="1" fillId="0" borderId="0" xfId="15" applyNumberFormat="1" applyFont="1" applyFill="1" applyBorder="1" applyAlignment="1">
      <alignment horizontal="center" vertical="center"/>
    </xf>
    <xf numFmtId="179" fontId="8" fillId="0" borderId="0" xfId="15" applyNumberFormat="1" applyFont="1" applyFill="1" applyBorder="1" applyAlignment="1">
      <alignment horizontal="center" vertical="center"/>
    </xf>
    <xf numFmtId="179" fontId="8" fillId="0" borderId="1" xfId="15" applyNumberFormat="1" applyFont="1" applyFill="1" applyBorder="1" applyAlignment="1">
      <alignment horizontal="center" vertical="center"/>
    </xf>
    <xf numFmtId="0" fontId="0" fillId="0" borderId="0" xfId="0" applyAlignment="1">
      <alignment/>
    </xf>
    <xf numFmtId="0" fontId="7" fillId="0" borderId="0" xfId="0" applyFont="1" applyFill="1" applyAlignment="1">
      <alignment horizontal="justify" vertical="top" wrapText="1"/>
    </xf>
    <xf numFmtId="0" fontId="7" fillId="0" borderId="0" xfId="0" applyFont="1" applyAlignment="1">
      <alignment horizontal="center"/>
    </xf>
    <xf numFmtId="0" fontId="9" fillId="0" borderId="0" xfId="0" applyFont="1" applyAlignment="1">
      <alignment horizontal="left"/>
    </xf>
    <xf numFmtId="0" fontId="0" fillId="0" borderId="0" xfId="0" applyFont="1" applyFill="1" applyAlignment="1">
      <alignment wrapText="1"/>
    </xf>
    <xf numFmtId="179" fontId="9" fillId="0" borderId="0" xfId="15" applyNumberFormat="1" applyFont="1" applyAlignment="1">
      <alignment horizontal="left" vertical="top" wrapText="1"/>
    </xf>
    <xf numFmtId="179" fontId="9" fillId="0" borderId="0" xfId="15" applyNumberFormat="1" applyFont="1" applyAlignment="1" quotePrefix="1">
      <alignment horizontal="left" vertical="top" wrapText="1"/>
    </xf>
    <xf numFmtId="0" fontId="4" fillId="4" borderId="0" xfId="0" applyFont="1" applyFill="1" applyAlignment="1">
      <alignment horizontal="center" vertical="top" wrapText="1"/>
    </xf>
    <xf numFmtId="0" fontId="7" fillId="0" borderId="0" xfId="0" applyFont="1" applyAlignment="1">
      <alignment horizontal="justify" wrapText="1"/>
    </xf>
    <xf numFmtId="0" fontId="0" fillId="0" borderId="0" xfId="0" applyAlignment="1">
      <alignment wrapText="1"/>
    </xf>
    <xf numFmtId="179" fontId="0" fillId="0" borderId="0" xfId="15" applyNumberFormat="1" applyAlignment="1">
      <alignment horizontal="justify" vertical="top" wrapText="1"/>
    </xf>
    <xf numFmtId="0" fontId="2" fillId="0" borderId="0" xfId="0" applyFont="1" applyAlignment="1">
      <alignment horizontal="right"/>
    </xf>
    <xf numFmtId="0" fontId="9" fillId="0" borderId="0" xfId="0" applyFont="1" applyAlignment="1">
      <alignment horizontal="justify" vertical="top" wrapText="1"/>
    </xf>
    <xf numFmtId="0" fontId="0" fillId="0" borderId="0" xfId="0" applyAlignment="1">
      <alignment horizontal="justify" vertical="top" wrapText="1"/>
    </xf>
    <xf numFmtId="0" fontId="9" fillId="3" borderId="0" xfId="0" applyFont="1" applyFill="1" applyAlignment="1" quotePrefix="1">
      <alignment vertical="top" wrapText="1"/>
    </xf>
    <xf numFmtId="0" fontId="0" fillId="3" borderId="0" xfId="0" applyFill="1" applyAlignment="1">
      <alignment vertical="top" wrapText="1"/>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3" fillId="0" borderId="0" xfId="0" applyFont="1" applyAlignment="1">
      <alignment horizontal="center"/>
    </xf>
    <xf numFmtId="0" fontId="7" fillId="0" borderId="0" xfId="0" applyFont="1" applyAlignment="1">
      <alignment horizontal="justify" vertical="top" wrapText="1"/>
    </xf>
    <xf numFmtId="0" fontId="21" fillId="0" borderId="0" xfId="0" applyFont="1" applyAlignment="1">
      <alignment horizontal="justify" vertical="top" wrapText="1"/>
    </xf>
    <xf numFmtId="0" fontId="4" fillId="4" borderId="0" xfId="0" applyFont="1" applyFill="1" applyAlignment="1">
      <alignment horizontal="center"/>
    </xf>
    <xf numFmtId="0" fontId="0" fillId="0" borderId="0" xfId="0" applyAlignment="1">
      <alignment horizontal="left" vertical="top" wrapText="1"/>
    </xf>
    <xf numFmtId="0" fontId="9" fillId="3" borderId="0" xfId="0" applyFont="1" applyFill="1" applyAlignment="1">
      <alignment vertical="top" wrapText="1"/>
    </xf>
    <xf numFmtId="0" fontId="10" fillId="0" borderId="10" xfId="15" applyNumberFormat="1" applyFont="1" applyBorder="1" applyAlignment="1" quotePrefix="1">
      <alignment horizontal="right"/>
    </xf>
    <xf numFmtId="0" fontId="7" fillId="0" borderId="0" xfId="15" applyNumberFormat="1" applyFont="1" applyAlignment="1">
      <alignment horizontal="center"/>
    </xf>
    <xf numFmtId="0" fontId="7" fillId="0" borderId="10" xfId="15" applyNumberFormat="1" applyFont="1" applyBorder="1" applyAlignment="1" quotePrefix="1">
      <alignment horizontal="right"/>
    </xf>
    <xf numFmtId="179" fontId="0" fillId="0" borderId="0" xfId="15" applyNumberFormat="1" applyAlignment="1">
      <alignment horizontal="center" vertical="top" wrapText="1"/>
    </xf>
    <xf numFmtId="0" fontId="21" fillId="0" borderId="0" xfId="0" applyFont="1" applyAlignment="1">
      <alignment horizontal="right" vertical="top" wrapText="1"/>
    </xf>
    <xf numFmtId="0" fontId="20" fillId="0" borderId="0" xfId="0" applyFont="1" applyAlignment="1">
      <alignment horizontal="center"/>
    </xf>
    <xf numFmtId="0" fontId="4" fillId="0" borderId="0" xfId="0" applyFont="1" applyAlignment="1">
      <alignment horizontal="center"/>
    </xf>
    <xf numFmtId="179" fontId="1" fillId="0" borderId="11" xfId="15"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79" fontId="1" fillId="0" borderId="0" xfId="15" applyNumberFormat="1" applyFont="1" applyAlignment="1">
      <alignment horizontal="center"/>
    </xf>
    <xf numFmtId="179" fontId="1" fillId="0" borderId="10" xfId="15" applyNumberFormat="1" applyFont="1" applyBorder="1" applyAlignment="1" quotePrefix="1">
      <alignment horizontal="center"/>
    </xf>
    <xf numFmtId="0" fontId="1" fillId="0" borderId="0" xfId="0" applyFont="1" applyAlignment="1">
      <alignment wrapText="1"/>
    </xf>
    <xf numFmtId="0" fontId="28" fillId="0" borderId="0" xfId="0" applyFont="1" applyAlignment="1">
      <alignment wrapText="1"/>
    </xf>
    <xf numFmtId="0" fontId="27" fillId="0" borderId="0" xfId="0" applyFont="1" applyAlignment="1">
      <alignment wrapText="1"/>
    </xf>
    <xf numFmtId="37" fontId="4" fillId="2"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1" fillId="0" borderId="0" xfId="0" applyFont="1" applyAlignment="1">
      <alignment horizontal="center"/>
    </xf>
    <xf numFmtId="0" fontId="3" fillId="0" borderId="0" xfId="19" applyFont="1" applyAlignment="1">
      <alignment horizontal="justify" wrapText="1"/>
      <protection/>
    </xf>
    <xf numFmtId="0" fontId="3" fillId="0" borderId="0" xfId="19" applyAlignment="1">
      <alignment horizontal="justify" wrapText="1"/>
      <protection/>
    </xf>
    <xf numFmtId="0" fontId="0" fillId="0" borderId="0" xfId="0" applyAlignment="1">
      <alignment horizontal="justify" wrapText="1"/>
    </xf>
    <xf numFmtId="0" fontId="4" fillId="0" borderId="0" xfId="19" applyFont="1" applyAlignment="1">
      <alignment horizontal="center"/>
      <protection/>
    </xf>
    <xf numFmtId="0" fontId="3" fillId="0" borderId="0" xfId="20" applyFont="1" applyAlignment="1">
      <alignment horizontal="justify" wrapText="1"/>
      <protection/>
    </xf>
    <xf numFmtId="0" fontId="20"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0" fillId="0" borderId="0" xfId="0" applyFont="1" applyFill="1" applyAlignment="1">
      <alignment wrapText="1"/>
    </xf>
    <xf numFmtId="179" fontId="9" fillId="0" borderId="0" xfId="15" applyNumberFormat="1" applyFont="1" applyAlignment="1">
      <alignment horizontal="justify" vertical="top" wrapText="1"/>
    </xf>
    <xf numFmtId="0" fontId="0" fillId="0" borderId="0" xfId="0" applyFont="1" applyFill="1" applyAlignment="1">
      <alignment/>
    </xf>
    <xf numFmtId="179" fontId="9" fillId="0" borderId="0" xfId="15" applyNumberFormat="1" applyFont="1" applyAlignment="1">
      <alignment horizontal="left" wrapText="1"/>
    </xf>
    <xf numFmtId="0" fontId="7" fillId="0" borderId="11" xfId="0" applyFont="1" applyFill="1" applyBorder="1" applyAlignment="1">
      <alignment horizontal="center"/>
    </xf>
    <xf numFmtId="0" fontId="0" fillId="0" borderId="0" xfId="0" applyAlignment="1">
      <alignment vertical="top" wrapText="1"/>
    </xf>
    <xf numFmtId="0" fontId="0" fillId="0" borderId="0" xfId="0" applyAlignment="1">
      <alignment horizontal="justify" vertical="top"/>
    </xf>
    <xf numFmtId="0" fontId="13" fillId="0" borderId="0" xfId="0" applyFont="1" applyFill="1" applyAlignment="1">
      <alignment horizontal="center"/>
    </xf>
    <xf numFmtId="0" fontId="7" fillId="0" borderId="0" xfId="0" applyFont="1" applyAlignment="1">
      <alignment/>
    </xf>
    <xf numFmtId="0" fontId="9"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3"/>
  <sheetViews>
    <sheetView showGridLines="0" workbookViewId="0" topLeftCell="A29">
      <selection activeCell="J37" sqref="J37"/>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9.421875" style="4" customWidth="1"/>
    <col min="8" max="8" width="1.1484375" style="4" customWidth="1"/>
    <col min="9" max="9" width="10.8515625" style="4" customWidth="1"/>
    <col min="10" max="10" width="10.28125" style="5" customWidth="1"/>
    <col min="11" max="11" width="0.13671875" style="3" hidden="1" customWidth="1"/>
    <col min="12" max="12" width="9.140625" style="3" customWidth="1"/>
    <col min="13" max="13" width="9.140625" style="57" customWidth="1"/>
    <col min="14" max="14" width="12.421875" style="57" customWidth="1"/>
    <col min="15" max="16" width="9.140625" style="57" customWidth="1"/>
    <col min="17" max="16384" width="9.140625" style="3" customWidth="1"/>
  </cols>
  <sheetData>
    <row r="1" spans="2:10" ht="22.5">
      <c r="B1" s="342"/>
      <c r="C1" s="342"/>
      <c r="D1" s="342"/>
      <c r="E1" s="342"/>
      <c r="F1" s="342"/>
      <c r="G1" s="342"/>
      <c r="H1" s="342"/>
      <c r="I1" s="342"/>
      <c r="J1" s="342"/>
    </row>
    <row r="2" spans="2:10" ht="18.75" customHeight="1">
      <c r="B2" s="342" t="s">
        <v>42</v>
      </c>
      <c r="C2" s="342"/>
      <c r="D2" s="342"/>
      <c r="E2" s="342"/>
      <c r="F2" s="342"/>
      <c r="G2" s="342"/>
      <c r="H2" s="342"/>
      <c r="I2" s="342"/>
      <c r="J2" s="342"/>
    </row>
    <row r="3" spans="2:10" ht="14.25" customHeight="1">
      <c r="B3" s="343" t="s">
        <v>43</v>
      </c>
      <c r="C3" s="343"/>
      <c r="D3" s="343"/>
      <c r="E3" s="343"/>
      <c r="F3" s="343"/>
      <c r="G3" s="343"/>
      <c r="H3" s="343"/>
      <c r="I3" s="343"/>
      <c r="J3" s="343"/>
    </row>
    <row r="4" spans="2:10" ht="24" customHeight="1">
      <c r="B4" s="345" t="s">
        <v>20</v>
      </c>
      <c r="C4" s="346"/>
      <c r="D4" s="346"/>
      <c r="E4" s="346"/>
      <c r="F4" s="346"/>
      <c r="G4" s="346"/>
      <c r="H4" s="346"/>
      <c r="I4" s="346"/>
      <c r="J4" s="346"/>
    </row>
    <row r="5" spans="1:16" ht="18.75">
      <c r="A5" s="76"/>
      <c r="B5" s="352"/>
      <c r="C5" s="352"/>
      <c r="D5" s="352"/>
      <c r="E5" s="352"/>
      <c r="F5" s="352"/>
      <c r="G5" s="352"/>
      <c r="H5" s="352"/>
      <c r="I5" s="352"/>
      <c r="J5" s="352"/>
      <c r="K5" s="14"/>
      <c r="L5" s="12"/>
      <c r="M5" s="62"/>
      <c r="N5" s="63"/>
      <c r="O5" s="63"/>
      <c r="P5" s="63"/>
    </row>
    <row r="6" spans="2:10" ht="6" customHeight="1">
      <c r="B6" s="9"/>
      <c r="C6" s="9"/>
      <c r="D6" s="9"/>
      <c r="E6" s="9"/>
      <c r="F6" s="9"/>
      <c r="G6" s="9"/>
      <c r="H6" s="9"/>
      <c r="I6" s="9"/>
      <c r="J6" s="9"/>
    </row>
    <row r="7" spans="1:10" ht="16.5" customHeight="1">
      <c r="A7" s="125"/>
      <c r="B7" s="1" t="s">
        <v>125</v>
      </c>
      <c r="C7" s="125"/>
      <c r="D7" s="125"/>
      <c r="E7" s="186"/>
      <c r="F7" s="185"/>
      <c r="G7" s="185"/>
      <c r="H7" s="185"/>
      <c r="I7" s="185"/>
      <c r="J7" s="186"/>
    </row>
    <row r="8" spans="1:10" ht="13.5" customHeight="1">
      <c r="A8" s="125"/>
      <c r="C8" s="1" t="s">
        <v>242</v>
      </c>
      <c r="D8" s="253" t="s">
        <v>241</v>
      </c>
      <c r="E8" s="186"/>
      <c r="F8" s="185"/>
      <c r="G8" s="185"/>
      <c r="H8" s="185"/>
      <c r="I8" s="185"/>
      <c r="J8" s="186"/>
    </row>
    <row r="9" spans="1:10" ht="8.25" customHeight="1">
      <c r="A9" s="125"/>
      <c r="B9" s="186"/>
      <c r="C9" s="125"/>
      <c r="D9" s="125"/>
      <c r="E9" s="186"/>
      <c r="F9" s="185"/>
      <c r="G9" s="185"/>
      <c r="H9" s="185"/>
      <c r="I9" s="185"/>
      <c r="J9" s="186"/>
    </row>
    <row r="10" spans="1:10" ht="4.5" customHeight="1">
      <c r="A10" s="125"/>
      <c r="B10" s="186"/>
      <c r="C10" s="125"/>
      <c r="D10" s="125"/>
      <c r="E10" s="186"/>
      <c r="F10" s="187"/>
      <c r="G10" s="187"/>
      <c r="H10" s="187"/>
      <c r="I10" s="187"/>
      <c r="J10" s="186"/>
    </row>
    <row r="11" spans="1:10" ht="18" customHeight="1" thickBot="1">
      <c r="A11" s="125"/>
      <c r="B11" s="186"/>
      <c r="C11" s="125"/>
      <c r="D11" s="125"/>
      <c r="E11" s="186"/>
      <c r="F11" s="347" t="s">
        <v>221</v>
      </c>
      <c r="G11" s="347"/>
      <c r="H11" s="188"/>
      <c r="I11" s="347" t="s">
        <v>222</v>
      </c>
      <c r="J11" s="347"/>
    </row>
    <row r="12" spans="1:10" ht="13.5" customHeight="1">
      <c r="A12" s="125"/>
      <c r="B12" s="186"/>
      <c r="C12" s="125"/>
      <c r="D12" s="125"/>
      <c r="E12" s="186"/>
      <c r="F12" s="344" t="s">
        <v>223</v>
      </c>
      <c r="G12" s="344"/>
      <c r="H12" s="187"/>
      <c r="I12" s="344" t="s">
        <v>223</v>
      </c>
      <c r="J12" s="344"/>
    </row>
    <row r="13" spans="1:10" ht="13.5" customHeight="1" thickBot="1">
      <c r="A13" s="125"/>
      <c r="B13" s="186"/>
      <c r="C13" s="125"/>
      <c r="D13" s="125"/>
      <c r="E13" s="186"/>
      <c r="F13" s="348" t="s">
        <v>243</v>
      </c>
      <c r="G13" s="348"/>
      <c r="H13" s="187"/>
      <c r="I13" s="348" t="str">
        <f>+F13</f>
        <v>31 March</v>
      </c>
      <c r="J13" s="348"/>
    </row>
    <row r="14" spans="1:10" ht="13.5" customHeight="1">
      <c r="A14" s="125"/>
      <c r="B14" s="186"/>
      <c r="C14" s="125"/>
      <c r="D14" s="125"/>
      <c r="E14" s="186"/>
      <c r="F14" s="300">
        <v>2007</v>
      </c>
      <c r="G14" s="301">
        <v>2006</v>
      </c>
      <c r="H14" s="302"/>
      <c r="I14" s="300">
        <f>+F14</f>
        <v>2007</v>
      </c>
      <c r="J14" s="301">
        <f>+G14</f>
        <v>2006</v>
      </c>
    </row>
    <row r="15" spans="1:16" s="116" customFormat="1" ht="14.25" customHeight="1">
      <c r="A15" s="189"/>
      <c r="B15" s="189"/>
      <c r="C15" s="189"/>
      <c r="D15" s="189"/>
      <c r="E15" s="170" t="s">
        <v>111</v>
      </c>
      <c r="F15" s="190" t="s">
        <v>3</v>
      </c>
      <c r="G15" s="191" t="s">
        <v>3</v>
      </c>
      <c r="H15" s="191"/>
      <c r="I15" s="190" t="s">
        <v>3</v>
      </c>
      <c r="J15" s="191" t="s">
        <v>3</v>
      </c>
      <c r="K15" s="117"/>
      <c r="M15" s="118"/>
      <c r="N15" s="64" t="s">
        <v>3</v>
      </c>
      <c r="O15" s="119"/>
      <c r="P15" s="118"/>
    </row>
    <row r="16" spans="1:14" ht="8.25" customHeight="1">
      <c r="A16" s="125"/>
      <c r="B16" s="186"/>
      <c r="C16" s="125"/>
      <c r="D16" s="125"/>
      <c r="E16" s="186"/>
      <c r="F16" s="190"/>
      <c r="G16" s="191"/>
      <c r="H16" s="188"/>
      <c r="I16" s="190"/>
      <c r="J16" s="191"/>
      <c r="K16" s="4"/>
      <c r="N16" s="64"/>
    </row>
    <row r="17" spans="1:16" s="16" customFormat="1" ht="18" customHeight="1">
      <c r="A17" s="192"/>
      <c r="B17" s="193" t="s">
        <v>25</v>
      </c>
      <c r="C17" s="192"/>
      <c r="D17" s="192"/>
      <c r="E17" s="216" t="s">
        <v>87</v>
      </c>
      <c r="F17" s="194">
        <v>30674</v>
      </c>
      <c r="G17" s="303">
        <v>22689</v>
      </c>
      <c r="H17" s="195"/>
      <c r="I17" s="194">
        <v>30674</v>
      </c>
      <c r="J17" s="303">
        <v>22689</v>
      </c>
      <c r="M17" s="58"/>
      <c r="N17" s="59">
        <v>24768</v>
      </c>
      <c r="O17" s="58"/>
      <c r="P17" s="58"/>
    </row>
    <row r="18" spans="1:16" s="16" customFormat="1" ht="17.25" customHeight="1">
      <c r="A18" s="192"/>
      <c r="B18" s="192" t="s">
        <v>112</v>
      </c>
      <c r="C18" s="192"/>
      <c r="D18" s="192"/>
      <c r="E18" s="216"/>
      <c r="F18" s="196">
        <v>-27434</v>
      </c>
      <c r="G18" s="304">
        <v>-19268</v>
      </c>
      <c r="H18" s="195"/>
      <c r="I18" s="196">
        <v>-27434</v>
      </c>
      <c r="J18" s="304">
        <v>-19268</v>
      </c>
      <c r="M18" s="58"/>
      <c r="N18" s="59">
        <v>0</v>
      </c>
      <c r="O18" s="58"/>
      <c r="P18" s="58"/>
    </row>
    <row r="19" spans="1:16" s="16" customFormat="1" ht="4.5" customHeight="1">
      <c r="A19" s="192"/>
      <c r="B19" s="192"/>
      <c r="C19" s="192"/>
      <c r="D19" s="192"/>
      <c r="E19" s="216"/>
      <c r="F19" s="197"/>
      <c r="G19" s="305"/>
      <c r="H19" s="199"/>
      <c r="I19" s="197"/>
      <c r="J19" s="305"/>
      <c r="M19" s="58"/>
      <c r="N19" s="65"/>
      <c r="O19" s="58"/>
      <c r="P19" s="58"/>
    </row>
    <row r="20" spans="1:16" s="16" customFormat="1" ht="15.75">
      <c r="A20" s="192"/>
      <c r="B20" s="355" t="s">
        <v>113</v>
      </c>
      <c r="C20" s="355"/>
      <c r="D20" s="200"/>
      <c r="E20" s="216"/>
      <c r="F20" s="201">
        <f>SUM(F17:F19)</f>
        <v>3240</v>
      </c>
      <c r="G20" s="306">
        <f>SUM(G17:G19)</f>
        <v>3421</v>
      </c>
      <c r="H20" s="202"/>
      <c r="I20" s="201">
        <f>SUM(I17:I19)</f>
        <v>3240</v>
      </c>
      <c r="J20" s="306">
        <f>SUM(J17:J19)</f>
        <v>3421</v>
      </c>
      <c r="K20" s="19"/>
      <c r="L20" s="19"/>
      <c r="M20" s="66"/>
      <c r="N20" s="67">
        <v>-1652</v>
      </c>
      <c r="O20" s="58"/>
      <c r="P20" s="58"/>
    </row>
    <row r="21" spans="1:16" s="16" customFormat="1" ht="4.5" customHeight="1">
      <c r="A21" s="192"/>
      <c r="B21" s="200"/>
      <c r="C21" s="200"/>
      <c r="D21" s="200"/>
      <c r="E21" s="216"/>
      <c r="F21" s="203"/>
      <c r="G21" s="307"/>
      <c r="H21" s="202"/>
      <c r="I21" s="203"/>
      <c r="J21" s="307"/>
      <c r="K21" s="19"/>
      <c r="L21" s="19"/>
      <c r="M21" s="66"/>
      <c r="N21" s="67"/>
      <c r="O21" s="58"/>
      <c r="P21" s="58"/>
    </row>
    <row r="22" spans="1:16" s="16" customFormat="1" ht="17.25" customHeight="1">
      <c r="A22" s="192"/>
      <c r="B22" s="192" t="s">
        <v>117</v>
      </c>
      <c r="C22" s="192"/>
      <c r="D22" s="192"/>
      <c r="E22" s="216"/>
      <c r="F22" s="194">
        <v>838</v>
      </c>
      <c r="G22" s="304">
        <v>244</v>
      </c>
      <c r="H22" s="195"/>
      <c r="I22" s="194">
        <v>838</v>
      </c>
      <c r="J22" s="304">
        <v>244</v>
      </c>
      <c r="M22" s="58"/>
      <c r="N22" s="59">
        <v>3202</v>
      </c>
      <c r="O22" s="58"/>
      <c r="P22" s="58"/>
    </row>
    <row r="23" spans="1:16" s="16" customFormat="1" ht="17.25" customHeight="1">
      <c r="A23" s="192"/>
      <c r="B23" s="192" t="s">
        <v>114</v>
      </c>
      <c r="C23" s="192"/>
      <c r="D23" s="192"/>
      <c r="E23" s="216"/>
      <c r="F23" s="194">
        <v>-1984</v>
      </c>
      <c r="G23" s="304">
        <v>-1104</v>
      </c>
      <c r="H23" s="195"/>
      <c r="I23" s="194">
        <v>-1984</v>
      </c>
      <c r="J23" s="304">
        <v>-1104</v>
      </c>
      <c r="M23" s="58"/>
      <c r="N23" s="59"/>
      <c r="O23" s="58"/>
      <c r="P23" s="58"/>
    </row>
    <row r="24" spans="1:16" s="16" customFormat="1" ht="17.25" customHeight="1" hidden="1">
      <c r="A24" s="192"/>
      <c r="B24" s="192" t="s">
        <v>115</v>
      </c>
      <c r="C24" s="192"/>
      <c r="D24" s="192"/>
      <c r="E24" s="216"/>
      <c r="F24" s="194"/>
      <c r="G24" s="304"/>
      <c r="H24" s="195"/>
      <c r="I24" s="194"/>
      <c r="J24" s="304"/>
      <c r="M24" s="58"/>
      <c r="N24" s="59"/>
      <c r="O24" s="58"/>
      <c r="P24" s="58"/>
    </row>
    <row r="25" spans="1:16" s="16" customFormat="1" ht="17.25" customHeight="1" hidden="1">
      <c r="A25" s="192"/>
      <c r="B25" s="192" t="s">
        <v>116</v>
      </c>
      <c r="C25" s="192"/>
      <c r="D25" s="192"/>
      <c r="E25" s="216"/>
      <c r="F25" s="194"/>
      <c r="G25" s="304"/>
      <c r="H25" s="195"/>
      <c r="I25" s="194"/>
      <c r="J25" s="304"/>
      <c r="M25" s="58"/>
      <c r="N25" s="59"/>
      <c r="O25" s="58"/>
      <c r="P25" s="58"/>
    </row>
    <row r="26" spans="1:16" s="16" customFormat="1" ht="17.25" customHeight="1">
      <c r="A26" s="192"/>
      <c r="B26" s="192" t="s">
        <v>118</v>
      </c>
      <c r="C26" s="192"/>
      <c r="D26" s="192"/>
      <c r="E26" s="216"/>
      <c r="F26" s="205">
        <v>-19</v>
      </c>
      <c r="G26" s="308">
        <v>-52</v>
      </c>
      <c r="H26" s="198"/>
      <c r="I26" s="205">
        <v>-19</v>
      </c>
      <c r="J26" s="308">
        <v>-52</v>
      </c>
      <c r="M26" s="58"/>
      <c r="N26" s="59"/>
      <c r="O26" s="58"/>
      <c r="P26" s="58"/>
    </row>
    <row r="27" spans="1:16" s="16" customFormat="1" ht="17.25" customHeight="1">
      <c r="A27" s="192"/>
      <c r="B27" s="193" t="s">
        <v>56</v>
      </c>
      <c r="C27" s="192"/>
      <c r="D27" s="192"/>
      <c r="E27" s="216"/>
      <c r="F27" s="194">
        <f>SUM(F20:F26)</f>
        <v>2075</v>
      </c>
      <c r="G27" s="304">
        <f>SUM(G20:G26)</f>
        <v>2509</v>
      </c>
      <c r="H27" s="195"/>
      <c r="I27" s="194">
        <f>SUM(I20:I26)</f>
        <v>2075</v>
      </c>
      <c r="J27" s="304">
        <f>SUM(J20:J26)</f>
        <v>2509</v>
      </c>
      <c r="M27" s="58"/>
      <c r="N27" s="59"/>
      <c r="O27" s="58"/>
      <c r="P27" s="58"/>
    </row>
    <row r="28" spans="1:16" s="16" customFormat="1" ht="20.25" customHeight="1">
      <c r="A28" s="192"/>
      <c r="B28" s="192" t="s">
        <v>119</v>
      </c>
      <c r="C28" s="192"/>
      <c r="D28" s="192"/>
      <c r="E28" s="216" t="s">
        <v>97</v>
      </c>
      <c r="F28" s="205">
        <v>-719</v>
      </c>
      <c r="G28" s="308">
        <v>-939</v>
      </c>
      <c r="H28" s="198"/>
      <c r="I28" s="205">
        <v>-719</v>
      </c>
      <c r="J28" s="308">
        <v>-939</v>
      </c>
      <c r="M28" s="58"/>
      <c r="N28" s="59"/>
      <c r="O28" s="58"/>
      <c r="P28" s="58"/>
    </row>
    <row r="29" spans="1:16" s="16" customFormat="1" ht="17.25" customHeight="1" thickBot="1">
      <c r="A29" s="192"/>
      <c r="B29" s="193" t="s">
        <v>229</v>
      </c>
      <c r="C29" s="192"/>
      <c r="D29" s="192"/>
      <c r="E29" s="216"/>
      <c r="F29" s="206">
        <f>SUM(F27:F28)</f>
        <v>1356</v>
      </c>
      <c r="G29" s="309">
        <f>SUM(G27:G28)</f>
        <v>1570</v>
      </c>
      <c r="H29" s="207"/>
      <c r="I29" s="206">
        <f>SUM(I27:I28)</f>
        <v>1356</v>
      </c>
      <c r="J29" s="309">
        <f>SUM(J27:J28)</f>
        <v>1570</v>
      </c>
      <c r="M29" s="58"/>
      <c r="N29" s="59"/>
      <c r="O29" s="58"/>
      <c r="P29" s="58"/>
    </row>
    <row r="30" spans="1:16" s="16" customFormat="1" ht="17.25" customHeight="1">
      <c r="A30" s="192"/>
      <c r="B30" s="192"/>
      <c r="C30" s="192"/>
      <c r="D30" s="192"/>
      <c r="E30" s="216"/>
      <c r="F30" s="208"/>
      <c r="G30" s="310"/>
      <c r="H30" s="195"/>
      <c r="I30" s="208"/>
      <c r="J30" s="204"/>
      <c r="M30" s="58"/>
      <c r="N30" s="59"/>
      <c r="O30" s="58"/>
      <c r="P30" s="58"/>
    </row>
    <row r="31" spans="1:16" s="16" customFormat="1" ht="17.25" customHeight="1">
      <c r="A31" s="192"/>
      <c r="B31" s="192" t="s">
        <v>121</v>
      </c>
      <c r="C31" s="192"/>
      <c r="D31" s="192"/>
      <c r="E31" s="216"/>
      <c r="F31" s="208"/>
      <c r="G31" s="310"/>
      <c r="H31" s="195"/>
      <c r="I31" s="208"/>
      <c r="J31" s="204"/>
      <c r="M31" s="58"/>
      <c r="N31" s="59"/>
      <c r="O31" s="58"/>
      <c r="P31" s="58"/>
    </row>
    <row r="32" spans="1:16" s="16" customFormat="1" ht="17.25" customHeight="1">
      <c r="A32" s="192"/>
      <c r="B32" s="192" t="s">
        <v>122</v>
      </c>
      <c r="C32" s="192"/>
      <c r="D32" s="192"/>
      <c r="E32" s="216"/>
      <c r="F32" s="194">
        <v>1334</v>
      </c>
      <c r="G32" s="311">
        <v>1568</v>
      </c>
      <c r="H32" s="194">
        <f>+H29-H33</f>
        <v>0</v>
      </c>
      <c r="I32" s="194">
        <v>1334</v>
      </c>
      <c r="J32" s="311">
        <v>1568</v>
      </c>
      <c r="M32" s="58"/>
      <c r="N32" s="59"/>
      <c r="O32" s="58"/>
      <c r="P32" s="58"/>
    </row>
    <row r="33" spans="1:16" s="16" customFormat="1" ht="17.25" customHeight="1">
      <c r="A33" s="192"/>
      <c r="B33" s="192" t="s">
        <v>123</v>
      </c>
      <c r="C33" s="192"/>
      <c r="D33" s="192"/>
      <c r="E33" s="216"/>
      <c r="F33" s="194">
        <v>22</v>
      </c>
      <c r="G33" s="311">
        <v>2</v>
      </c>
      <c r="H33" s="195"/>
      <c r="I33" s="194">
        <v>22</v>
      </c>
      <c r="J33" s="311">
        <v>2</v>
      </c>
      <c r="M33" s="58"/>
      <c r="N33" s="59"/>
      <c r="O33" s="58"/>
      <c r="P33" s="58"/>
    </row>
    <row r="34" spans="1:16" s="16" customFormat="1" ht="17.25" customHeight="1" thickBot="1">
      <c r="A34" s="192"/>
      <c r="B34" s="193" t="s">
        <v>229</v>
      </c>
      <c r="C34" s="192"/>
      <c r="D34" s="192"/>
      <c r="E34" s="216"/>
      <c r="F34" s="206">
        <f>SUM(F32:F33)</f>
        <v>1356</v>
      </c>
      <c r="G34" s="312">
        <f>SUM(G32:G33)</f>
        <v>1570</v>
      </c>
      <c r="H34" s="207"/>
      <c r="I34" s="206">
        <f>SUM(I32:I33)</f>
        <v>1356</v>
      </c>
      <c r="J34" s="312">
        <f>SUM(J32:J33)</f>
        <v>1570</v>
      </c>
      <c r="M34" s="58"/>
      <c r="N34" s="59"/>
      <c r="O34" s="58"/>
      <c r="P34" s="58"/>
    </row>
    <row r="35" spans="1:16" s="16" customFormat="1" ht="17.25" customHeight="1">
      <c r="A35" s="192"/>
      <c r="B35" s="192"/>
      <c r="C35" s="192"/>
      <c r="D35" s="192"/>
      <c r="E35" s="216"/>
      <c r="F35" s="208"/>
      <c r="G35" s="209"/>
      <c r="H35" s="195"/>
      <c r="I35" s="208"/>
      <c r="J35" s="209"/>
      <c r="M35" s="58"/>
      <c r="N35" s="59"/>
      <c r="O35" s="58"/>
      <c r="P35" s="58"/>
    </row>
    <row r="36" spans="1:16" s="16" customFormat="1" ht="17.25" customHeight="1">
      <c r="A36" s="192"/>
      <c r="B36" s="193" t="s">
        <v>228</v>
      </c>
      <c r="C36" s="192"/>
      <c r="D36" s="192"/>
      <c r="E36" s="216"/>
      <c r="F36" s="208"/>
      <c r="G36" s="209"/>
      <c r="H36" s="195"/>
      <c r="I36" s="208"/>
      <c r="J36" s="209"/>
      <c r="M36" s="58"/>
      <c r="N36" s="59"/>
      <c r="O36" s="58"/>
      <c r="P36" s="58"/>
    </row>
    <row r="37" spans="1:16" s="16" customFormat="1" ht="17.25" customHeight="1">
      <c r="A37" s="192"/>
      <c r="B37" s="192"/>
      <c r="C37" s="210" t="s">
        <v>204</v>
      </c>
      <c r="D37" s="210"/>
      <c r="E37" s="216" t="s">
        <v>107</v>
      </c>
      <c r="F37" s="211">
        <f>+'notes-Part B'!G87</f>
        <v>1.2951456310679612</v>
      </c>
      <c r="G37" s="212">
        <f>+'notes-Part B'!H87</f>
        <v>1.5223300970873785</v>
      </c>
      <c r="H37" s="213"/>
      <c r="I37" s="211">
        <f>+'notes-Part B'!J87</f>
        <v>1.2951456310679612</v>
      </c>
      <c r="J37" s="212">
        <f>+'notes-Part B'!K87</f>
        <v>1.5223300970873785</v>
      </c>
      <c r="K37" s="18"/>
      <c r="L37" s="18"/>
      <c r="M37" s="58"/>
      <c r="N37" s="60">
        <v>-14.914141414141413</v>
      </c>
      <c r="O37" s="58"/>
      <c r="P37" s="58"/>
    </row>
    <row r="38" spans="1:14" ht="17.25" customHeight="1" hidden="1">
      <c r="A38" s="125"/>
      <c r="B38" s="125"/>
      <c r="C38" s="210" t="s">
        <v>124</v>
      </c>
      <c r="D38" s="210"/>
      <c r="E38" s="216" t="s">
        <v>189</v>
      </c>
      <c r="F38" s="211">
        <f>+'notes-Part B'!G88</f>
        <v>0</v>
      </c>
      <c r="G38" s="212">
        <f>+'notes-Part B'!H88</f>
        <v>0</v>
      </c>
      <c r="H38" s="213"/>
      <c r="I38" s="211">
        <f>+'notes-Part B'!J88</f>
        <v>0</v>
      </c>
      <c r="J38" s="212">
        <f>+'notes-Part B'!K88</f>
        <v>0</v>
      </c>
      <c r="N38" s="61"/>
    </row>
    <row r="39" spans="1:14" ht="15.75">
      <c r="A39" s="125"/>
      <c r="B39" s="186"/>
      <c r="C39" s="214" t="s">
        <v>124</v>
      </c>
      <c r="D39" s="214"/>
      <c r="E39" s="216" t="s">
        <v>107</v>
      </c>
      <c r="F39" s="211">
        <f>+'notes-Part B'!G97</f>
        <v>1.1210084033613446</v>
      </c>
      <c r="G39" s="212">
        <f>+'notes-Part B'!H97</f>
        <v>1.3176470588235294</v>
      </c>
      <c r="H39" s="213"/>
      <c r="I39" s="211">
        <f>+'notes-Part B'!J97</f>
        <v>1.1210084033613446</v>
      </c>
      <c r="J39" s="212">
        <f>+'notes-Part B'!K97</f>
        <v>1.3176470588235294</v>
      </c>
      <c r="N39" s="68"/>
    </row>
    <row r="40" spans="1:14" ht="15.75">
      <c r="A40" s="125"/>
      <c r="B40" s="186"/>
      <c r="C40" s="214"/>
      <c r="D40" s="214"/>
      <c r="E40" s="217"/>
      <c r="F40" s="215"/>
      <c r="G40" s="215"/>
      <c r="H40" s="215"/>
      <c r="I40" s="214"/>
      <c r="J40" s="214" t="s">
        <v>220</v>
      </c>
      <c r="N40" s="68"/>
    </row>
    <row r="41" spans="1:14" ht="15.75">
      <c r="A41" s="125"/>
      <c r="B41" s="186"/>
      <c r="C41" s="214"/>
      <c r="D41" s="214"/>
      <c r="E41" s="217"/>
      <c r="F41" s="215"/>
      <c r="G41" s="215"/>
      <c r="H41" s="215"/>
      <c r="I41" s="214"/>
      <c r="J41" s="214"/>
      <c r="N41" s="68"/>
    </row>
    <row r="42" spans="1:14" ht="36.75" customHeight="1">
      <c r="A42" s="125"/>
      <c r="B42" s="353" t="s">
        <v>244</v>
      </c>
      <c r="C42" s="354"/>
      <c r="D42" s="354"/>
      <c r="E42" s="354"/>
      <c r="F42" s="354"/>
      <c r="G42" s="354"/>
      <c r="H42" s="354"/>
      <c r="I42" s="354"/>
      <c r="J42" s="354"/>
      <c r="N42" s="68"/>
    </row>
    <row r="43" spans="1:14" ht="15.75">
      <c r="A43" s="125"/>
      <c r="B43" s="186"/>
      <c r="C43" s="214"/>
      <c r="D43" s="214"/>
      <c r="E43" s="217"/>
      <c r="F43" s="215"/>
      <c r="G43" s="215"/>
      <c r="H43" s="215"/>
      <c r="I43" s="214"/>
      <c r="J43" s="214"/>
      <c r="N43" s="68"/>
    </row>
    <row r="44" spans="1:14" ht="15.75">
      <c r="A44" s="125"/>
      <c r="B44" s="186"/>
      <c r="C44" s="349"/>
      <c r="D44" s="349"/>
      <c r="E44" s="350"/>
      <c r="F44" s="350"/>
      <c r="G44" s="350"/>
      <c r="H44" s="350"/>
      <c r="I44" s="350"/>
      <c r="J44" s="351"/>
      <c r="N44" s="68"/>
    </row>
    <row r="45" spans="1:14" ht="15.75">
      <c r="A45" s="125"/>
      <c r="B45" s="186"/>
      <c r="C45" s="214"/>
      <c r="D45" s="214"/>
      <c r="E45" s="217"/>
      <c r="F45" s="215"/>
      <c r="G45" s="215"/>
      <c r="H45" s="215"/>
      <c r="I45" s="214"/>
      <c r="J45" s="214"/>
      <c r="N45" s="68"/>
    </row>
    <row r="46" spans="1:14" ht="15.75">
      <c r="A46" s="125"/>
      <c r="B46" s="186"/>
      <c r="C46" s="125"/>
      <c r="D46" s="125"/>
      <c r="E46" s="186"/>
      <c r="F46" s="185"/>
      <c r="G46" s="185"/>
      <c r="H46" s="185"/>
      <c r="I46" s="186"/>
      <c r="J46" s="186"/>
      <c r="N46" s="68"/>
    </row>
    <row r="47" spans="1:14" ht="15.75">
      <c r="A47" s="125"/>
      <c r="B47" s="186"/>
      <c r="C47" s="125"/>
      <c r="D47" s="125"/>
      <c r="E47" s="186"/>
      <c r="F47" s="185"/>
      <c r="G47" s="185"/>
      <c r="H47" s="185"/>
      <c r="I47" s="186"/>
      <c r="J47" s="186"/>
      <c r="N47" s="68"/>
    </row>
    <row r="48" ht="12.75">
      <c r="I48" s="5"/>
    </row>
    <row r="49" ht="12.75">
      <c r="I49" s="5"/>
    </row>
    <row r="50" ht="12.75">
      <c r="I50" s="5"/>
    </row>
    <row r="51" ht="12.75">
      <c r="I51" s="5"/>
    </row>
    <row r="52" ht="12.75">
      <c r="I52" s="5"/>
    </row>
    <row r="53" ht="12.75">
      <c r="I53" s="5"/>
    </row>
  </sheetData>
  <mergeCells count="14">
    <mergeCell ref="F13:G13"/>
    <mergeCell ref="I13:J13"/>
    <mergeCell ref="C44:J44"/>
    <mergeCell ref="B5:J5"/>
    <mergeCell ref="B42:J42"/>
    <mergeCell ref="B20:C20"/>
    <mergeCell ref="B1:J1"/>
    <mergeCell ref="B2:J2"/>
    <mergeCell ref="B3:J3"/>
    <mergeCell ref="I12:J12"/>
    <mergeCell ref="B4:J4"/>
    <mergeCell ref="F12:G12"/>
    <mergeCell ref="F11:G11"/>
    <mergeCell ref="I11:J11"/>
  </mergeCells>
  <printOptions/>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71"/>
  <sheetViews>
    <sheetView showGridLines="0" workbookViewId="0" topLeftCell="A13">
      <selection activeCell="E12" sqref="E12"/>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343"/>
      <c r="B1" s="343"/>
      <c r="C1" s="343"/>
      <c r="D1" s="343"/>
      <c r="E1" s="343"/>
      <c r="F1" s="343"/>
      <c r="G1" s="343"/>
      <c r="H1" s="343"/>
    </row>
    <row r="2" spans="1:8" ht="22.5">
      <c r="A2" s="342" t="str">
        <f>+Income!B2</f>
        <v>TSR CAPITAL BERHAD</v>
      </c>
      <c r="B2" s="342"/>
      <c r="C2" s="342"/>
      <c r="D2" s="342"/>
      <c r="E2" s="342"/>
      <c r="F2" s="342"/>
      <c r="G2" s="342"/>
      <c r="H2" s="342"/>
    </row>
    <row r="3" spans="1:12" ht="18.75">
      <c r="A3" s="343" t="str">
        <f>+Income!B3</f>
        <v>(Company No : 541149-W)</v>
      </c>
      <c r="B3" s="343"/>
      <c r="C3" s="343"/>
      <c r="D3" s="343"/>
      <c r="E3" s="343"/>
      <c r="F3" s="343"/>
      <c r="G3" s="343"/>
      <c r="H3" s="343"/>
      <c r="I3" s="7"/>
      <c r="J3" s="7"/>
      <c r="K3" s="7"/>
      <c r="L3" s="7"/>
    </row>
    <row r="4" spans="1:12" ht="15.75">
      <c r="A4" s="356" t="str">
        <f>+Income!B4</f>
        <v>(Incorporated in Malaysia)</v>
      </c>
      <c r="B4" s="356"/>
      <c r="C4" s="356"/>
      <c r="D4" s="356"/>
      <c r="E4" s="356"/>
      <c r="F4" s="356"/>
      <c r="G4" s="356"/>
      <c r="H4" s="356"/>
      <c r="I4" s="7"/>
      <c r="J4" s="7"/>
      <c r="K4" s="7"/>
      <c r="L4" s="7"/>
    </row>
    <row r="5" spans="1:12" ht="9" customHeight="1">
      <c r="A5" s="9"/>
      <c r="B5" s="9"/>
      <c r="C5" s="9"/>
      <c r="D5" s="9"/>
      <c r="E5" s="236"/>
      <c r="F5" s="9"/>
      <c r="G5" s="9"/>
      <c r="H5" s="9"/>
      <c r="I5" s="7"/>
      <c r="J5" s="7"/>
      <c r="K5" s="7"/>
      <c r="L5" s="7"/>
    </row>
    <row r="6" spans="6:8" ht="12" customHeight="1">
      <c r="F6" s="3"/>
      <c r="H6" s="3"/>
    </row>
    <row r="7" spans="6:8" ht="12" customHeight="1">
      <c r="F7" s="3"/>
      <c r="H7" s="3"/>
    </row>
    <row r="8" spans="1:7" ht="15.75" customHeight="1">
      <c r="A8" s="1" t="s">
        <v>126</v>
      </c>
      <c r="F8" s="4"/>
      <c r="G8" s="5"/>
    </row>
    <row r="9" spans="1:7" ht="15.75" customHeight="1">
      <c r="A9" s="1" t="s">
        <v>210</v>
      </c>
      <c r="B9" s="253" t="str">
        <f>+Income!D8</f>
        <v>31 March 2007</v>
      </c>
      <c r="F9" s="4"/>
      <c r="G9" s="5"/>
    </row>
    <row r="10" spans="6:7" ht="12" customHeight="1">
      <c r="F10" s="4"/>
      <c r="G10" s="5"/>
    </row>
    <row r="11" spans="1:8" ht="15">
      <c r="A11" s="13"/>
      <c r="B11" s="13"/>
      <c r="C11" s="13"/>
      <c r="D11" s="13"/>
      <c r="E11" s="25"/>
      <c r="F11" s="126" t="str">
        <f>+Income!F13</f>
        <v>31 March</v>
      </c>
      <c r="G11" s="123"/>
      <c r="H11" s="124" t="s">
        <v>127</v>
      </c>
    </row>
    <row r="12" spans="1:8" ht="15.75" thickBot="1">
      <c r="A12" s="13"/>
      <c r="B12" s="13"/>
      <c r="C12" s="13"/>
      <c r="D12" s="13"/>
      <c r="E12" s="25"/>
      <c r="F12" s="337">
        <v>2007</v>
      </c>
      <c r="G12" s="338"/>
      <c r="H12" s="339">
        <v>2006</v>
      </c>
    </row>
    <row r="13" spans="1:8" s="15" customFormat="1" ht="15">
      <c r="A13" s="218"/>
      <c r="B13" s="218"/>
      <c r="C13" s="218"/>
      <c r="D13" s="218"/>
      <c r="E13" s="127" t="s">
        <v>111</v>
      </c>
      <c r="F13" s="128" t="s">
        <v>128</v>
      </c>
      <c r="G13" s="129"/>
      <c r="H13" s="130" t="s">
        <v>129</v>
      </c>
    </row>
    <row r="14" spans="1:8" ht="15">
      <c r="A14" s="13"/>
      <c r="B14" s="13"/>
      <c r="C14" s="13"/>
      <c r="D14" s="13"/>
      <c r="E14" s="25"/>
      <c r="F14" s="28" t="s">
        <v>3</v>
      </c>
      <c r="G14" s="25"/>
      <c r="H14" s="29" t="s">
        <v>3</v>
      </c>
    </row>
    <row r="15" spans="1:8" ht="14.25" customHeight="1">
      <c r="A15" s="13"/>
      <c r="B15" s="10" t="s">
        <v>130</v>
      </c>
      <c r="C15" s="10"/>
      <c r="D15" s="10"/>
      <c r="E15" s="25"/>
      <c r="F15" s="28"/>
      <c r="G15" s="25"/>
      <c r="H15" s="29"/>
    </row>
    <row r="16" spans="2:8" s="13" customFormat="1" ht="15">
      <c r="B16" s="13" t="s">
        <v>32</v>
      </c>
      <c r="E16" s="25"/>
      <c r="F16" s="134">
        <v>23168</v>
      </c>
      <c r="H16" s="69">
        <v>9588</v>
      </c>
    </row>
    <row r="17" spans="2:8" s="13" customFormat="1" ht="15">
      <c r="B17" s="13" t="s">
        <v>248</v>
      </c>
      <c r="E17" s="25"/>
      <c r="F17" s="134">
        <v>345</v>
      </c>
      <c r="H17" s="69">
        <v>347</v>
      </c>
    </row>
    <row r="18" spans="2:8" s="13" customFormat="1" ht="15">
      <c r="B18" s="13" t="s">
        <v>201</v>
      </c>
      <c r="E18" s="25"/>
      <c r="F18" s="134">
        <v>2858</v>
      </c>
      <c r="H18" s="69">
        <v>2858</v>
      </c>
    </row>
    <row r="19" spans="2:8" s="13" customFormat="1" ht="15" hidden="1">
      <c r="B19" s="13" t="s">
        <v>131</v>
      </c>
      <c r="E19" s="25"/>
      <c r="F19" s="134"/>
      <c r="H19" s="69"/>
    </row>
    <row r="20" spans="2:8" s="13" customFormat="1" ht="15">
      <c r="B20" s="13" t="s">
        <v>203</v>
      </c>
      <c r="E20" s="25"/>
      <c r="F20" s="134">
        <v>1856</v>
      </c>
      <c r="H20" s="69">
        <v>1336</v>
      </c>
    </row>
    <row r="21" spans="2:8" s="13" customFormat="1" ht="15" hidden="1">
      <c r="B21" s="13" t="s">
        <v>132</v>
      </c>
      <c r="E21" s="25"/>
      <c r="F21" s="134"/>
      <c r="H21" s="69"/>
    </row>
    <row r="22" spans="5:8" s="13" customFormat="1" ht="15">
      <c r="E22" s="25"/>
      <c r="F22" s="133">
        <f>SUM(F16:F20)</f>
        <v>28227</v>
      </c>
      <c r="H22" s="49">
        <f>SUM(H16:H20)</f>
        <v>14129</v>
      </c>
    </row>
    <row r="23" spans="5:8" s="13" customFormat="1" ht="15">
      <c r="E23" s="25"/>
      <c r="F23" s="134"/>
      <c r="H23" s="69"/>
    </row>
    <row r="24" spans="2:8" s="13" customFormat="1" ht="15">
      <c r="B24" s="10" t="s">
        <v>27</v>
      </c>
      <c r="C24" s="10"/>
      <c r="D24" s="10"/>
      <c r="E24" s="25"/>
      <c r="F24" s="134"/>
      <c r="H24" s="71"/>
    </row>
    <row r="25" spans="2:8" s="13" customFormat="1" ht="15">
      <c r="B25" s="13" t="s">
        <v>133</v>
      </c>
      <c r="E25" s="25"/>
      <c r="F25" s="135">
        <v>52031</v>
      </c>
      <c r="H25" s="70">
        <v>57460</v>
      </c>
    </row>
    <row r="26" spans="2:8" s="13" customFormat="1" ht="15">
      <c r="B26" s="13" t="s">
        <v>134</v>
      </c>
      <c r="E26" s="25"/>
      <c r="F26" s="136">
        <v>205</v>
      </c>
      <c r="H26" s="70">
        <v>205</v>
      </c>
    </row>
    <row r="27" spans="2:8" s="13" customFormat="1" ht="15">
      <c r="B27" s="13" t="s">
        <v>135</v>
      </c>
      <c r="E27" s="25"/>
      <c r="F27" s="136">
        <v>7277</v>
      </c>
      <c r="H27" s="70">
        <v>7671</v>
      </c>
    </row>
    <row r="28" spans="2:8" s="13" customFormat="1" ht="15">
      <c r="B28" s="13" t="s">
        <v>136</v>
      </c>
      <c r="E28" s="25"/>
      <c r="F28" s="136">
        <v>36824</v>
      </c>
      <c r="H28" s="70">
        <v>39505</v>
      </c>
    </row>
    <row r="29" spans="2:8" s="13" customFormat="1" ht="15">
      <c r="B29" s="13" t="s">
        <v>177</v>
      </c>
      <c r="E29" s="25"/>
      <c r="F29" s="136">
        <v>2751</v>
      </c>
      <c r="H29" s="70">
        <v>7254</v>
      </c>
    </row>
    <row r="30" spans="2:8" s="13" customFormat="1" ht="15">
      <c r="B30" s="13" t="s">
        <v>137</v>
      </c>
      <c r="E30" s="25"/>
      <c r="F30" s="136">
        <v>592</v>
      </c>
      <c r="H30" s="70">
        <v>504</v>
      </c>
    </row>
    <row r="31" spans="2:8" s="13" customFormat="1" ht="15">
      <c r="B31" s="13" t="s">
        <v>194</v>
      </c>
      <c r="E31" s="25"/>
      <c r="F31" s="136">
        <v>6000</v>
      </c>
      <c r="H31" s="70">
        <v>5949</v>
      </c>
    </row>
    <row r="32" spans="2:8" s="13" customFormat="1" ht="15">
      <c r="B32" s="13" t="s">
        <v>138</v>
      </c>
      <c r="E32" s="25"/>
      <c r="F32" s="136">
        <v>45554</v>
      </c>
      <c r="H32" s="70">
        <v>54423</v>
      </c>
    </row>
    <row r="33" spans="2:8" s="13" customFormat="1" ht="5.25" customHeight="1">
      <c r="B33" s="46"/>
      <c r="C33" s="46"/>
      <c r="D33" s="46"/>
      <c r="E33" s="25"/>
      <c r="F33" s="136"/>
      <c r="H33" s="56"/>
    </row>
    <row r="34" spans="5:8" s="13" customFormat="1" ht="15">
      <c r="E34" s="25"/>
      <c r="F34" s="137">
        <f>SUM(F25:F33)</f>
        <v>151234</v>
      </c>
      <c r="H34" s="55">
        <f>SUM(H25:H33)</f>
        <v>172971</v>
      </c>
    </row>
    <row r="35" spans="5:8" s="13" customFormat="1" ht="4.5" customHeight="1">
      <c r="E35" s="25"/>
      <c r="F35" s="134"/>
      <c r="H35" s="48"/>
    </row>
    <row r="36" spans="2:8" s="13" customFormat="1" ht="15" customHeight="1" thickBot="1">
      <c r="B36" s="10" t="s">
        <v>151</v>
      </c>
      <c r="C36" s="10"/>
      <c r="D36" s="10"/>
      <c r="E36" s="25"/>
      <c r="F36" s="138">
        <f>+F22+F34</f>
        <v>179461</v>
      </c>
      <c r="H36" s="50">
        <f>+H22+H34</f>
        <v>187100</v>
      </c>
    </row>
    <row r="37" spans="5:8" s="13" customFormat="1" ht="9" customHeight="1">
      <c r="E37" s="25"/>
      <c r="F37" s="139"/>
      <c r="H37" s="51"/>
    </row>
    <row r="38" spans="2:8" s="13" customFormat="1" ht="15" customHeight="1">
      <c r="B38" s="10" t="s">
        <v>139</v>
      </c>
      <c r="C38" s="10"/>
      <c r="D38" s="10"/>
      <c r="E38" s="25"/>
      <c r="F38" s="139"/>
      <c r="H38" s="51"/>
    </row>
    <row r="39" spans="2:8" s="13" customFormat="1" ht="15" customHeight="1">
      <c r="B39" s="13" t="s">
        <v>140</v>
      </c>
      <c r="E39" s="25"/>
      <c r="F39" s="134">
        <v>103000</v>
      </c>
      <c r="H39" s="69">
        <v>103000</v>
      </c>
    </row>
    <row r="40" spans="2:8" s="13" customFormat="1" ht="15" customHeight="1">
      <c r="B40" s="13" t="s">
        <v>141</v>
      </c>
      <c r="E40" s="25"/>
      <c r="F40" s="139">
        <v>26653</v>
      </c>
      <c r="G40" s="41"/>
      <c r="H40" s="131">
        <v>26653</v>
      </c>
    </row>
    <row r="41" spans="2:8" s="13" customFormat="1" ht="15" customHeight="1">
      <c r="B41" s="13" t="s">
        <v>142</v>
      </c>
      <c r="E41" s="25"/>
      <c r="F41" s="139">
        <v>21831</v>
      </c>
      <c r="G41" s="41"/>
      <c r="H41" s="131">
        <v>23128</v>
      </c>
    </row>
    <row r="42" spans="5:8" s="13" customFormat="1" ht="6" customHeight="1">
      <c r="E42" s="25"/>
      <c r="F42" s="140"/>
      <c r="G42" s="41"/>
      <c r="H42" s="132"/>
    </row>
    <row r="43" spans="2:8" s="13" customFormat="1" ht="15" customHeight="1">
      <c r="B43" s="13" t="s">
        <v>154</v>
      </c>
      <c r="E43" s="25"/>
      <c r="F43" s="139"/>
      <c r="G43" s="41"/>
      <c r="H43" s="51"/>
    </row>
    <row r="44" spans="2:8" s="13" customFormat="1" ht="15" customHeight="1">
      <c r="B44" s="13" t="s">
        <v>153</v>
      </c>
      <c r="E44" s="25"/>
      <c r="F44" s="139">
        <f>SUM(F39:F42)</f>
        <v>151484</v>
      </c>
      <c r="G44" s="41"/>
      <c r="H44" s="51">
        <f>SUM(H39:H42)</f>
        <v>152781</v>
      </c>
    </row>
    <row r="45" spans="2:8" s="13" customFormat="1" ht="15" customHeight="1">
      <c r="B45" s="13" t="s">
        <v>26</v>
      </c>
      <c r="E45" s="25"/>
      <c r="F45" s="134">
        <v>1000</v>
      </c>
      <c r="H45" s="69">
        <v>978</v>
      </c>
    </row>
    <row r="46" spans="2:8" s="13" customFormat="1" ht="15" customHeight="1">
      <c r="B46" s="10" t="s">
        <v>143</v>
      </c>
      <c r="C46" s="10"/>
      <c r="D46" s="10"/>
      <c r="E46" s="25"/>
      <c r="F46" s="133">
        <f>SUM(F43:F45)</f>
        <v>152484</v>
      </c>
      <c r="H46" s="49">
        <f>SUM(H43:H45)</f>
        <v>153759</v>
      </c>
    </row>
    <row r="47" spans="5:8" s="13" customFormat="1" ht="8.25" customHeight="1">
      <c r="E47" s="25"/>
      <c r="F47" s="139"/>
      <c r="H47" s="51"/>
    </row>
    <row r="48" spans="2:8" s="13" customFormat="1" ht="15" customHeight="1">
      <c r="B48" s="10" t="s">
        <v>144</v>
      </c>
      <c r="C48" s="10"/>
      <c r="D48" s="10"/>
      <c r="E48" s="25"/>
      <c r="F48" s="139"/>
      <c r="H48" s="51"/>
    </row>
    <row r="49" spans="2:8" s="13" customFormat="1" ht="15" customHeight="1">
      <c r="B49" s="13" t="s">
        <v>192</v>
      </c>
      <c r="E49" s="25"/>
      <c r="F49" s="134">
        <v>556</v>
      </c>
      <c r="H49" s="69">
        <v>575</v>
      </c>
    </row>
    <row r="50" spans="2:8" s="13" customFormat="1" ht="15" customHeight="1">
      <c r="B50" s="13" t="s">
        <v>145</v>
      </c>
      <c r="E50" s="25"/>
      <c r="F50" s="134">
        <v>342</v>
      </c>
      <c r="H50" s="69">
        <v>342</v>
      </c>
    </row>
    <row r="51" spans="2:8" s="13" customFormat="1" ht="15" customHeight="1" hidden="1">
      <c r="B51" s="13" t="s">
        <v>146</v>
      </c>
      <c r="E51" s="25"/>
      <c r="F51" s="139"/>
      <c r="H51" s="51"/>
    </row>
    <row r="52" spans="2:8" s="13" customFormat="1" ht="15" customHeight="1">
      <c r="B52" s="10"/>
      <c r="C52" s="10"/>
      <c r="D52" s="10"/>
      <c r="E52" s="25"/>
      <c r="F52" s="133">
        <f>SUM(F49:F51)</f>
        <v>898</v>
      </c>
      <c r="G52" s="41"/>
      <c r="H52" s="49">
        <f>SUM(H49:H51)</f>
        <v>917</v>
      </c>
    </row>
    <row r="53" spans="5:8" s="13" customFormat="1" ht="9" customHeight="1">
      <c r="E53" s="25"/>
      <c r="F53" s="139"/>
      <c r="H53" s="51"/>
    </row>
    <row r="54" spans="2:8" s="13" customFormat="1" ht="15">
      <c r="B54" s="10" t="s">
        <v>28</v>
      </c>
      <c r="C54" s="10"/>
      <c r="D54" s="10"/>
      <c r="E54" s="25"/>
      <c r="F54" s="134"/>
      <c r="H54" s="71"/>
    </row>
    <row r="55" spans="2:8" s="13" customFormat="1" ht="13.5" customHeight="1">
      <c r="B55" s="13" t="s">
        <v>191</v>
      </c>
      <c r="E55" s="25"/>
      <c r="F55" s="135">
        <v>708</v>
      </c>
      <c r="H55" s="70">
        <v>793</v>
      </c>
    </row>
    <row r="56" spans="2:8" s="13" customFormat="1" ht="15">
      <c r="B56" s="13" t="s">
        <v>147</v>
      </c>
      <c r="E56" s="25"/>
      <c r="F56" s="136">
        <v>19666</v>
      </c>
      <c r="H56" s="70">
        <v>27512</v>
      </c>
    </row>
    <row r="57" spans="2:8" s="13" customFormat="1" ht="15">
      <c r="B57" s="13" t="s">
        <v>148</v>
      </c>
      <c r="E57" s="25"/>
      <c r="F57" s="136">
        <v>2383</v>
      </c>
      <c r="H57" s="70">
        <v>3639</v>
      </c>
    </row>
    <row r="58" spans="2:8" s="13" customFormat="1" ht="15">
      <c r="B58" s="13" t="s">
        <v>208</v>
      </c>
      <c r="E58" s="25" t="s">
        <v>106</v>
      </c>
      <c r="F58" s="136">
        <v>2631</v>
      </c>
      <c r="H58" s="70">
        <v>0</v>
      </c>
    </row>
    <row r="59" spans="2:8" s="13" customFormat="1" ht="15">
      <c r="B59" s="13" t="s">
        <v>149</v>
      </c>
      <c r="E59" s="25"/>
      <c r="F59" s="136">
        <v>691</v>
      </c>
      <c r="H59" s="70">
        <v>480</v>
      </c>
    </row>
    <row r="60" spans="2:8" s="13" customFormat="1" ht="4.5" customHeight="1">
      <c r="B60" s="46"/>
      <c r="C60" s="46"/>
      <c r="D60" s="46"/>
      <c r="E60" s="25"/>
      <c r="F60" s="136"/>
      <c r="H60" s="54"/>
    </row>
    <row r="61" spans="5:8" s="13" customFormat="1" ht="15">
      <c r="E61" s="25"/>
      <c r="F61" s="137">
        <f>SUM(F55:F60)</f>
        <v>26079</v>
      </c>
      <c r="H61" s="55">
        <f>SUM(H55:H60)</f>
        <v>32424</v>
      </c>
    </row>
    <row r="62" spans="5:8" s="13" customFormat="1" ht="15">
      <c r="E62" s="25"/>
      <c r="F62" s="139"/>
      <c r="H62" s="51"/>
    </row>
    <row r="63" spans="2:8" s="13" customFormat="1" ht="15">
      <c r="B63" s="10" t="s">
        <v>150</v>
      </c>
      <c r="C63" s="10"/>
      <c r="D63" s="10"/>
      <c r="E63" s="25"/>
      <c r="F63" s="133">
        <f>+F52+F61</f>
        <v>26977</v>
      </c>
      <c r="H63" s="49">
        <f>+H52+H61</f>
        <v>33341</v>
      </c>
    </row>
    <row r="64" spans="2:8" s="13" customFormat="1" ht="15">
      <c r="B64" s="10"/>
      <c r="C64" s="10"/>
      <c r="D64" s="10"/>
      <c r="E64" s="25"/>
      <c r="F64" s="134"/>
      <c r="H64" s="48"/>
    </row>
    <row r="65" spans="2:8" s="13" customFormat="1" ht="15.75" thickBot="1">
      <c r="B65" s="10" t="s">
        <v>152</v>
      </c>
      <c r="C65" s="10"/>
      <c r="D65" s="10"/>
      <c r="E65" s="25"/>
      <c r="F65" s="138">
        <f>+F46+F63</f>
        <v>179461</v>
      </c>
      <c r="H65" s="50">
        <f>+H46+H63</f>
        <v>187100</v>
      </c>
    </row>
    <row r="66" spans="5:8" s="13" customFormat="1" ht="5.25" customHeight="1">
      <c r="E66" s="25"/>
      <c r="F66" s="33"/>
      <c r="H66" s="48"/>
    </row>
    <row r="67" spans="2:8" s="13" customFormat="1" ht="19.5" customHeight="1">
      <c r="B67" s="13" t="s">
        <v>205</v>
      </c>
      <c r="E67" s="25"/>
      <c r="F67" s="184">
        <f>+F44/103000</f>
        <v>1.4707184466019418</v>
      </c>
      <c r="H67" s="171">
        <f>+H44/103000</f>
        <v>1.4833106796116504</v>
      </c>
    </row>
    <row r="68" spans="2:8" s="13" customFormat="1" ht="15">
      <c r="B68" s="10"/>
      <c r="C68" s="10"/>
      <c r="D68" s="10"/>
      <c r="E68" s="25"/>
      <c r="F68" s="52"/>
      <c r="H68" s="141"/>
    </row>
    <row r="69" spans="2:9" ht="33.75" customHeight="1">
      <c r="B69" s="353" t="s">
        <v>245</v>
      </c>
      <c r="C69" s="353"/>
      <c r="D69" s="353"/>
      <c r="E69" s="354"/>
      <c r="F69" s="354"/>
      <c r="G69" s="354"/>
      <c r="H69" s="354"/>
      <c r="I69" s="354"/>
    </row>
    <row r="71" spans="6:8" ht="12.75">
      <c r="F71" s="6">
        <f>+F65-F36</f>
        <v>0</v>
      </c>
      <c r="H71" s="6">
        <f>+H65-H36</f>
        <v>0</v>
      </c>
    </row>
  </sheetData>
  <mergeCells count="5">
    <mergeCell ref="B69:I69"/>
    <mergeCell ref="A1:H1"/>
    <mergeCell ref="A3:H3"/>
    <mergeCell ref="A2:H2"/>
    <mergeCell ref="A4:H4"/>
  </mergeCells>
  <printOptions/>
  <pageMargins left="0.6299212598425197" right="0.2362204724409449" top="0.35433070866141736" bottom="0.5905511811023623" header="0.5118110236220472" footer="0.5118110236220472"/>
  <pageSetup firstPageNumber="2" useFirstPageNumber="1" horizontalDpi="300" verticalDpi="3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V33"/>
  <sheetViews>
    <sheetView zoomScale="75" zoomScaleNormal="75" workbookViewId="0" topLeftCell="D10">
      <selection activeCell="T18" sqref="T18"/>
    </sheetView>
  </sheetViews>
  <sheetFormatPr defaultColWidth="9.140625" defaultRowHeight="12.75"/>
  <cols>
    <col min="1" max="1" width="3.140625" style="81" customWidth="1"/>
    <col min="2" max="2" width="27.140625" style="81" customWidth="1"/>
    <col min="3" max="3" width="14.00390625" style="81" customWidth="1"/>
    <col min="4" max="4" width="12.28125" style="237" customWidth="1"/>
    <col min="5" max="5" width="2.7109375" style="81" customWidth="1"/>
    <col min="6" max="6" width="12.28125" style="81" customWidth="1"/>
    <col min="7" max="7" width="0.9921875" style="81" customWidth="1"/>
    <col min="8" max="8" width="14.421875" style="81" customWidth="1"/>
    <col min="9" max="9" width="0.85546875" style="81" customWidth="1"/>
    <col min="10" max="10" width="15.00390625" style="81" customWidth="1"/>
    <col min="11" max="11" width="0.85546875" style="81" customWidth="1"/>
    <col min="12" max="12" width="14.421875" style="81" customWidth="1"/>
    <col min="13" max="13" width="0.71875" style="81" customWidth="1"/>
    <col min="14" max="14" width="14.421875" style="81" customWidth="1"/>
    <col min="15" max="15" width="0.85546875" style="81" customWidth="1"/>
    <col min="16" max="16" width="14.421875" style="81" customWidth="1"/>
    <col min="17" max="17" width="0.85546875" style="81" customWidth="1"/>
    <col min="18" max="18" width="14.421875" style="81" customWidth="1"/>
    <col min="19" max="19" width="0.71875" style="81" customWidth="1"/>
    <col min="20" max="20" width="11.28125" style="81" customWidth="1"/>
    <col min="21" max="16384" width="8.00390625" style="81" customWidth="1"/>
  </cols>
  <sheetData>
    <row r="1" spans="1:17" s="3" customFormat="1" ht="12.75" customHeight="1">
      <c r="A1" s="343"/>
      <c r="B1" s="343"/>
      <c r="C1" s="343"/>
      <c r="D1" s="343"/>
      <c r="E1" s="343"/>
      <c r="F1" s="343"/>
      <c r="G1" s="343"/>
      <c r="H1" s="343"/>
      <c r="I1" s="343"/>
      <c r="J1" s="343"/>
      <c r="K1" s="343"/>
      <c r="L1" s="343"/>
      <c r="M1" s="343"/>
      <c r="N1" s="343"/>
      <c r="O1" s="343"/>
      <c r="P1" s="343"/>
      <c r="Q1" s="8"/>
    </row>
    <row r="2" spans="1:17" s="3" customFormat="1" ht="22.5">
      <c r="A2" s="342" t="str">
        <f>+Income!B2</f>
        <v>TSR CAPITAL BERHAD</v>
      </c>
      <c r="B2" s="342"/>
      <c r="C2" s="342"/>
      <c r="D2" s="342"/>
      <c r="E2" s="342"/>
      <c r="F2" s="342"/>
      <c r="G2" s="342"/>
      <c r="H2" s="342"/>
      <c r="I2" s="342"/>
      <c r="J2" s="342"/>
      <c r="K2" s="342"/>
      <c r="L2" s="342"/>
      <c r="M2" s="342"/>
      <c r="N2" s="342"/>
      <c r="O2" s="342"/>
      <c r="P2" s="342"/>
      <c r="Q2" s="264"/>
    </row>
    <row r="3" spans="1:22" s="3" customFormat="1" ht="18.75">
      <c r="A3" s="343" t="str">
        <f>+Income!B3</f>
        <v>(Company No : 541149-W)</v>
      </c>
      <c r="B3" s="343"/>
      <c r="C3" s="343"/>
      <c r="D3" s="343"/>
      <c r="E3" s="343"/>
      <c r="F3" s="343"/>
      <c r="G3" s="343"/>
      <c r="H3" s="343"/>
      <c r="I3" s="343"/>
      <c r="J3" s="343"/>
      <c r="K3" s="343"/>
      <c r="L3" s="343"/>
      <c r="M3" s="343"/>
      <c r="N3" s="343"/>
      <c r="O3" s="343"/>
      <c r="P3" s="343"/>
      <c r="Q3" s="8"/>
      <c r="R3" s="7"/>
      <c r="S3" s="7"/>
      <c r="T3" s="7"/>
      <c r="U3" s="7"/>
      <c r="V3" s="7"/>
    </row>
    <row r="4" spans="1:22" s="3" customFormat="1" ht="15.75">
      <c r="A4" s="356" t="str">
        <f>+Income!B4</f>
        <v>(Incorporated in Malaysia)</v>
      </c>
      <c r="B4" s="356"/>
      <c r="C4" s="356"/>
      <c r="D4" s="356"/>
      <c r="E4" s="356"/>
      <c r="F4" s="356"/>
      <c r="G4" s="356"/>
      <c r="H4" s="356"/>
      <c r="I4" s="356"/>
      <c r="J4" s="356"/>
      <c r="K4" s="356"/>
      <c r="L4" s="356"/>
      <c r="M4" s="356"/>
      <c r="N4" s="356"/>
      <c r="O4" s="356"/>
      <c r="P4" s="356"/>
      <c r="Q4" s="170"/>
      <c r="R4" s="7"/>
      <c r="S4" s="7"/>
      <c r="T4" s="7"/>
      <c r="U4" s="7"/>
      <c r="V4" s="7"/>
    </row>
    <row r="5" spans="1:22" s="3" customFormat="1" ht="18.75" customHeight="1">
      <c r="A5" s="9"/>
      <c r="B5" s="9"/>
      <c r="C5" s="9"/>
      <c r="D5" s="236"/>
      <c r="E5" s="9"/>
      <c r="F5" s="9"/>
      <c r="G5" s="9"/>
      <c r="H5" s="9"/>
      <c r="I5" s="9"/>
      <c r="J5" s="9"/>
      <c r="K5" s="9"/>
      <c r="L5" s="9"/>
      <c r="M5" s="9"/>
      <c r="N5" s="9"/>
      <c r="O5" s="9"/>
      <c r="P5" s="9"/>
      <c r="Q5" s="9"/>
      <c r="R5" s="7"/>
      <c r="S5" s="7"/>
      <c r="T5" s="7"/>
      <c r="U5" s="7"/>
      <c r="V5" s="7"/>
    </row>
    <row r="6" spans="1:22" s="3" customFormat="1" ht="15" customHeight="1">
      <c r="A6" s="9"/>
      <c r="B6" s="9"/>
      <c r="C6" s="9"/>
      <c r="D6" s="236"/>
      <c r="E6" s="9"/>
      <c r="F6" s="9"/>
      <c r="G6" s="9"/>
      <c r="H6" s="9"/>
      <c r="I6" s="9"/>
      <c r="J6" s="9"/>
      <c r="K6" s="9"/>
      <c r="L6" s="9"/>
      <c r="M6" s="9"/>
      <c r="N6" s="9"/>
      <c r="O6" s="9"/>
      <c r="P6" s="9"/>
      <c r="Q6" s="9"/>
      <c r="R6" s="7"/>
      <c r="S6" s="7"/>
      <c r="T6" s="7"/>
      <c r="U6" s="7"/>
      <c r="V6" s="7"/>
    </row>
    <row r="7" s="80" customFormat="1" ht="22.5">
      <c r="A7" s="90" t="s">
        <v>155</v>
      </c>
    </row>
    <row r="8" spans="1:4" s="80" customFormat="1" ht="18" customHeight="1">
      <c r="A8" s="85"/>
      <c r="C8" s="261" t="str">
        <f>+Income!C8</f>
        <v>for the first quarter ended </v>
      </c>
      <c r="D8" s="262" t="str">
        <f>+Income!D8</f>
        <v>31 March 2007</v>
      </c>
    </row>
    <row r="9" s="80" customFormat="1" ht="15" customHeight="1">
      <c r="A9" s="85"/>
    </row>
    <row r="10" spans="1:20" s="80" customFormat="1" ht="15" customHeight="1">
      <c r="A10" s="90"/>
      <c r="F10" s="1" t="s">
        <v>206</v>
      </c>
      <c r="G10" s="1"/>
      <c r="H10" s="125"/>
      <c r="I10" s="125"/>
      <c r="J10" s="125"/>
      <c r="K10" s="125"/>
      <c r="L10" s="125"/>
      <c r="M10" s="125"/>
      <c r="N10" s="125"/>
      <c r="O10" s="125"/>
      <c r="P10" s="125"/>
      <c r="Q10" s="125"/>
      <c r="R10" s="125"/>
      <c r="S10" s="125"/>
      <c r="T10" s="125"/>
    </row>
    <row r="11" spans="6:20" ht="15" customHeight="1">
      <c r="F11"/>
      <c r="G11"/>
      <c r="H11" s="1" t="s">
        <v>207</v>
      </c>
      <c r="I11" s="1"/>
      <c r="J11"/>
      <c r="K11"/>
      <c r="L11" s="254" t="s">
        <v>211</v>
      </c>
      <c r="M11" s="254"/>
      <c r="N11" s="254"/>
      <c r="O11" s="254"/>
      <c r="P11"/>
      <c r="Q11"/>
      <c r="R11"/>
      <c r="S11"/>
      <c r="T11"/>
    </row>
    <row r="12" spans="2:20" s="87" customFormat="1" ht="48" thickBot="1">
      <c r="B12" s="88"/>
      <c r="C12" s="88"/>
      <c r="D12" s="89" t="s">
        <v>111</v>
      </c>
      <c r="E12" s="88"/>
      <c r="F12" s="266" t="s">
        <v>59</v>
      </c>
      <c r="G12" s="146"/>
      <c r="H12" s="266" t="s">
        <v>60</v>
      </c>
      <c r="I12" s="146"/>
      <c r="J12" s="266" t="s">
        <v>61</v>
      </c>
      <c r="K12" s="146"/>
      <c r="L12" s="266" t="s">
        <v>161</v>
      </c>
      <c r="M12" s="146"/>
      <c r="N12" s="266" t="s">
        <v>202</v>
      </c>
      <c r="O12" s="146"/>
      <c r="P12" s="266" t="s">
        <v>35</v>
      </c>
      <c r="Q12" s="146"/>
      <c r="R12" s="267" t="s">
        <v>157</v>
      </c>
      <c r="S12" s="143"/>
      <c r="T12" s="267" t="s">
        <v>158</v>
      </c>
    </row>
    <row r="13" spans="2:20" ht="15.75">
      <c r="B13" s="85"/>
      <c r="C13" s="85"/>
      <c r="D13" s="90"/>
      <c r="E13" s="85"/>
      <c r="F13" s="147" t="s">
        <v>3</v>
      </c>
      <c r="G13" s="147"/>
      <c r="H13" s="147" t="s">
        <v>3</v>
      </c>
      <c r="I13" s="147"/>
      <c r="J13" s="147" t="s">
        <v>3</v>
      </c>
      <c r="K13" s="147"/>
      <c r="L13" s="147" t="s">
        <v>3</v>
      </c>
      <c r="M13" s="147"/>
      <c r="N13" s="147" t="s">
        <v>3</v>
      </c>
      <c r="O13" s="147"/>
      <c r="P13" s="147" t="s">
        <v>3</v>
      </c>
      <c r="Q13" s="147"/>
      <c r="R13" s="142" t="s">
        <v>3</v>
      </c>
      <c r="S13" s="142"/>
      <c r="T13" s="142" t="s">
        <v>3</v>
      </c>
    </row>
    <row r="14" spans="2:20" s="82" customFormat="1" ht="21.75" customHeight="1">
      <c r="B14" s="90" t="s">
        <v>249</v>
      </c>
      <c r="C14" s="90"/>
      <c r="D14" s="90"/>
      <c r="E14" s="90"/>
      <c r="F14" s="148">
        <v>103000</v>
      </c>
      <c r="G14" s="148"/>
      <c r="H14" s="148">
        <v>26653</v>
      </c>
      <c r="I14" s="148"/>
      <c r="J14" s="148">
        <v>0</v>
      </c>
      <c r="K14" s="148"/>
      <c r="L14" s="148">
        <v>23128</v>
      </c>
      <c r="M14" s="148"/>
      <c r="N14" s="148">
        <v>0</v>
      </c>
      <c r="O14" s="148"/>
      <c r="P14" s="148">
        <f>SUM(F14:N14)</f>
        <v>152781</v>
      </c>
      <c r="Q14" s="148"/>
      <c r="R14" s="148">
        <v>978</v>
      </c>
      <c r="S14" s="148"/>
      <c r="T14" s="149">
        <f>+P14+R14</f>
        <v>153759</v>
      </c>
    </row>
    <row r="15" spans="2:20" ht="21.75" customHeight="1">
      <c r="B15" s="85" t="s">
        <v>120</v>
      </c>
      <c r="C15" s="85"/>
      <c r="D15" s="90"/>
      <c r="E15" s="85"/>
      <c r="F15" s="86">
        <v>0</v>
      </c>
      <c r="G15" s="86"/>
      <c r="H15" s="86">
        <v>0</v>
      </c>
      <c r="I15" s="86"/>
      <c r="J15" s="86">
        <v>0</v>
      </c>
      <c r="K15" s="86"/>
      <c r="L15" s="86">
        <v>1334</v>
      </c>
      <c r="M15" s="86"/>
      <c r="N15" s="86">
        <v>0</v>
      </c>
      <c r="O15" s="86"/>
      <c r="P15" s="86">
        <f>SUM(F15:N15)</f>
        <v>1334</v>
      </c>
      <c r="Q15" s="86"/>
      <c r="R15" s="86">
        <v>22</v>
      </c>
      <c r="S15" s="145"/>
      <c r="T15" s="144">
        <f>+P15+R15</f>
        <v>1356</v>
      </c>
    </row>
    <row r="16" spans="2:20" ht="21.75" customHeight="1">
      <c r="B16" s="85" t="s">
        <v>254</v>
      </c>
      <c r="C16" s="85"/>
      <c r="D16" s="238"/>
      <c r="E16" s="85"/>
      <c r="F16" s="145"/>
      <c r="G16" s="145"/>
      <c r="H16" s="86"/>
      <c r="I16" s="145"/>
      <c r="J16" s="86"/>
      <c r="K16" s="145"/>
      <c r="L16" s="86">
        <v>-2631</v>
      </c>
      <c r="M16" s="145"/>
      <c r="N16" s="86">
        <v>0</v>
      </c>
      <c r="O16" s="145"/>
      <c r="P16" s="86">
        <f>SUM(F16:N16)</f>
        <v>-2631</v>
      </c>
      <c r="Q16" s="145"/>
      <c r="R16" s="86">
        <v>0</v>
      </c>
      <c r="S16" s="145"/>
      <c r="T16" s="144">
        <f>+P16+R16</f>
        <v>-2631</v>
      </c>
    </row>
    <row r="17" spans="2:20" s="82" customFormat="1" ht="21.75" customHeight="1" thickBot="1">
      <c r="B17" s="90" t="s">
        <v>250</v>
      </c>
      <c r="C17" s="90"/>
      <c r="D17" s="90"/>
      <c r="E17" s="90"/>
      <c r="F17" s="150">
        <f>SUM(F14:F15)</f>
        <v>103000</v>
      </c>
      <c r="G17" s="268"/>
      <c r="H17" s="150">
        <f>SUM(H14:H15)</f>
        <v>26653</v>
      </c>
      <c r="I17" s="268"/>
      <c r="J17" s="150">
        <f>SUM(J14:J15)</f>
        <v>0</v>
      </c>
      <c r="K17" s="268"/>
      <c r="L17" s="150">
        <f>SUM(L14:L16)</f>
        <v>21831</v>
      </c>
      <c r="M17" s="268"/>
      <c r="N17" s="150">
        <f>SUM(N14:N16)</f>
        <v>0</v>
      </c>
      <c r="O17" s="268"/>
      <c r="P17" s="150">
        <f>SUM(P14:P16)</f>
        <v>151484</v>
      </c>
      <c r="Q17" s="268"/>
      <c r="R17" s="150">
        <f>SUM(R14:R16)</f>
        <v>1000</v>
      </c>
      <c r="S17" s="268"/>
      <c r="T17" s="150">
        <f>SUM(T14:T16)</f>
        <v>152484</v>
      </c>
    </row>
    <row r="18" spans="6:20" ht="16.5" thickTop="1">
      <c r="F18" s="269"/>
      <c r="G18" s="269"/>
      <c r="H18" s="83"/>
      <c r="I18" s="269"/>
      <c r="J18" s="83"/>
      <c r="K18" s="269"/>
      <c r="L18" s="83"/>
      <c r="M18" s="269"/>
      <c r="N18" s="83"/>
      <c r="O18" s="269"/>
      <c r="P18" s="83"/>
      <c r="Q18" s="269"/>
      <c r="R18" s="145"/>
      <c r="S18" s="145"/>
      <c r="T18" s="145"/>
    </row>
    <row r="19" spans="6:20" ht="15.75">
      <c r="F19" s="269"/>
      <c r="G19" s="269"/>
      <c r="H19" s="83"/>
      <c r="I19" s="269"/>
      <c r="J19" s="83"/>
      <c r="K19" s="269"/>
      <c r="L19" s="83"/>
      <c r="M19" s="269"/>
      <c r="N19" s="83"/>
      <c r="O19" s="269"/>
      <c r="P19" s="83"/>
      <c r="Q19" s="269"/>
      <c r="R19" s="145"/>
      <c r="S19" s="145"/>
      <c r="T19" s="145"/>
    </row>
    <row r="20" spans="1:20" s="80" customFormat="1" ht="15" customHeight="1">
      <c r="A20" s="90"/>
      <c r="F20" s="270" t="s">
        <v>206</v>
      </c>
      <c r="G20" s="270"/>
      <c r="H20" s="125"/>
      <c r="I20" s="275"/>
      <c r="J20" s="125"/>
      <c r="K20" s="275"/>
      <c r="L20" s="125"/>
      <c r="M20" s="275"/>
      <c r="N20" s="125"/>
      <c r="O20" s="275"/>
      <c r="P20" s="125"/>
      <c r="Q20" s="275"/>
      <c r="R20" s="125"/>
      <c r="S20" s="275"/>
      <c r="T20" s="125"/>
    </row>
    <row r="21" spans="6:20" ht="15" customHeight="1">
      <c r="F21" s="271"/>
      <c r="G21" s="271"/>
      <c r="H21" s="1" t="s">
        <v>207</v>
      </c>
      <c r="I21" s="270"/>
      <c r="J21"/>
      <c r="K21" s="271"/>
      <c r="L21" s="254" t="s">
        <v>211</v>
      </c>
      <c r="M21" s="276"/>
      <c r="N21" s="254"/>
      <c r="O21" s="276"/>
      <c r="P21"/>
      <c r="Q21" s="271"/>
      <c r="R21"/>
      <c r="S21" s="271"/>
      <c r="T21"/>
    </row>
    <row r="22" spans="2:20" s="87" customFormat="1" ht="48" thickBot="1">
      <c r="B22" s="88"/>
      <c r="C22" s="88"/>
      <c r="D22" s="239"/>
      <c r="E22" s="88"/>
      <c r="F22" s="272" t="s">
        <v>59</v>
      </c>
      <c r="G22" s="272"/>
      <c r="H22" s="266" t="s">
        <v>60</v>
      </c>
      <c r="I22" s="272"/>
      <c r="J22" s="266" t="s">
        <v>61</v>
      </c>
      <c r="K22" s="272"/>
      <c r="L22" s="266" t="s">
        <v>161</v>
      </c>
      <c r="M22" s="272"/>
      <c r="N22" s="266" t="s">
        <v>202</v>
      </c>
      <c r="O22" s="272"/>
      <c r="P22" s="266" t="s">
        <v>35</v>
      </c>
      <c r="Q22" s="272"/>
      <c r="R22" s="267" t="s">
        <v>157</v>
      </c>
      <c r="S22" s="277"/>
      <c r="T22" s="267" t="s">
        <v>158</v>
      </c>
    </row>
    <row r="23" spans="2:20" ht="15.75">
      <c r="B23" s="85"/>
      <c r="C23" s="85"/>
      <c r="D23" s="90"/>
      <c r="E23" s="85"/>
      <c r="F23" s="273" t="s">
        <v>3</v>
      </c>
      <c r="G23" s="273"/>
      <c r="H23" s="147" t="s">
        <v>3</v>
      </c>
      <c r="I23" s="273"/>
      <c r="J23" s="147" t="s">
        <v>3</v>
      </c>
      <c r="K23" s="273"/>
      <c r="L23" s="147" t="s">
        <v>3</v>
      </c>
      <c r="M23" s="273"/>
      <c r="N23" s="147" t="s">
        <v>3</v>
      </c>
      <c r="O23" s="273"/>
      <c r="P23" s="147" t="s">
        <v>3</v>
      </c>
      <c r="Q23" s="273"/>
      <c r="R23" s="142" t="s">
        <v>3</v>
      </c>
      <c r="S23" s="278"/>
      <c r="T23" s="142" t="s">
        <v>3</v>
      </c>
    </row>
    <row r="24" spans="2:20" s="82" customFormat="1" ht="21.75" customHeight="1">
      <c r="B24" s="90" t="s">
        <v>160</v>
      </c>
      <c r="C24" s="90"/>
      <c r="D24" s="90"/>
      <c r="E24" s="90"/>
      <c r="F24" s="274">
        <v>103000</v>
      </c>
      <c r="G24" s="274"/>
      <c r="H24" s="156">
        <v>26653</v>
      </c>
      <c r="I24" s="274"/>
      <c r="J24" s="156">
        <v>5088</v>
      </c>
      <c r="K24" s="274"/>
      <c r="L24" s="156">
        <v>12091</v>
      </c>
      <c r="M24" s="274"/>
      <c r="N24" s="156">
        <v>1483</v>
      </c>
      <c r="O24" s="274"/>
      <c r="P24" s="156">
        <f>SUM(F24:N24)</f>
        <v>148315</v>
      </c>
      <c r="Q24" s="274"/>
      <c r="R24" s="156">
        <v>513</v>
      </c>
      <c r="S24" s="274"/>
      <c r="T24" s="157">
        <f>+P24+R24</f>
        <v>148828</v>
      </c>
    </row>
    <row r="25" spans="2:20" s="151" customFormat="1" ht="21.75" customHeight="1">
      <c r="B25" s="85" t="s">
        <v>159</v>
      </c>
      <c r="C25" s="85"/>
      <c r="D25" s="90"/>
      <c r="E25" s="85"/>
      <c r="F25" s="145">
        <v>0</v>
      </c>
      <c r="G25" s="145"/>
      <c r="H25" s="86">
        <v>0</v>
      </c>
      <c r="I25" s="145"/>
      <c r="J25" s="86">
        <v>-5088</v>
      </c>
      <c r="K25" s="145"/>
      <c r="L25" s="86">
        <v>5088</v>
      </c>
      <c r="M25" s="145"/>
      <c r="N25" s="86">
        <v>0</v>
      </c>
      <c r="O25" s="145"/>
      <c r="P25" s="86">
        <f>SUM(F25:N25)</f>
        <v>0</v>
      </c>
      <c r="Q25" s="145"/>
      <c r="R25" s="86">
        <v>0</v>
      </c>
      <c r="S25" s="145"/>
      <c r="T25" s="144">
        <f>+P25+R25</f>
        <v>0</v>
      </c>
    </row>
    <row r="26" spans="2:20" ht="21.75" customHeight="1">
      <c r="B26" s="85" t="s">
        <v>120</v>
      </c>
      <c r="C26" s="85"/>
      <c r="D26" s="90"/>
      <c r="E26" s="85"/>
      <c r="F26" s="145">
        <v>0</v>
      </c>
      <c r="G26" s="145"/>
      <c r="H26" s="86">
        <v>0</v>
      </c>
      <c r="I26" s="145"/>
      <c r="J26" s="86">
        <v>0</v>
      </c>
      <c r="K26" s="145"/>
      <c r="L26" s="86">
        <v>1570</v>
      </c>
      <c r="M26" s="145"/>
      <c r="N26" s="86">
        <v>0</v>
      </c>
      <c r="O26" s="145"/>
      <c r="P26" s="86">
        <f>SUM(F26:N26)</f>
        <v>1570</v>
      </c>
      <c r="Q26" s="145"/>
      <c r="R26" s="86">
        <v>2</v>
      </c>
      <c r="S26" s="145"/>
      <c r="T26" s="144">
        <f>+P26+R26</f>
        <v>1572</v>
      </c>
    </row>
    <row r="27" spans="2:20" ht="21.75" customHeight="1">
      <c r="B27" s="85" t="s">
        <v>252</v>
      </c>
      <c r="C27" s="85"/>
      <c r="D27" s="90"/>
      <c r="E27" s="85"/>
      <c r="F27" s="145"/>
      <c r="G27" s="145"/>
      <c r="H27" s="86"/>
      <c r="I27" s="145"/>
      <c r="J27" s="86"/>
      <c r="K27" s="145"/>
      <c r="L27" s="86">
        <v>-1483</v>
      </c>
      <c r="M27" s="145"/>
      <c r="N27" s="86">
        <v>0</v>
      </c>
      <c r="O27" s="145"/>
      <c r="P27" s="86">
        <f>SUM(F27:N27)</f>
        <v>-1483</v>
      </c>
      <c r="Q27" s="145"/>
      <c r="R27" s="86">
        <v>0</v>
      </c>
      <c r="S27" s="145"/>
      <c r="T27" s="144">
        <f>+P27+R27</f>
        <v>-1483</v>
      </c>
    </row>
    <row r="28" spans="2:20" s="82" customFormat="1" ht="21.75" customHeight="1" thickBot="1">
      <c r="B28" s="90" t="s">
        <v>251</v>
      </c>
      <c r="C28" s="90"/>
      <c r="D28" s="90"/>
      <c r="E28" s="90"/>
      <c r="F28" s="150">
        <f>SUM(F24:F26)</f>
        <v>103000</v>
      </c>
      <c r="G28" s="268"/>
      <c r="H28" s="150">
        <f>SUM(H24:H26)</f>
        <v>26653</v>
      </c>
      <c r="I28" s="268"/>
      <c r="J28" s="150">
        <f>SUM(J24:J26)</f>
        <v>0</v>
      </c>
      <c r="K28" s="268"/>
      <c r="L28" s="150">
        <f>SUM(L24:L27)</f>
        <v>17266</v>
      </c>
      <c r="M28" s="268"/>
      <c r="N28" s="150">
        <f>SUM(N24:N27)</f>
        <v>1483</v>
      </c>
      <c r="O28" s="268"/>
      <c r="P28" s="150">
        <f>SUM(P24:P27)</f>
        <v>148402</v>
      </c>
      <c r="Q28" s="268"/>
      <c r="R28" s="150">
        <f>SUM(R24:R27)</f>
        <v>515</v>
      </c>
      <c r="S28" s="268"/>
      <c r="T28" s="150">
        <f>SUM(T24:T27)</f>
        <v>148917</v>
      </c>
    </row>
    <row r="29" spans="6:19" ht="13.5" thickTop="1">
      <c r="F29" s="269"/>
      <c r="G29" s="269"/>
      <c r="H29" s="83"/>
      <c r="I29" s="269"/>
      <c r="J29" s="83"/>
      <c r="K29" s="269"/>
      <c r="L29" s="83"/>
      <c r="M29" s="269"/>
      <c r="N29" s="83"/>
      <c r="O29" s="269"/>
      <c r="P29" s="83"/>
      <c r="Q29" s="269"/>
      <c r="S29" s="279"/>
    </row>
    <row r="30" spans="6:20" ht="12.75">
      <c r="F30" s="269"/>
      <c r="G30" s="269"/>
      <c r="H30" s="83"/>
      <c r="I30" s="269"/>
      <c r="J30" s="83"/>
      <c r="K30" s="83"/>
      <c r="L30" s="83"/>
      <c r="M30" s="83"/>
      <c r="N30" s="83"/>
      <c r="O30" s="269"/>
      <c r="P30" s="83"/>
      <c r="Q30" s="269"/>
      <c r="S30" s="279"/>
      <c r="T30" s="158"/>
    </row>
    <row r="31" spans="6:17" ht="12.75">
      <c r="F31" s="83"/>
      <c r="G31" s="83"/>
      <c r="H31" s="83"/>
      <c r="I31" s="83"/>
      <c r="J31" s="83"/>
      <c r="K31" s="83"/>
      <c r="L31" s="83"/>
      <c r="M31" s="83"/>
      <c r="N31" s="83"/>
      <c r="O31" s="83"/>
      <c r="P31" s="83"/>
      <c r="Q31" s="83"/>
    </row>
    <row r="32" spans="2:20" ht="24.75" customHeight="1">
      <c r="B32" s="357" t="s">
        <v>246</v>
      </c>
      <c r="C32" s="358"/>
      <c r="D32" s="359"/>
      <c r="E32" s="359"/>
      <c r="F32" s="359"/>
      <c r="G32" s="359"/>
      <c r="H32" s="359"/>
      <c r="I32" s="359"/>
      <c r="J32" s="359"/>
      <c r="K32" s="359"/>
      <c r="L32" s="359"/>
      <c r="M32" s="359"/>
      <c r="N32" s="359"/>
      <c r="O32" s="359"/>
      <c r="P32" s="359"/>
      <c r="Q32" s="359"/>
      <c r="R32" s="359"/>
      <c r="S32" s="359"/>
      <c r="T32" s="359"/>
    </row>
    <row r="33" spans="6:17" ht="12.75">
      <c r="F33" s="83"/>
      <c r="G33" s="83"/>
      <c r="H33" s="83"/>
      <c r="I33" s="83"/>
      <c r="J33" s="83"/>
      <c r="K33" s="83"/>
      <c r="L33" s="83"/>
      <c r="M33" s="83"/>
      <c r="N33" s="83"/>
      <c r="O33" s="83"/>
      <c r="P33" s="83"/>
      <c r="Q33" s="83"/>
    </row>
  </sheetData>
  <mergeCells count="5">
    <mergeCell ref="B32:T32"/>
    <mergeCell ref="A1:P1"/>
    <mergeCell ref="A2:P2"/>
    <mergeCell ref="A3:P3"/>
    <mergeCell ref="A4:P4"/>
  </mergeCells>
  <printOptions/>
  <pageMargins left="0.7480314960629921" right="0.7480314960629921" top="0.984251968503937" bottom="0.984251968503937" header="0.5118110236220472" footer="0.5118110236220472"/>
  <pageSetup firstPageNumber="3" useFirstPageNumber="1" fitToHeight="1" fitToWidth="1" horizontalDpi="300" verticalDpi="300" orientation="landscape" paperSize="9" scale="72"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60"/>
  <sheetViews>
    <sheetView zoomScale="75" zoomScaleNormal="75" workbookViewId="0" topLeftCell="A41">
      <selection activeCell="H40" sqref="H40"/>
    </sheetView>
  </sheetViews>
  <sheetFormatPr defaultColWidth="9.140625" defaultRowHeight="12.75"/>
  <cols>
    <col min="1" max="1" width="3.7109375" style="81" customWidth="1"/>
    <col min="2" max="2" width="3.57421875" style="81" customWidth="1"/>
    <col min="3" max="3" width="26.7109375" style="81" customWidth="1"/>
    <col min="4" max="4" width="21.7109375" style="81" customWidth="1"/>
    <col min="5" max="5" width="25.8515625" style="81" customWidth="1"/>
    <col min="6" max="6" width="18.00390625" style="81" customWidth="1"/>
    <col min="7" max="7" width="1.57421875" style="81" customWidth="1"/>
    <col min="8" max="8" width="17.8515625" style="81" customWidth="1"/>
    <col min="9" max="16384" width="8.00390625" style="81" customWidth="1"/>
  </cols>
  <sheetData>
    <row r="1" spans="1:9" ht="18.75">
      <c r="A1" s="98"/>
      <c r="B1" s="98"/>
      <c r="C1" s="98"/>
      <c r="D1" s="98"/>
      <c r="E1" s="98"/>
      <c r="F1" s="98"/>
      <c r="G1" s="98"/>
      <c r="H1" s="98"/>
      <c r="I1" s="98"/>
    </row>
    <row r="2" spans="2:9" ht="42" customHeight="1">
      <c r="B2" s="99"/>
      <c r="C2" s="362" t="str">
        <f>+Income!B2</f>
        <v>TSR CAPITAL BERHAD</v>
      </c>
      <c r="D2" s="362"/>
      <c r="E2" s="362"/>
      <c r="F2" s="362"/>
      <c r="G2" s="362"/>
      <c r="H2" s="362"/>
      <c r="I2" s="99"/>
    </row>
    <row r="3" spans="2:9" ht="18.75">
      <c r="B3" s="98"/>
      <c r="C3" s="363" t="str">
        <f>+Income!B3</f>
        <v>(Company No : 541149-W)</v>
      </c>
      <c r="D3" s="363"/>
      <c r="E3" s="363"/>
      <c r="F3" s="363"/>
      <c r="G3" s="363"/>
      <c r="H3" s="363"/>
      <c r="I3" s="98"/>
    </row>
    <row r="4" spans="2:9" ht="15.75">
      <c r="B4" s="100"/>
      <c r="C4" s="364" t="str">
        <f>+Income!B4</f>
        <v>(Incorporated in Malaysia)</v>
      </c>
      <c r="D4" s="364"/>
      <c r="E4" s="364"/>
      <c r="F4" s="364"/>
      <c r="G4" s="364"/>
      <c r="H4" s="364"/>
      <c r="I4" s="100"/>
    </row>
    <row r="5" spans="1:9" ht="12.75">
      <c r="A5" s="101"/>
      <c r="B5" s="101"/>
      <c r="C5" s="101"/>
      <c r="D5" s="101"/>
      <c r="E5" s="101"/>
      <c r="F5" s="101"/>
      <c r="G5" s="101"/>
      <c r="H5" s="101"/>
      <c r="I5" s="101"/>
    </row>
    <row r="7" spans="1:8" ht="18.75">
      <c r="A7" s="219" t="s">
        <v>162</v>
      </c>
      <c r="B7" s="220"/>
      <c r="C7" s="220"/>
      <c r="D7" s="220"/>
      <c r="E7" s="220"/>
      <c r="F7" s="221"/>
      <c r="G7" s="221"/>
      <c r="H7" s="221"/>
    </row>
    <row r="8" spans="2:8" ht="18.75">
      <c r="B8" s="220"/>
      <c r="C8" s="256" t="str">
        <f>+Income!C8</f>
        <v>for the first quarter ended </v>
      </c>
      <c r="D8" s="255" t="str">
        <f>+Income!D8</f>
        <v>31 March 2007</v>
      </c>
      <c r="E8" s="220"/>
      <c r="F8" s="221"/>
      <c r="G8" s="221"/>
      <c r="H8" s="221"/>
    </row>
    <row r="9" spans="1:8" ht="18.75">
      <c r="A9" s="220"/>
      <c r="B9" s="220"/>
      <c r="C9" s="220"/>
      <c r="D9" s="220"/>
      <c r="E9" s="220"/>
      <c r="F9" s="221"/>
      <c r="G9" s="221"/>
      <c r="H9" s="221"/>
    </row>
    <row r="10" spans="1:8" ht="18.75">
      <c r="A10" s="220"/>
      <c r="B10" s="220"/>
      <c r="C10" s="220"/>
      <c r="D10" s="220"/>
      <c r="E10" s="220"/>
      <c r="F10" s="360" t="s">
        <v>253</v>
      </c>
      <c r="G10" s="360"/>
      <c r="H10" s="360"/>
    </row>
    <row r="11" spans="1:8" ht="19.5" thickBot="1">
      <c r="A11" s="219"/>
      <c r="B11" s="220"/>
      <c r="C11" s="220"/>
      <c r="D11" s="220"/>
      <c r="E11" s="220"/>
      <c r="F11" s="280">
        <v>2007</v>
      </c>
      <c r="G11" s="221"/>
      <c r="H11" s="281">
        <v>2006</v>
      </c>
    </row>
    <row r="12" spans="1:8" ht="18.75">
      <c r="A12" s="219"/>
      <c r="B12" s="220"/>
      <c r="C12" s="220"/>
      <c r="D12" s="220"/>
      <c r="E12" s="220"/>
      <c r="F12" s="251" t="s">
        <v>3</v>
      </c>
      <c r="G12" s="223"/>
      <c r="H12" s="223" t="s">
        <v>3</v>
      </c>
    </row>
    <row r="13" spans="1:8" ht="18.75">
      <c r="A13" s="220"/>
      <c r="B13" s="220"/>
      <c r="C13" s="220"/>
      <c r="D13" s="220"/>
      <c r="E13" s="220"/>
      <c r="F13" s="223"/>
      <c r="G13" s="223"/>
      <c r="H13" s="223"/>
    </row>
    <row r="14" spans="1:9" ht="18.75">
      <c r="A14" s="220"/>
      <c r="B14" s="219" t="s">
        <v>163</v>
      </c>
      <c r="C14" s="220"/>
      <c r="D14" s="220"/>
      <c r="E14" s="220"/>
      <c r="F14" s="224"/>
      <c r="G14" s="224"/>
      <c r="H14" s="225"/>
      <c r="I14" s="83"/>
    </row>
    <row r="15" spans="1:9" ht="18.75">
      <c r="A15" s="220"/>
      <c r="B15" s="219"/>
      <c r="C15" s="220"/>
      <c r="D15" s="220"/>
      <c r="E15" s="220"/>
      <c r="F15" s="224"/>
      <c r="G15" s="224"/>
      <c r="H15" s="225"/>
      <c r="I15" s="83"/>
    </row>
    <row r="16" spans="1:9" ht="18.75">
      <c r="A16" s="220"/>
      <c r="B16" s="220" t="s">
        <v>56</v>
      </c>
      <c r="C16" s="220"/>
      <c r="D16" s="220"/>
      <c r="E16" s="220"/>
      <c r="F16" s="224">
        <v>2075</v>
      </c>
      <c r="G16" s="224"/>
      <c r="H16" s="225">
        <v>2509</v>
      </c>
      <c r="I16" s="83"/>
    </row>
    <row r="17" spans="1:9" ht="18.75">
      <c r="A17" s="220"/>
      <c r="B17" s="220"/>
      <c r="C17" s="220"/>
      <c r="D17" s="220"/>
      <c r="E17" s="220"/>
      <c r="F17" s="224"/>
      <c r="G17" s="224"/>
      <c r="H17" s="225"/>
      <c r="I17" s="83"/>
    </row>
    <row r="18" spans="1:9" ht="16.5" customHeight="1">
      <c r="A18" s="220"/>
      <c r="B18" s="219" t="s">
        <v>57</v>
      </c>
      <c r="C18" s="220"/>
      <c r="D18" s="220"/>
      <c r="E18" s="220"/>
      <c r="F18" s="224"/>
      <c r="G18" s="224"/>
      <c r="H18" s="225"/>
      <c r="I18" s="83"/>
    </row>
    <row r="19" spans="1:9" ht="16.5" customHeight="1">
      <c r="A19" s="220"/>
      <c r="B19" s="220" t="s">
        <v>212</v>
      </c>
      <c r="C19" s="220"/>
      <c r="D19" s="220"/>
      <c r="E19" s="220"/>
      <c r="F19" s="226">
        <v>-274</v>
      </c>
      <c r="G19" s="227"/>
      <c r="H19" s="228">
        <v>503</v>
      </c>
      <c r="I19" s="83"/>
    </row>
    <row r="20" spans="1:9" ht="16.5" customHeight="1">
      <c r="A20" s="220"/>
      <c r="B20" s="220"/>
      <c r="C20" s="220"/>
      <c r="D20" s="220"/>
      <c r="E20" s="220"/>
      <c r="F20" s="227"/>
      <c r="G20" s="227"/>
      <c r="H20" s="229"/>
      <c r="I20" s="83"/>
    </row>
    <row r="21" spans="1:9" ht="18.75">
      <c r="A21" s="220"/>
      <c r="B21" s="220" t="s">
        <v>58</v>
      </c>
      <c r="C21" s="219"/>
      <c r="D21" s="219"/>
      <c r="E21" s="219"/>
      <c r="F21" s="227">
        <f>SUM(F16:F19)</f>
        <v>1801</v>
      </c>
      <c r="G21" s="227"/>
      <c r="H21" s="225">
        <f>SUM(H16:H19)</f>
        <v>3012</v>
      </c>
      <c r="I21" s="83"/>
    </row>
    <row r="22" spans="1:9" ht="18.75">
      <c r="A22" s="220"/>
      <c r="B22" s="220"/>
      <c r="C22" s="219"/>
      <c r="D22" s="219"/>
      <c r="E22" s="219"/>
      <c r="F22" s="227"/>
      <c r="G22" s="227"/>
      <c r="H22" s="225"/>
      <c r="I22" s="83"/>
    </row>
    <row r="23" spans="1:9" s="82" customFormat="1" ht="16.5" customHeight="1">
      <c r="A23" s="219"/>
      <c r="B23" s="220" t="s">
        <v>164</v>
      </c>
      <c r="C23" s="220"/>
      <c r="D23" s="220"/>
      <c r="E23" s="220"/>
      <c r="F23" s="230">
        <v>5822</v>
      </c>
      <c r="G23" s="224"/>
      <c r="H23" s="225">
        <v>-6793</v>
      </c>
      <c r="I23" s="84"/>
    </row>
    <row r="24" spans="1:9" s="82" customFormat="1" ht="16.5" customHeight="1">
      <c r="A24" s="219"/>
      <c r="B24" s="220"/>
      <c r="C24" s="220"/>
      <c r="D24" s="220"/>
      <c r="E24" s="220"/>
      <c r="F24" s="224"/>
      <c r="G24" s="224"/>
      <c r="H24" s="225"/>
      <c r="I24" s="84"/>
    </row>
    <row r="25" spans="1:9" ht="16.5" customHeight="1">
      <c r="A25" s="220"/>
      <c r="B25" s="220" t="s">
        <v>165</v>
      </c>
      <c r="C25" s="220"/>
      <c r="D25" s="220"/>
      <c r="E25" s="220"/>
      <c r="F25" s="226">
        <v>-2438</v>
      </c>
      <c r="G25" s="224"/>
      <c r="H25" s="228">
        <v>-1523</v>
      </c>
      <c r="I25" s="83"/>
    </row>
    <row r="26" spans="1:9" ht="16.5" customHeight="1">
      <c r="A26" s="220"/>
      <c r="B26" s="220"/>
      <c r="C26" s="220"/>
      <c r="D26" s="220"/>
      <c r="E26" s="220"/>
      <c r="F26" s="227"/>
      <c r="G26" s="224"/>
      <c r="H26" s="229"/>
      <c r="I26" s="83"/>
    </row>
    <row r="27" spans="1:9" ht="18.75">
      <c r="A27" s="220"/>
      <c r="B27" s="220" t="s">
        <v>234</v>
      </c>
      <c r="C27" s="219"/>
      <c r="D27" s="219"/>
      <c r="E27" s="219"/>
      <c r="F27" s="224">
        <f>SUM(F21:F25)</f>
        <v>5185</v>
      </c>
      <c r="G27" s="224"/>
      <c r="H27" s="225">
        <f>SUM(H21:H25)</f>
        <v>-5304</v>
      </c>
      <c r="I27" s="83"/>
    </row>
    <row r="28" spans="1:9" ht="18.75">
      <c r="A28" s="220"/>
      <c r="B28" s="220"/>
      <c r="C28" s="219"/>
      <c r="D28" s="219"/>
      <c r="E28" s="219"/>
      <c r="F28" s="224"/>
      <c r="G28" s="224"/>
      <c r="H28" s="225"/>
      <c r="I28" s="83"/>
    </row>
    <row r="29" spans="1:9" s="82" customFormat="1" ht="16.5" customHeight="1">
      <c r="A29" s="219"/>
      <c r="B29" s="220" t="s">
        <v>166</v>
      </c>
      <c r="C29" s="220"/>
      <c r="D29" s="220"/>
      <c r="E29" s="220"/>
      <c r="F29" s="226">
        <v>-614</v>
      </c>
      <c r="G29" s="224"/>
      <c r="H29" s="228">
        <v>-240</v>
      </c>
      <c r="I29" s="84"/>
    </row>
    <row r="30" spans="1:9" s="82" customFormat="1" ht="16.5" customHeight="1">
      <c r="A30" s="219"/>
      <c r="B30" s="220"/>
      <c r="C30" s="220"/>
      <c r="D30" s="220"/>
      <c r="E30" s="220"/>
      <c r="F30" s="227"/>
      <c r="G30" s="224"/>
      <c r="H30" s="229"/>
      <c r="I30" s="84"/>
    </row>
    <row r="31" spans="1:9" ht="18.75">
      <c r="A31" s="220"/>
      <c r="B31" s="220" t="s">
        <v>235</v>
      </c>
      <c r="C31" s="219"/>
      <c r="D31" s="219"/>
      <c r="E31" s="219"/>
      <c r="F31" s="227">
        <f>SUM(F27:F29)</f>
        <v>4571</v>
      </c>
      <c r="G31" s="227"/>
      <c r="H31" s="229">
        <f>SUM(H27:H29)</f>
        <v>-5544</v>
      </c>
      <c r="I31" s="83"/>
    </row>
    <row r="32" spans="1:9" ht="15.75" customHeight="1">
      <c r="A32" s="219"/>
      <c r="B32" s="220"/>
      <c r="C32" s="220"/>
      <c r="D32" s="220"/>
      <c r="E32" s="220"/>
      <c r="F32" s="224"/>
      <c r="G32" s="224"/>
      <c r="H32" s="225"/>
      <c r="I32" s="84"/>
    </row>
    <row r="33" spans="1:9" ht="18.75">
      <c r="A33" s="220"/>
      <c r="B33" s="219" t="s">
        <v>167</v>
      </c>
      <c r="C33" s="220"/>
      <c r="D33" s="220"/>
      <c r="E33" s="220"/>
      <c r="F33" s="224"/>
      <c r="G33" s="224"/>
      <c r="H33" s="225"/>
      <c r="I33" s="83"/>
    </row>
    <row r="34" spans="1:10" ht="18.75">
      <c r="A34" s="220"/>
      <c r="B34" s="219"/>
      <c r="C34" s="220"/>
      <c r="D34" s="220"/>
      <c r="E34" s="220"/>
      <c r="F34" s="224"/>
      <c r="G34" s="224"/>
      <c r="H34" s="225"/>
      <c r="I34" s="83"/>
      <c r="J34" s="155"/>
    </row>
    <row r="35" spans="1:9" ht="18.75">
      <c r="A35" s="220"/>
      <c r="B35" s="220" t="s">
        <v>236</v>
      </c>
      <c r="C35" s="220"/>
      <c r="D35" s="220"/>
      <c r="E35" s="220"/>
      <c r="F35" s="231">
        <v>-13192</v>
      </c>
      <c r="G35" s="227"/>
      <c r="H35" s="229">
        <v>184</v>
      </c>
      <c r="I35" s="83"/>
    </row>
    <row r="36" spans="1:9" ht="17.25" customHeight="1">
      <c r="A36" s="220"/>
      <c r="B36" s="220"/>
      <c r="C36" s="220"/>
      <c r="D36" s="220"/>
      <c r="E36" s="220"/>
      <c r="F36" s="227"/>
      <c r="G36" s="227"/>
      <c r="H36" s="229"/>
      <c r="I36" s="83"/>
    </row>
    <row r="37" spans="1:9" ht="18.75">
      <c r="A37" s="220"/>
      <c r="B37" s="219" t="s">
        <v>168</v>
      </c>
      <c r="C37" s="220"/>
      <c r="D37" s="220"/>
      <c r="E37" s="220"/>
      <c r="F37" s="224"/>
      <c r="G37" s="224"/>
      <c r="H37" s="225"/>
      <c r="I37" s="83"/>
    </row>
    <row r="38" spans="1:9" ht="18.75">
      <c r="A38" s="220"/>
      <c r="B38" s="219"/>
      <c r="C38" s="220"/>
      <c r="D38" s="220"/>
      <c r="E38" s="220"/>
      <c r="F38" s="224"/>
      <c r="G38" s="224"/>
      <c r="H38" s="225"/>
      <c r="I38" s="83"/>
    </row>
    <row r="39" spans="1:9" s="82" customFormat="1" ht="18.75">
      <c r="A39" s="220"/>
      <c r="B39" s="220" t="s">
        <v>193</v>
      </c>
      <c r="C39" s="220"/>
      <c r="D39" s="220"/>
      <c r="E39" s="220"/>
      <c r="F39" s="226">
        <v>-222</v>
      </c>
      <c r="G39" s="227"/>
      <c r="H39" s="228">
        <v>-123</v>
      </c>
      <c r="I39" s="83"/>
    </row>
    <row r="40" spans="1:9" s="82" customFormat="1" ht="17.25" customHeight="1">
      <c r="A40" s="220"/>
      <c r="B40" s="220"/>
      <c r="C40" s="220"/>
      <c r="D40" s="220"/>
      <c r="E40" s="220"/>
      <c r="F40" s="224"/>
      <c r="G40" s="224"/>
      <c r="H40" s="225"/>
      <c r="I40" s="83"/>
    </row>
    <row r="41" spans="1:9" s="82" customFormat="1" ht="18.75">
      <c r="A41" s="220"/>
      <c r="B41" s="219" t="s">
        <v>237</v>
      </c>
      <c r="C41" s="219"/>
      <c r="D41" s="219"/>
      <c r="E41" s="219"/>
      <c r="F41" s="224">
        <f>SUM(F31:F39)</f>
        <v>-8843</v>
      </c>
      <c r="G41" s="224"/>
      <c r="H41" s="225">
        <f>+H39+H35+H31</f>
        <v>-5483</v>
      </c>
      <c r="I41" s="83"/>
    </row>
    <row r="42" spans="1:9" ht="18.75">
      <c r="A42" s="219"/>
      <c r="B42" s="219"/>
      <c r="C42" s="219"/>
      <c r="D42" s="219"/>
      <c r="E42" s="219"/>
      <c r="F42" s="224"/>
      <c r="G42" s="224"/>
      <c r="H42" s="225"/>
      <c r="I42" s="84"/>
    </row>
    <row r="43" spans="1:9" ht="18.75">
      <c r="A43" s="219"/>
      <c r="B43" s="219" t="s">
        <v>169</v>
      </c>
      <c r="C43" s="219"/>
      <c r="D43" s="219"/>
      <c r="E43" s="219"/>
      <c r="F43" s="224">
        <v>57147</v>
      </c>
      <c r="G43" s="224"/>
      <c r="H43" s="225">
        <v>33221</v>
      </c>
      <c r="I43" s="84"/>
    </row>
    <row r="44" spans="1:9" ht="18.75">
      <c r="A44" s="219"/>
      <c r="B44" s="219"/>
      <c r="C44" s="219"/>
      <c r="D44" s="219"/>
      <c r="E44" s="219"/>
      <c r="F44" s="224"/>
      <c r="G44" s="224"/>
      <c r="H44" s="225"/>
      <c r="I44" s="84"/>
    </row>
    <row r="45" spans="1:9" ht="19.5" thickBot="1">
      <c r="A45" s="219"/>
      <c r="B45" s="219" t="s">
        <v>278</v>
      </c>
      <c r="C45" s="219"/>
      <c r="D45" s="219"/>
      <c r="E45" s="219"/>
      <c r="F45" s="232">
        <f>+F41+F43</f>
        <v>48304</v>
      </c>
      <c r="G45" s="227"/>
      <c r="H45" s="233">
        <f>SUM(H41:H44)</f>
        <v>27738</v>
      </c>
      <c r="I45" s="84"/>
    </row>
    <row r="46" spans="1:9" ht="19.5" thickTop="1">
      <c r="A46" s="219"/>
      <c r="B46" s="219"/>
      <c r="C46" s="219"/>
      <c r="D46" s="219"/>
      <c r="E46" s="219"/>
      <c r="F46" s="234"/>
      <c r="G46" s="234"/>
      <c r="H46" s="235"/>
      <c r="I46" s="84"/>
    </row>
    <row r="47" spans="1:9" ht="18.75">
      <c r="A47" s="219"/>
      <c r="B47" s="219"/>
      <c r="C47" s="219"/>
      <c r="D47" s="219"/>
      <c r="E47" s="219"/>
      <c r="F47" s="234"/>
      <c r="G47" s="234"/>
      <c r="H47" s="235"/>
      <c r="I47" s="84"/>
    </row>
    <row r="48" spans="1:9" ht="18.75">
      <c r="A48" s="219"/>
      <c r="B48" s="220" t="s">
        <v>279</v>
      </c>
      <c r="C48" s="219"/>
      <c r="D48" s="219"/>
      <c r="E48" s="219"/>
      <c r="F48" s="234"/>
      <c r="G48" s="234"/>
      <c r="H48" s="235"/>
      <c r="I48" s="84"/>
    </row>
    <row r="49" spans="1:9" ht="18.75">
      <c r="A49" s="219"/>
      <c r="B49" s="220"/>
      <c r="C49" s="219"/>
      <c r="D49" s="219"/>
      <c r="E49" s="219"/>
      <c r="F49" s="234"/>
      <c r="G49" s="234"/>
      <c r="H49" s="235"/>
      <c r="I49" s="84"/>
    </row>
    <row r="50" spans="1:9" ht="18.75">
      <c r="A50" s="219"/>
      <c r="B50" s="219"/>
      <c r="C50" s="219"/>
      <c r="D50" s="219"/>
      <c r="E50" s="219"/>
      <c r="F50" s="360" t="str">
        <f>+F10</f>
        <v>3 months ended 31 March</v>
      </c>
      <c r="G50" s="360"/>
      <c r="H50" s="360"/>
      <c r="I50" s="84"/>
    </row>
    <row r="51" spans="1:9" ht="18.75">
      <c r="A51" s="219"/>
      <c r="B51" s="219"/>
      <c r="C51" s="219"/>
      <c r="D51" s="219"/>
      <c r="E51" s="219"/>
      <c r="F51" s="250">
        <f>+F11</f>
        <v>2007</v>
      </c>
      <c r="G51" s="223"/>
      <c r="H51" s="222">
        <f>+H11</f>
        <v>2006</v>
      </c>
      <c r="I51" s="84"/>
    </row>
    <row r="52" spans="1:9" ht="18.75">
      <c r="A52" s="219"/>
      <c r="B52" s="219"/>
      <c r="C52" s="219"/>
      <c r="D52" s="219"/>
      <c r="E52" s="219"/>
      <c r="F52" s="251" t="s">
        <v>3</v>
      </c>
      <c r="G52" s="223"/>
      <c r="H52" s="223" t="s">
        <v>3</v>
      </c>
      <c r="I52" s="84"/>
    </row>
    <row r="53" spans="1:9" ht="18.75">
      <c r="A53" s="219"/>
      <c r="B53" s="219"/>
      <c r="C53" s="219"/>
      <c r="D53" s="219"/>
      <c r="E53" s="219"/>
      <c r="F53" s="223"/>
      <c r="G53" s="223"/>
      <c r="H53" s="223"/>
      <c r="I53" s="84"/>
    </row>
    <row r="54" spans="1:9" ht="18.75">
      <c r="A54" s="219"/>
      <c r="B54" s="220" t="s">
        <v>138</v>
      </c>
      <c r="C54" s="220"/>
      <c r="D54" s="220"/>
      <c r="E54" s="220"/>
      <c r="F54" s="227">
        <v>45554</v>
      </c>
      <c r="G54" s="227"/>
      <c r="H54" s="229">
        <v>25076</v>
      </c>
      <c r="I54" s="84"/>
    </row>
    <row r="55" spans="1:9" s="93" customFormat="1" ht="18.75">
      <c r="A55" s="220"/>
      <c r="B55" s="220" t="s">
        <v>224</v>
      </c>
      <c r="C55" s="220"/>
      <c r="D55" s="220"/>
      <c r="E55" s="220"/>
      <c r="F55" s="227">
        <v>6000</v>
      </c>
      <c r="G55" s="227"/>
      <c r="H55" s="229">
        <v>6404</v>
      </c>
      <c r="I55" s="6"/>
    </row>
    <row r="56" spans="1:9" s="93" customFormat="1" ht="18.75">
      <c r="A56" s="220"/>
      <c r="B56" s="220" t="s">
        <v>280</v>
      </c>
      <c r="C56" s="220"/>
      <c r="D56" s="220"/>
      <c r="E56" s="220"/>
      <c r="F56" s="227">
        <v>-3250</v>
      </c>
      <c r="G56" s="227"/>
      <c r="H56" s="229">
        <v>-3742</v>
      </c>
      <c r="I56" s="6"/>
    </row>
    <row r="57" spans="1:9" s="93" customFormat="1" ht="19.5" thickBot="1">
      <c r="A57" s="220"/>
      <c r="B57" s="220"/>
      <c r="C57" s="220"/>
      <c r="D57" s="220"/>
      <c r="E57" s="220"/>
      <c r="F57" s="232">
        <f>SUM(F54:F56)</f>
        <v>48304</v>
      </c>
      <c r="G57" s="227"/>
      <c r="H57" s="233">
        <f>SUM(H54:H56)</f>
        <v>27738</v>
      </c>
      <c r="I57" s="6"/>
    </row>
    <row r="58" spans="1:9" s="93" customFormat="1" ht="19.5" thickTop="1">
      <c r="A58" s="220"/>
      <c r="B58" s="220"/>
      <c r="C58" s="220"/>
      <c r="D58" s="220"/>
      <c r="E58" s="220"/>
      <c r="F58" s="224"/>
      <c r="G58" s="224"/>
      <c r="H58" s="225"/>
      <c r="I58" s="6"/>
    </row>
    <row r="59" spans="1:9" s="93" customFormat="1" ht="24" customHeight="1">
      <c r="A59" s="106"/>
      <c r="B59" s="361" t="s">
        <v>247</v>
      </c>
      <c r="C59" s="354"/>
      <c r="D59" s="354"/>
      <c r="E59" s="354"/>
      <c r="F59" s="354"/>
      <c r="G59" s="354"/>
      <c r="H59" s="354"/>
      <c r="I59" s="6"/>
    </row>
    <row r="60" ht="11.25" customHeight="1">
      <c r="I60" s="102"/>
    </row>
  </sheetData>
  <mergeCells count="6">
    <mergeCell ref="F10:H10"/>
    <mergeCell ref="B59:H59"/>
    <mergeCell ref="F50:H50"/>
    <mergeCell ref="C2:H2"/>
    <mergeCell ref="C3:H3"/>
    <mergeCell ref="C4:H4"/>
  </mergeCells>
  <printOptions/>
  <pageMargins left="0.75" right="0.75" top="1" bottom="1" header="0.5" footer="0.5"/>
  <pageSetup firstPageNumber="4" useFirstPageNumber="1" fitToHeight="1" fitToWidth="1" horizontalDpi="300" verticalDpi="300" orientation="portrait" paperSize="9" scale="6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81"/>
  <sheetViews>
    <sheetView showGridLines="0" zoomScale="95" zoomScaleNormal="95" workbookViewId="0" topLeftCell="A13">
      <selection activeCell="C20" sqref="C20:K20"/>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4.140625" style="3" customWidth="1"/>
    <col min="10" max="10" width="0.71875" style="3" customWidth="1"/>
    <col min="11" max="11" width="13.140625" style="3" customWidth="1"/>
    <col min="12" max="12" width="5.28125" style="3" customWidth="1"/>
    <col min="13" max="13" width="11.28125" style="3" customWidth="1"/>
    <col min="14" max="14" width="12.140625" style="3" customWidth="1"/>
    <col min="15" max="16384" width="9.140625" style="3" customWidth="1"/>
  </cols>
  <sheetData>
    <row r="1" spans="1:12" ht="18.75">
      <c r="A1" s="343" t="s">
        <v>42</v>
      </c>
      <c r="B1" s="343"/>
      <c r="C1" s="343"/>
      <c r="D1" s="343"/>
      <c r="E1" s="343"/>
      <c r="F1" s="343"/>
      <c r="G1" s="343"/>
      <c r="H1" s="343"/>
      <c r="I1" s="343"/>
      <c r="J1" s="343"/>
      <c r="K1" s="343"/>
      <c r="L1" s="8"/>
    </row>
    <row r="2" spans="1:12" ht="18.75">
      <c r="A2" s="343" t="s">
        <v>43</v>
      </c>
      <c r="B2" s="343"/>
      <c r="C2" s="343"/>
      <c r="D2" s="343"/>
      <c r="E2" s="343"/>
      <c r="F2" s="343"/>
      <c r="G2" s="343"/>
      <c r="H2" s="343"/>
      <c r="I2" s="343"/>
      <c r="J2" s="343"/>
      <c r="K2" s="343"/>
      <c r="L2" s="8"/>
    </row>
    <row r="3" spans="1:12" ht="18.75" customHeight="1">
      <c r="A3" s="331" t="s">
        <v>20</v>
      </c>
      <c r="B3" s="331"/>
      <c r="C3" s="331"/>
      <c r="D3" s="331"/>
      <c r="E3" s="331"/>
      <c r="F3" s="331"/>
      <c r="G3" s="331"/>
      <c r="H3" s="331"/>
      <c r="I3" s="331"/>
      <c r="J3" s="331"/>
      <c r="K3" s="331"/>
      <c r="L3" s="5"/>
    </row>
    <row r="4" spans="1:12" ht="18.75">
      <c r="A4" s="8"/>
      <c r="B4" s="8"/>
      <c r="C4" s="8"/>
      <c r="D4" s="8"/>
      <c r="E4" s="8"/>
      <c r="F4" s="8"/>
      <c r="G4" s="8"/>
      <c r="H4" s="8"/>
      <c r="I4" s="8"/>
      <c r="J4" s="8"/>
      <c r="K4" s="8"/>
      <c r="L4" s="8"/>
    </row>
    <row r="5" ht="6.75" customHeight="1">
      <c r="A5" s="77"/>
    </row>
    <row r="6" spans="1:12" ht="18.75">
      <c r="A6" s="334" t="s">
        <v>156</v>
      </c>
      <c r="B6" s="334"/>
      <c r="C6" s="334"/>
      <c r="D6" s="334"/>
      <c r="E6" s="334"/>
      <c r="F6" s="334"/>
      <c r="G6" s="334"/>
      <c r="H6" s="334"/>
      <c r="I6" s="334"/>
      <c r="J6" s="334"/>
      <c r="K6" s="334"/>
      <c r="L6" s="154"/>
    </row>
    <row r="7" ht="12.75">
      <c r="A7" s="7"/>
    </row>
    <row r="8" s="13" customFormat="1" ht="18" customHeight="1">
      <c r="A8" s="10" t="s">
        <v>62</v>
      </c>
    </row>
    <row r="9" s="13" customFormat="1" ht="6.75" customHeight="1"/>
    <row r="10" spans="1:5" s="13" customFormat="1" ht="13.5" customHeight="1">
      <c r="A10" s="30" t="s">
        <v>80</v>
      </c>
      <c r="B10" s="10"/>
      <c r="C10" s="10" t="s">
        <v>170</v>
      </c>
      <c r="D10" s="10"/>
      <c r="E10" s="10"/>
    </row>
    <row r="11" spans="1:12" s="13" customFormat="1" ht="61.5" customHeight="1">
      <c r="A11" s="17"/>
      <c r="B11" s="10"/>
      <c r="C11" s="325" t="s">
        <v>255</v>
      </c>
      <c r="D11" s="325"/>
      <c r="E11" s="325"/>
      <c r="F11" s="325"/>
      <c r="G11" s="325"/>
      <c r="H11" s="325"/>
      <c r="I11" s="325"/>
      <c r="J11" s="325"/>
      <c r="K11" s="325"/>
      <c r="L11" s="20"/>
    </row>
    <row r="12" spans="1:12" s="13" customFormat="1" ht="48" customHeight="1">
      <c r="A12" s="17"/>
      <c r="B12" s="10"/>
      <c r="C12" s="325" t="s">
        <v>256</v>
      </c>
      <c r="D12" s="325"/>
      <c r="E12" s="325"/>
      <c r="F12" s="325"/>
      <c r="G12" s="325"/>
      <c r="H12" s="325"/>
      <c r="I12" s="325"/>
      <c r="J12" s="325"/>
      <c r="K12" s="325"/>
      <c r="L12" s="20"/>
    </row>
    <row r="13" spans="1:12" s="13" customFormat="1" ht="4.5" customHeight="1">
      <c r="A13" s="17"/>
      <c r="B13" s="10"/>
      <c r="C13" s="20"/>
      <c r="D13" s="20"/>
      <c r="E13" s="20"/>
      <c r="F13" s="20"/>
      <c r="G13" s="20"/>
      <c r="H13" s="20"/>
      <c r="I13" s="20"/>
      <c r="J13" s="20"/>
      <c r="K13" s="20"/>
      <c r="L13" s="20"/>
    </row>
    <row r="14" spans="1:12" s="13" customFormat="1" ht="15" customHeight="1">
      <c r="A14" s="31"/>
      <c r="C14" s="13" t="s">
        <v>257</v>
      </c>
      <c r="D14" s="20"/>
      <c r="E14" s="20" t="s">
        <v>258</v>
      </c>
      <c r="F14" s="20"/>
      <c r="G14" s="20"/>
      <c r="H14" s="20"/>
      <c r="I14" s="20"/>
      <c r="J14" s="20"/>
      <c r="K14" s="20"/>
      <c r="L14" s="20"/>
    </row>
    <row r="15" spans="1:12" s="13" customFormat="1" ht="15" customHeight="1">
      <c r="A15" s="31"/>
      <c r="C15" s="13" t="s">
        <v>259</v>
      </c>
      <c r="D15" s="20"/>
      <c r="E15" s="325" t="s">
        <v>260</v>
      </c>
      <c r="F15" s="325"/>
      <c r="G15" s="325"/>
      <c r="H15" s="325"/>
      <c r="I15" s="20"/>
      <c r="J15" s="20"/>
      <c r="K15" s="20"/>
      <c r="L15" s="20"/>
    </row>
    <row r="16" spans="1:12" s="13" customFormat="1" ht="6" customHeight="1">
      <c r="A16" s="31"/>
      <c r="D16" s="20"/>
      <c r="E16" s="20"/>
      <c r="F16" s="20"/>
      <c r="G16" s="20"/>
      <c r="H16" s="20"/>
      <c r="I16" s="20"/>
      <c r="J16" s="20"/>
      <c r="K16" s="20"/>
      <c r="L16" s="20"/>
    </row>
    <row r="17" spans="1:12" s="13" customFormat="1" ht="21.75" customHeight="1">
      <c r="A17" s="31"/>
      <c r="C17" s="325" t="s">
        <v>171</v>
      </c>
      <c r="D17" s="325"/>
      <c r="E17" s="325"/>
      <c r="F17" s="325"/>
      <c r="G17" s="325"/>
      <c r="H17" s="325"/>
      <c r="I17" s="325"/>
      <c r="J17" s="325"/>
      <c r="K17" s="325"/>
      <c r="L17" s="20"/>
    </row>
    <row r="18" spans="1:12" s="13" customFormat="1" ht="18" customHeight="1">
      <c r="A18" s="31"/>
      <c r="B18" s="92" t="s">
        <v>172</v>
      </c>
      <c r="C18" s="92" t="s">
        <v>257</v>
      </c>
      <c r="D18" s="20"/>
      <c r="E18" s="20" t="s">
        <v>258</v>
      </c>
      <c r="F18" s="20"/>
      <c r="G18" s="20"/>
      <c r="H18" s="20"/>
      <c r="I18" s="20"/>
      <c r="J18" s="20"/>
      <c r="K18" s="20"/>
      <c r="L18" s="20"/>
    </row>
    <row r="19" spans="1:12" s="13" customFormat="1" ht="136.5" customHeight="1">
      <c r="A19" s="31"/>
      <c r="C19" s="325" t="s">
        <v>284</v>
      </c>
      <c r="D19" s="326"/>
      <c r="E19" s="326"/>
      <c r="F19" s="326"/>
      <c r="G19" s="326"/>
      <c r="H19" s="326"/>
      <c r="I19" s="326"/>
      <c r="J19" s="326"/>
      <c r="K19" s="326"/>
      <c r="L19" s="122"/>
    </row>
    <row r="20" spans="1:12" s="13" customFormat="1" ht="75.75" customHeight="1">
      <c r="A20" s="31"/>
      <c r="C20" s="325" t="s">
        <v>261</v>
      </c>
      <c r="D20" s="326"/>
      <c r="E20" s="326"/>
      <c r="F20" s="326"/>
      <c r="G20" s="326"/>
      <c r="H20" s="326"/>
      <c r="I20" s="326"/>
      <c r="J20" s="326"/>
      <c r="K20" s="326"/>
      <c r="L20" s="122"/>
    </row>
    <row r="21" spans="1:12" s="13" customFormat="1" ht="14.25" customHeight="1">
      <c r="A21" s="31"/>
      <c r="C21" s="20"/>
      <c r="D21" s="122"/>
      <c r="E21" s="122"/>
      <c r="F21" s="122"/>
      <c r="G21" s="341" t="s">
        <v>262</v>
      </c>
      <c r="H21" s="341"/>
      <c r="I21" s="341"/>
      <c r="J21" s="122"/>
      <c r="K21" s="122"/>
      <c r="L21" s="122"/>
    </row>
    <row r="22" spans="1:12" s="13" customFormat="1" ht="17.25" customHeight="1">
      <c r="A22" s="31"/>
      <c r="C22" s="20"/>
      <c r="D22" s="122"/>
      <c r="E22" s="122"/>
      <c r="F22" s="122"/>
      <c r="G22" s="341" t="s">
        <v>263</v>
      </c>
      <c r="H22" s="341" t="s">
        <v>264</v>
      </c>
      <c r="I22" s="341" t="s">
        <v>265</v>
      </c>
      <c r="J22" s="122"/>
      <c r="K22" s="122"/>
      <c r="L22" s="122"/>
    </row>
    <row r="23" spans="1:12" s="13" customFormat="1" ht="17.25" customHeight="1">
      <c r="A23" s="31"/>
      <c r="C23" s="20"/>
      <c r="D23" s="122"/>
      <c r="E23" s="122"/>
      <c r="F23" s="122"/>
      <c r="G23" s="341" t="s">
        <v>3</v>
      </c>
      <c r="H23" s="341" t="s">
        <v>3</v>
      </c>
      <c r="I23" s="341" t="s">
        <v>3</v>
      </c>
      <c r="J23" s="122"/>
      <c r="K23" s="122"/>
      <c r="L23" s="122"/>
    </row>
    <row r="24" spans="1:12" s="13" customFormat="1" ht="12.75" customHeight="1">
      <c r="A24" s="31"/>
      <c r="C24" s="20"/>
      <c r="D24" s="335" t="s">
        <v>32</v>
      </c>
      <c r="E24" s="335"/>
      <c r="F24" s="122"/>
      <c r="G24" s="340">
        <v>9935</v>
      </c>
      <c r="H24" s="323">
        <v>-347</v>
      </c>
      <c r="I24" s="323">
        <v>9588</v>
      </c>
      <c r="J24" s="122"/>
      <c r="K24" s="122"/>
      <c r="L24" s="122"/>
    </row>
    <row r="25" spans="1:12" s="13" customFormat="1" ht="12.75" customHeight="1">
      <c r="A25" s="31"/>
      <c r="C25" s="20"/>
      <c r="D25" s="335" t="s">
        <v>266</v>
      </c>
      <c r="E25" s="335"/>
      <c r="F25" s="122"/>
      <c r="G25" s="323">
        <v>0</v>
      </c>
      <c r="H25" s="323">
        <v>347</v>
      </c>
      <c r="I25" s="323">
        <v>347</v>
      </c>
      <c r="J25" s="122"/>
      <c r="K25" s="122"/>
      <c r="L25" s="122"/>
    </row>
    <row r="26" spans="1:12" s="13" customFormat="1" ht="7.5" customHeight="1">
      <c r="A26" s="31"/>
      <c r="C26" s="20"/>
      <c r="D26" s="122"/>
      <c r="E26" s="122"/>
      <c r="F26" s="122"/>
      <c r="G26" s="323"/>
      <c r="H26" s="323"/>
      <c r="I26" s="323"/>
      <c r="J26" s="122"/>
      <c r="K26" s="122"/>
      <c r="L26" s="122"/>
    </row>
    <row r="27" spans="1:3" s="13" customFormat="1" ht="15">
      <c r="A27" s="30" t="s">
        <v>81</v>
      </c>
      <c r="B27" s="10"/>
      <c r="C27" s="10" t="s">
        <v>173</v>
      </c>
    </row>
    <row r="28" spans="1:12" s="13" customFormat="1" ht="19.5" customHeight="1">
      <c r="A28" s="11"/>
      <c r="C28" s="325" t="s">
        <v>267</v>
      </c>
      <c r="D28" s="325"/>
      <c r="E28" s="325"/>
      <c r="F28" s="325"/>
      <c r="G28" s="325"/>
      <c r="H28" s="325"/>
      <c r="I28" s="325"/>
      <c r="J28" s="325"/>
      <c r="K28" s="325"/>
      <c r="L28" s="20"/>
    </row>
    <row r="29" spans="1:3" s="13" customFormat="1" ht="15">
      <c r="A29" s="30" t="s">
        <v>82</v>
      </c>
      <c r="B29" s="10"/>
      <c r="C29" s="10" t="s">
        <v>11</v>
      </c>
    </row>
    <row r="30" spans="1:12" s="13" customFormat="1" ht="32.25" customHeight="1">
      <c r="A30" s="11"/>
      <c r="C30" s="325" t="s">
        <v>64</v>
      </c>
      <c r="D30" s="326"/>
      <c r="E30" s="326"/>
      <c r="F30" s="326"/>
      <c r="G30" s="326"/>
      <c r="H30" s="326"/>
      <c r="I30" s="326"/>
      <c r="J30" s="326"/>
      <c r="K30" s="326"/>
      <c r="L30" s="122"/>
    </row>
    <row r="31" spans="1:3" s="13" customFormat="1" ht="16.5" customHeight="1">
      <c r="A31" s="30" t="s">
        <v>83</v>
      </c>
      <c r="B31" s="10"/>
      <c r="C31" s="10" t="s">
        <v>174</v>
      </c>
    </row>
    <row r="32" spans="1:12" s="13" customFormat="1" ht="33.75" customHeight="1">
      <c r="A32" s="11"/>
      <c r="C32" s="325" t="s">
        <v>47</v>
      </c>
      <c r="D32" s="326"/>
      <c r="E32" s="326"/>
      <c r="F32" s="326"/>
      <c r="G32" s="326"/>
      <c r="H32" s="326"/>
      <c r="I32" s="326"/>
      <c r="J32" s="326"/>
      <c r="K32" s="326"/>
      <c r="L32" s="122"/>
    </row>
    <row r="33" spans="1:12" s="13" customFormat="1" ht="16.5" customHeight="1">
      <c r="A33" s="121" t="s">
        <v>84</v>
      </c>
      <c r="B33" s="10"/>
      <c r="C33" s="332" t="s">
        <v>75</v>
      </c>
      <c r="D33" s="333"/>
      <c r="E33" s="333"/>
      <c r="F33" s="333"/>
      <c r="G33" s="333"/>
      <c r="H33" s="333"/>
      <c r="I33" s="333"/>
      <c r="J33" s="153"/>
      <c r="K33" s="20"/>
      <c r="L33" s="20"/>
    </row>
    <row r="34" spans="1:12" s="13" customFormat="1" ht="20.25" customHeight="1">
      <c r="A34" s="11"/>
      <c r="C34" s="325" t="s">
        <v>76</v>
      </c>
      <c r="D34" s="326"/>
      <c r="E34" s="326"/>
      <c r="F34" s="326"/>
      <c r="G34" s="326"/>
      <c r="H34" s="326"/>
      <c r="I34" s="326"/>
      <c r="J34" s="326"/>
      <c r="K34" s="326"/>
      <c r="L34" s="122"/>
    </row>
    <row r="35" spans="1:12" s="13" customFormat="1" ht="15">
      <c r="A35" s="121" t="s">
        <v>85</v>
      </c>
      <c r="B35" s="10"/>
      <c r="C35" s="332" t="s">
        <v>175</v>
      </c>
      <c r="D35" s="333"/>
      <c r="E35" s="333"/>
      <c r="F35" s="333"/>
      <c r="G35" s="333"/>
      <c r="H35" s="333"/>
      <c r="I35" s="333"/>
      <c r="J35" s="333"/>
      <c r="K35" s="333"/>
      <c r="L35" s="153"/>
    </row>
    <row r="36" spans="1:12" s="13" customFormat="1" ht="32.25" customHeight="1">
      <c r="A36" s="11"/>
      <c r="C36" s="325" t="s">
        <v>268</v>
      </c>
      <c r="D36" s="326"/>
      <c r="E36" s="326"/>
      <c r="F36" s="326"/>
      <c r="G36" s="326"/>
      <c r="H36" s="326"/>
      <c r="I36" s="326"/>
      <c r="J36" s="326"/>
      <c r="K36" s="326"/>
      <c r="L36" s="122"/>
    </row>
    <row r="37" spans="1:12" s="13" customFormat="1" ht="66.75" customHeight="1">
      <c r="A37" s="11"/>
      <c r="C37" s="325" t="s">
        <v>269</v>
      </c>
      <c r="D37" s="326"/>
      <c r="E37" s="326"/>
      <c r="F37" s="326"/>
      <c r="G37" s="326"/>
      <c r="H37" s="326"/>
      <c r="I37" s="326"/>
      <c r="J37" s="326"/>
      <c r="K37" s="326"/>
      <c r="L37" s="122"/>
    </row>
    <row r="38" spans="1:12" s="13" customFormat="1" ht="17.25" customHeight="1">
      <c r="A38" s="121" t="s">
        <v>86</v>
      </c>
      <c r="C38" s="332" t="s">
        <v>78</v>
      </c>
      <c r="D38" s="333"/>
      <c r="E38" s="333"/>
      <c r="F38" s="333"/>
      <c r="G38" s="333"/>
      <c r="H38" s="333"/>
      <c r="I38" s="333"/>
      <c r="J38" s="153"/>
      <c r="K38" s="20"/>
      <c r="L38" s="20"/>
    </row>
    <row r="39" spans="1:12" s="13" customFormat="1" ht="19.5" customHeight="1">
      <c r="A39" s="11"/>
      <c r="C39" s="325" t="s">
        <v>225</v>
      </c>
      <c r="D39" s="325"/>
      <c r="E39" s="325"/>
      <c r="F39" s="325"/>
      <c r="G39" s="325"/>
      <c r="H39" s="325"/>
      <c r="I39" s="325"/>
      <c r="J39" s="325"/>
      <c r="K39" s="325"/>
      <c r="L39" s="20"/>
    </row>
    <row r="40" spans="1:3" s="13" customFormat="1" ht="15">
      <c r="A40" s="30" t="s">
        <v>87</v>
      </c>
      <c r="B40" s="10"/>
      <c r="C40" s="10" t="s">
        <v>176</v>
      </c>
    </row>
    <row r="41" spans="1:5" s="13" customFormat="1" ht="15">
      <c r="A41" s="42"/>
      <c r="C41" s="13" t="s">
        <v>200</v>
      </c>
      <c r="D41" s="160"/>
      <c r="E41" s="10"/>
    </row>
    <row r="42" spans="1:12" s="13" customFormat="1" ht="15">
      <c r="A42" s="42"/>
      <c r="D42" s="10"/>
      <c r="E42" s="10"/>
      <c r="I42" s="324" t="s">
        <v>253</v>
      </c>
      <c r="J42" s="324"/>
      <c r="K42" s="324"/>
      <c r="L42" s="30"/>
    </row>
    <row r="43" spans="1:12" s="13" customFormat="1" ht="15.75" thickBot="1">
      <c r="A43" s="42"/>
      <c r="D43" s="10"/>
      <c r="E43" s="10"/>
      <c r="I43" s="282">
        <v>2007</v>
      </c>
      <c r="J43" s="283"/>
      <c r="K43" s="285">
        <v>2006</v>
      </c>
      <c r="L43" s="10"/>
    </row>
    <row r="44" spans="1:12" s="13" customFormat="1" ht="15">
      <c r="A44" s="42"/>
      <c r="D44" s="10"/>
      <c r="E44" s="10"/>
      <c r="I44" s="164" t="s">
        <v>3</v>
      </c>
      <c r="J44" s="164"/>
      <c r="K44" s="30" t="s">
        <v>3</v>
      </c>
      <c r="L44" s="30"/>
    </row>
    <row r="45" spans="1:10" s="13" customFormat="1" ht="15">
      <c r="A45" s="42"/>
      <c r="C45" s="10" t="s">
        <v>178</v>
      </c>
      <c r="D45" s="10"/>
      <c r="E45" s="10"/>
      <c r="I45" s="243"/>
      <c r="J45" s="243"/>
    </row>
    <row r="46" spans="1:12" s="13" customFormat="1" ht="15">
      <c r="A46" s="42"/>
      <c r="C46" s="41"/>
      <c r="D46" s="13" t="s">
        <v>67</v>
      </c>
      <c r="E46" s="10"/>
      <c r="I46" s="244">
        <v>39348</v>
      </c>
      <c r="J46" s="244"/>
      <c r="K46" s="172">
        <v>22585</v>
      </c>
      <c r="L46" s="48"/>
    </row>
    <row r="47" spans="1:12" s="13" customFormat="1" ht="15">
      <c r="A47" s="42"/>
      <c r="C47" s="41"/>
      <c r="D47" s="13" t="s">
        <v>69</v>
      </c>
      <c r="E47" s="10"/>
      <c r="I47" s="244">
        <v>1594</v>
      </c>
      <c r="J47" s="241"/>
      <c r="K47" s="172">
        <v>373</v>
      </c>
      <c r="L47" s="48"/>
    </row>
    <row r="48" spans="1:12" s="13" customFormat="1" ht="15">
      <c r="A48" s="42"/>
      <c r="C48" s="41"/>
      <c r="D48" s="13" t="s">
        <v>68</v>
      </c>
      <c r="I48" s="241">
        <v>0</v>
      </c>
      <c r="J48" s="241"/>
      <c r="K48" s="173">
        <v>0</v>
      </c>
      <c r="L48" s="51"/>
    </row>
    <row r="49" spans="1:12" s="13" customFormat="1" ht="15">
      <c r="A49" s="42"/>
      <c r="C49" s="41"/>
      <c r="D49" s="13" t="s">
        <v>198</v>
      </c>
      <c r="I49" s="240">
        <v>0</v>
      </c>
      <c r="J49" s="241"/>
      <c r="K49" s="174">
        <v>0</v>
      </c>
      <c r="L49" s="51"/>
    </row>
    <row r="50" spans="1:12" s="13" customFormat="1" ht="15">
      <c r="A50" s="42"/>
      <c r="C50" s="41"/>
      <c r="D50" s="13" t="s">
        <v>179</v>
      </c>
      <c r="I50" s="134">
        <f>SUM(I46:I49)</f>
        <v>40942</v>
      </c>
      <c r="J50" s="139"/>
      <c r="K50" s="48">
        <f>SUM(K46:K49)</f>
        <v>22958</v>
      </c>
      <c r="L50" s="48"/>
    </row>
    <row r="51" spans="1:12" s="13" customFormat="1" ht="15">
      <c r="A51" s="42"/>
      <c r="C51" s="41"/>
      <c r="D51" s="13" t="s">
        <v>180</v>
      </c>
      <c r="I51" s="134">
        <v>-10268</v>
      </c>
      <c r="J51" s="139"/>
      <c r="K51" s="48">
        <v>-269</v>
      </c>
      <c r="L51" s="48"/>
    </row>
    <row r="52" spans="1:12" s="13" customFormat="1" ht="15.75" thickBot="1">
      <c r="A52" s="42"/>
      <c r="C52" s="41"/>
      <c r="D52" s="13" t="s">
        <v>181</v>
      </c>
      <c r="I52" s="138">
        <f>SUM(I50:I51)</f>
        <v>30674</v>
      </c>
      <c r="J52" s="139"/>
      <c r="K52" s="50">
        <f>SUM(K50:K51)</f>
        <v>22689</v>
      </c>
      <c r="L52" s="51"/>
    </row>
    <row r="53" spans="1:12" s="13" customFormat="1" ht="4.5" customHeight="1">
      <c r="A53" s="42"/>
      <c r="C53" s="41"/>
      <c r="I53" s="245"/>
      <c r="J53" s="245"/>
      <c r="K53" s="41"/>
      <c r="L53" s="41"/>
    </row>
    <row r="54" spans="1:12" s="13" customFormat="1" ht="15">
      <c r="A54" s="42"/>
      <c r="C54" s="10" t="s">
        <v>182</v>
      </c>
      <c r="I54" s="245"/>
      <c r="J54" s="245"/>
      <c r="K54" s="41"/>
      <c r="L54" s="41"/>
    </row>
    <row r="55" spans="1:12" s="13" customFormat="1" ht="15">
      <c r="A55" s="42"/>
      <c r="C55" s="41"/>
      <c r="D55" s="13" t="s">
        <v>67</v>
      </c>
      <c r="I55" s="241">
        <v>2036</v>
      </c>
      <c r="J55" s="241"/>
      <c r="K55" s="173">
        <v>2801</v>
      </c>
      <c r="L55" s="51"/>
    </row>
    <row r="56" spans="1:12" s="13" customFormat="1" ht="15">
      <c r="A56" s="42"/>
      <c r="C56" s="41"/>
      <c r="D56" s="13" t="s">
        <v>69</v>
      </c>
      <c r="I56" s="241">
        <v>56</v>
      </c>
      <c r="J56" s="241"/>
      <c r="K56" s="173">
        <v>-305</v>
      </c>
      <c r="L56" s="51"/>
    </row>
    <row r="57" spans="1:12" s="13" customFormat="1" ht="15">
      <c r="A57" s="42"/>
      <c r="C57" s="41"/>
      <c r="D57" s="13" t="s">
        <v>68</v>
      </c>
      <c r="I57" s="241">
        <v>-149</v>
      </c>
      <c r="J57" s="241"/>
      <c r="K57" s="173">
        <v>-52</v>
      </c>
      <c r="L57" s="51"/>
    </row>
    <row r="58" spans="1:15" s="13" customFormat="1" ht="15">
      <c r="A58" s="42"/>
      <c r="C58" s="41"/>
      <c r="D58" s="13" t="s">
        <v>198</v>
      </c>
      <c r="I58" s="240">
        <v>-40</v>
      </c>
      <c r="J58" s="241"/>
      <c r="K58" s="174">
        <v>-24</v>
      </c>
      <c r="L58" s="51"/>
      <c r="O58" s="41"/>
    </row>
    <row r="59" spans="1:12" s="13" customFormat="1" ht="15">
      <c r="A59" s="42"/>
      <c r="C59" s="41"/>
      <c r="D59" s="13" t="s">
        <v>195</v>
      </c>
      <c r="I59" s="244">
        <f>SUM(I55:I58)</f>
        <v>1903</v>
      </c>
      <c r="J59" s="241"/>
      <c r="K59" s="172">
        <f>SUM(K55:K58)</f>
        <v>2420</v>
      </c>
      <c r="L59" s="48"/>
    </row>
    <row r="60" spans="1:12" s="13" customFormat="1" ht="15">
      <c r="A60" s="42"/>
      <c r="C60" s="41"/>
      <c r="D60" s="13" t="s">
        <v>183</v>
      </c>
      <c r="I60" s="240">
        <v>-50</v>
      </c>
      <c r="J60" s="241"/>
      <c r="K60" s="174">
        <v>0</v>
      </c>
      <c r="L60" s="51"/>
    </row>
    <row r="61" spans="1:12" s="13" customFormat="1" ht="15">
      <c r="A61" s="42"/>
      <c r="C61" s="41"/>
      <c r="D61" s="13" t="s">
        <v>196</v>
      </c>
      <c r="I61" s="241">
        <f>SUM(I59:I60)</f>
        <v>1853</v>
      </c>
      <c r="J61" s="241"/>
      <c r="K61" s="173">
        <f>SUM(K59:K60)</f>
        <v>2420</v>
      </c>
      <c r="L61" s="51"/>
    </row>
    <row r="62" spans="1:12" s="13" customFormat="1" ht="15">
      <c r="A62" s="42"/>
      <c r="C62" s="41"/>
      <c r="D62" s="13" t="s">
        <v>197</v>
      </c>
      <c r="I62" s="241">
        <v>-19</v>
      </c>
      <c r="J62" s="241"/>
      <c r="K62" s="173">
        <v>-52</v>
      </c>
      <c r="L62" s="51"/>
    </row>
    <row r="63" spans="1:12" s="13" customFormat="1" ht="15">
      <c r="A63" s="42"/>
      <c r="C63" s="41"/>
      <c r="D63" s="13" t="s">
        <v>219</v>
      </c>
      <c r="I63" s="241">
        <v>241</v>
      </c>
      <c r="J63" s="241"/>
      <c r="K63" s="173">
        <v>141</v>
      </c>
      <c r="L63" s="51"/>
    </row>
    <row r="64" spans="1:14" s="13" customFormat="1" ht="15.75" thickBot="1">
      <c r="A64" s="42"/>
      <c r="C64" s="41"/>
      <c r="D64" s="13" t="s">
        <v>56</v>
      </c>
      <c r="I64" s="138">
        <f>SUM(I61:I63)</f>
        <v>2075</v>
      </c>
      <c r="J64" s="139"/>
      <c r="K64" s="50">
        <f>SUM(K61:K63)</f>
        <v>2509</v>
      </c>
      <c r="L64" s="51"/>
      <c r="N64" s="159">
        <f>+K64-1185</f>
        <v>1324</v>
      </c>
    </row>
    <row r="65" spans="1:14" s="13" customFormat="1" ht="6" customHeight="1">
      <c r="A65" s="42"/>
      <c r="C65" s="41"/>
      <c r="I65" s="51"/>
      <c r="J65" s="51"/>
      <c r="K65" s="51"/>
      <c r="L65" s="51"/>
      <c r="N65" s="159"/>
    </row>
    <row r="66" spans="1:10" s="13" customFormat="1" ht="15">
      <c r="A66" s="30" t="s">
        <v>88</v>
      </c>
      <c r="C66" s="332" t="s">
        <v>184</v>
      </c>
      <c r="D66" s="332"/>
      <c r="E66" s="332"/>
      <c r="F66" s="332"/>
      <c r="G66" s="332"/>
      <c r="H66" s="332"/>
      <c r="I66" s="332"/>
      <c r="J66" s="286"/>
    </row>
    <row r="67" spans="1:12" s="13" customFormat="1" ht="33" customHeight="1">
      <c r="A67" s="30"/>
      <c r="C67" s="325" t="s">
        <v>270</v>
      </c>
      <c r="D67" s="326"/>
      <c r="E67" s="326"/>
      <c r="F67" s="326"/>
      <c r="G67" s="326"/>
      <c r="H67" s="326"/>
      <c r="I67" s="326"/>
      <c r="J67" s="326"/>
      <c r="K67" s="326"/>
      <c r="L67" s="122"/>
    </row>
    <row r="68" spans="1:10" s="13" customFormat="1" ht="15">
      <c r="A68" s="30" t="s">
        <v>89</v>
      </c>
      <c r="C68" s="314" t="s">
        <v>79</v>
      </c>
      <c r="D68" s="314"/>
      <c r="E68" s="314"/>
      <c r="F68" s="314"/>
      <c r="G68" s="314"/>
      <c r="H68" s="314"/>
      <c r="I68" s="314"/>
      <c r="J68" s="265"/>
    </row>
    <row r="69" spans="1:12" s="13" customFormat="1" ht="33" customHeight="1">
      <c r="A69" s="42"/>
      <c r="C69" s="325" t="s">
        <v>226</v>
      </c>
      <c r="D69" s="325"/>
      <c r="E69" s="325"/>
      <c r="F69" s="325"/>
      <c r="G69" s="325"/>
      <c r="H69" s="325"/>
      <c r="I69" s="325"/>
      <c r="J69" s="325"/>
      <c r="K69" s="313"/>
      <c r="L69" s="152"/>
    </row>
    <row r="70" spans="1:12" s="13" customFormat="1" ht="15">
      <c r="A70" s="30" t="s">
        <v>90</v>
      </c>
      <c r="B70" s="10"/>
      <c r="C70" s="10" t="s">
        <v>8</v>
      </c>
      <c r="H70" s="34"/>
      <c r="K70" s="34"/>
      <c r="L70" s="34"/>
    </row>
    <row r="71" spans="1:12" s="13" customFormat="1" ht="45" customHeight="1">
      <c r="A71" s="42"/>
      <c r="C71" s="325" t="s">
        <v>185</v>
      </c>
      <c r="D71" s="325"/>
      <c r="E71" s="325"/>
      <c r="F71" s="325"/>
      <c r="G71" s="325"/>
      <c r="H71" s="325"/>
      <c r="I71" s="325"/>
      <c r="J71" s="325"/>
      <c r="K71" s="326"/>
      <c r="L71" s="122"/>
    </row>
    <row r="72" spans="1:3" s="13" customFormat="1" ht="15">
      <c r="A72" s="30" t="s">
        <v>91</v>
      </c>
      <c r="B72" s="10"/>
      <c r="C72" s="10" t="s">
        <v>186</v>
      </c>
    </row>
    <row r="73" spans="1:10" s="13" customFormat="1" ht="15">
      <c r="A73" s="42"/>
      <c r="C73" s="175" t="s">
        <v>24</v>
      </c>
      <c r="D73" s="176"/>
      <c r="E73" s="176"/>
      <c r="F73" s="175"/>
      <c r="G73" s="175"/>
      <c r="H73" s="175"/>
      <c r="I73" s="175"/>
      <c r="J73" s="175"/>
    </row>
    <row r="74" spans="1:12" s="13" customFormat="1" ht="15">
      <c r="A74" s="42"/>
      <c r="C74" s="175"/>
      <c r="D74" s="175"/>
      <c r="E74" s="175"/>
      <c r="F74" s="175"/>
      <c r="G74" s="177"/>
      <c r="H74" s="177"/>
      <c r="I74" s="178" t="s">
        <v>41</v>
      </c>
      <c r="J74" s="178"/>
      <c r="K74" s="22"/>
      <c r="L74" s="22"/>
    </row>
    <row r="75" spans="1:12" s="13" customFormat="1" ht="32.25" customHeight="1">
      <c r="A75" s="42"/>
      <c r="C75" s="336" t="s">
        <v>110</v>
      </c>
      <c r="D75" s="328"/>
      <c r="E75" s="328"/>
      <c r="F75" s="328"/>
      <c r="G75" s="328"/>
      <c r="H75" s="328"/>
      <c r="I75" s="179"/>
      <c r="J75" s="179"/>
      <c r="K75" s="22"/>
      <c r="L75" s="22"/>
    </row>
    <row r="76" spans="1:12" s="13" customFormat="1" ht="16.5" customHeight="1">
      <c r="A76" s="42"/>
      <c r="C76" s="336" t="s">
        <v>240</v>
      </c>
      <c r="D76" s="328"/>
      <c r="E76" s="328"/>
      <c r="F76" s="328"/>
      <c r="G76" s="328"/>
      <c r="H76" s="328"/>
      <c r="I76" s="179">
        <v>180399</v>
      </c>
      <c r="J76" s="179"/>
      <c r="K76" s="22"/>
      <c r="L76" s="22"/>
    </row>
    <row r="77" spans="1:12" s="13" customFormat="1" ht="16.5" customHeight="1">
      <c r="A77" s="42"/>
      <c r="C77" s="327" t="s">
        <v>66</v>
      </c>
      <c r="D77" s="328"/>
      <c r="E77" s="328"/>
      <c r="F77" s="328"/>
      <c r="G77" s="328"/>
      <c r="H77" s="328"/>
      <c r="I77" s="179">
        <v>2000</v>
      </c>
      <c r="J77" s="179"/>
      <c r="K77" s="22"/>
      <c r="L77" s="22"/>
    </row>
    <row r="78" spans="1:12" s="13" customFormat="1" ht="7.5" customHeight="1">
      <c r="A78" s="42"/>
      <c r="C78" s="298"/>
      <c r="D78" s="299"/>
      <c r="E78" s="299"/>
      <c r="F78" s="299"/>
      <c r="G78" s="299"/>
      <c r="H78" s="299"/>
      <c r="I78" s="179"/>
      <c r="J78" s="179"/>
      <c r="K78" s="22"/>
      <c r="L78" s="22"/>
    </row>
    <row r="79" spans="1:12" s="13" customFormat="1" ht="15.75" thickBot="1">
      <c r="A79" s="42"/>
      <c r="C79" s="175"/>
      <c r="D79" s="175"/>
      <c r="E79" s="175"/>
      <c r="F79" s="175"/>
      <c r="G79" s="175"/>
      <c r="H79" s="180"/>
      <c r="I79" s="181">
        <f>SUM(I75:I77)</f>
        <v>182399</v>
      </c>
      <c r="J79" s="284"/>
      <c r="K79" s="22"/>
      <c r="L79" s="22"/>
    </row>
    <row r="80" spans="1:12" ht="15" thickTop="1">
      <c r="A80" s="30" t="s">
        <v>187</v>
      </c>
      <c r="B80" s="10"/>
      <c r="C80" s="160" t="s">
        <v>199</v>
      </c>
      <c r="D80" s="161"/>
      <c r="E80" s="161"/>
      <c r="F80" s="161"/>
      <c r="G80" s="161"/>
      <c r="H80" s="161"/>
      <c r="I80" s="161"/>
      <c r="J80" s="161"/>
      <c r="K80" s="161"/>
      <c r="L80" s="161"/>
    </row>
    <row r="81" spans="3:12" ht="33.75" customHeight="1">
      <c r="C81" s="329" t="s">
        <v>271</v>
      </c>
      <c r="D81" s="329"/>
      <c r="E81" s="329"/>
      <c r="F81" s="329"/>
      <c r="G81" s="329"/>
      <c r="H81" s="329"/>
      <c r="I81" s="329"/>
      <c r="J81" s="329"/>
      <c r="K81" s="330"/>
      <c r="L81" s="162"/>
    </row>
    <row r="82" s="13" customFormat="1" ht="15"/>
    <row r="83" s="13" customFormat="1" ht="15"/>
  </sheetData>
  <mergeCells count="32">
    <mergeCell ref="E15:H15"/>
    <mergeCell ref="C36:K36"/>
    <mergeCell ref="C39:K39"/>
    <mergeCell ref="C30:K30"/>
    <mergeCell ref="C32:K32"/>
    <mergeCell ref="C20:K20"/>
    <mergeCell ref="D24:E24"/>
    <mergeCell ref="D25:E25"/>
    <mergeCell ref="C34:K34"/>
    <mergeCell ref="C38:I38"/>
    <mergeCell ref="C37:K37"/>
    <mergeCell ref="C35:K35"/>
    <mergeCell ref="A1:K1"/>
    <mergeCell ref="A3:K3"/>
    <mergeCell ref="C33:I33"/>
    <mergeCell ref="A2:K2"/>
    <mergeCell ref="A6:K6"/>
    <mergeCell ref="C11:K11"/>
    <mergeCell ref="C12:K12"/>
    <mergeCell ref="C28:K28"/>
    <mergeCell ref="C17:K17"/>
    <mergeCell ref="C19:K19"/>
    <mergeCell ref="I42:K42"/>
    <mergeCell ref="C67:K67"/>
    <mergeCell ref="C77:H77"/>
    <mergeCell ref="C81:K81"/>
    <mergeCell ref="C71:K71"/>
    <mergeCell ref="C76:H76"/>
    <mergeCell ref="C66:I66"/>
    <mergeCell ref="C69:K69"/>
    <mergeCell ref="C75:H75"/>
    <mergeCell ref="C68:I68"/>
  </mergeCells>
  <printOptions/>
  <pageMargins left="0.53" right="0.28" top="0.46" bottom="0.25" header="0.5" footer="0.5"/>
  <pageSetup firstPageNumber="5" useFirstPageNumber="1" horizontalDpi="300" verticalDpi="300" orientation="portrait" paperSize="9" scale="85" r:id="rId2"/>
  <headerFooter alignWithMargins="0">
    <oddFooter>&amp;C&amp;"Times New Roman,Italic"&amp;8page &amp;P</oddFooter>
  </headerFooter>
  <rowBreaks count="1" manualBreakCount="1">
    <brk id="37" max="255" man="1"/>
  </rowBreaks>
  <drawing r:id="rId1"/>
</worksheet>
</file>

<file path=xl/worksheets/sheet6.xml><?xml version="1.0" encoding="utf-8"?>
<worksheet xmlns="http://schemas.openxmlformats.org/spreadsheetml/2006/main" xmlns:r="http://schemas.openxmlformats.org/officeDocument/2006/relationships">
  <dimension ref="A1:M104"/>
  <sheetViews>
    <sheetView tabSelected="1" workbookViewId="0" topLeftCell="A7">
      <selection activeCell="C99" sqref="C99:K99"/>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43" t="s">
        <v>42</v>
      </c>
      <c r="B1" s="343"/>
      <c r="C1" s="343"/>
      <c r="D1" s="343"/>
      <c r="E1" s="343"/>
      <c r="F1" s="343"/>
      <c r="G1" s="343"/>
      <c r="H1" s="343"/>
      <c r="I1" s="343"/>
      <c r="J1" s="343"/>
      <c r="K1" s="343"/>
    </row>
    <row r="2" spans="1:11" ht="18.75">
      <c r="A2" s="343" t="s">
        <v>43</v>
      </c>
      <c r="B2" s="343"/>
      <c r="C2" s="343"/>
      <c r="D2" s="343"/>
      <c r="E2" s="343"/>
      <c r="F2" s="343"/>
      <c r="G2" s="343"/>
      <c r="H2" s="343"/>
      <c r="I2" s="343"/>
      <c r="J2" s="343"/>
      <c r="K2" s="343"/>
    </row>
    <row r="3" spans="1:11" ht="18.75" customHeight="1">
      <c r="A3" s="331" t="s">
        <v>20</v>
      </c>
      <c r="B3" s="331"/>
      <c r="C3" s="331"/>
      <c r="D3" s="331"/>
      <c r="E3" s="331"/>
      <c r="F3" s="331"/>
      <c r="G3" s="331"/>
      <c r="H3" s="331"/>
      <c r="I3" s="331"/>
      <c r="J3" s="331"/>
      <c r="K3" s="331"/>
    </row>
    <row r="4" spans="1:11" ht="18.75">
      <c r="A4" s="8"/>
      <c r="B4" s="8"/>
      <c r="C4" s="8"/>
      <c r="D4" s="8"/>
      <c r="E4" s="8"/>
      <c r="F4" s="8"/>
      <c r="G4" s="8"/>
      <c r="H4" s="8"/>
      <c r="I4" s="8"/>
      <c r="J4" s="8"/>
      <c r="K4" s="8"/>
    </row>
    <row r="5" ht="11.25" customHeight="1">
      <c r="A5" s="7"/>
    </row>
    <row r="6" spans="1:11" ht="39.75" customHeight="1">
      <c r="A6" s="320" t="s">
        <v>282</v>
      </c>
      <c r="B6" s="320"/>
      <c r="C6" s="320"/>
      <c r="D6" s="320"/>
      <c r="E6" s="320"/>
      <c r="F6" s="320"/>
      <c r="G6" s="320"/>
      <c r="H6" s="320"/>
      <c r="I6" s="320"/>
      <c r="J6" s="320"/>
      <c r="K6" s="320"/>
    </row>
    <row r="7" ht="7.5" customHeight="1">
      <c r="A7" s="7"/>
    </row>
    <row r="8" s="13" customFormat="1" ht="15">
      <c r="A8" s="10" t="s">
        <v>62</v>
      </c>
    </row>
    <row r="9" s="13" customFormat="1" ht="5.25" customHeight="1"/>
    <row r="10" spans="1:3" s="13" customFormat="1" ht="15">
      <c r="A10" s="30" t="s">
        <v>92</v>
      </c>
      <c r="B10" s="10"/>
      <c r="C10" s="10" t="s">
        <v>34</v>
      </c>
    </row>
    <row r="11" spans="1:11" s="13" customFormat="1" ht="75.75" customHeight="1">
      <c r="A11" s="42"/>
      <c r="C11" s="329" t="s">
        <v>285</v>
      </c>
      <c r="D11" s="329"/>
      <c r="E11" s="329"/>
      <c r="F11" s="329"/>
      <c r="G11" s="329"/>
      <c r="H11" s="329"/>
      <c r="I11" s="329"/>
      <c r="J11" s="329"/>
      <c r="K11" s="317"/>
    </row>
    <row r="12" spans="1:11" s="13" customFormat="1" ht="27.75" customHeight="1">
      <c r="A12" s="121" t="s">
        <v>94</v>
      </c>
      <c r="B12" s="10"/>
      <c r="C12" s="321" t="s">
        <v>33</v>
      </c>
      <c r="D12" s="321"/>
      <c r="E12" s="321"/>
      <c r="F12" s="321"/>
      <c r="G12" s="321"/>
      <c r="H12" s="321"/>
      <c r="I12" s="321"/>
      <c r="J12" s="321"/>
      <c r="K12" s="322"/>
    </row>
    <row r="13" spans="1:11" s="13" customFormat="1" ht="67.5" customHeight="1">
      <c r="A13" s="53"/>
      <c r="B13" s="10"/>
      <c r="C13" s="329" t="s">
        <v>286</v>
      </c>
      <c r="D13" s="329"/>
      <c r="E13" s="329"/>
      <c r="F13" s="329"/>
      <c r="G13" s="329"/>
      <c r="H13" s="329"/>
      <c r="I13" s="329"/>
      <c r="J13" s="329"/>
      <c r="K13" s="365"/>
    </row>
    <row r="14" spans="1:3" s="13" customFormat="1" ht="15" customHeight="1">
      <c r="A14" s="30" t="s">
        <v>95</v>
      </c>
      <c r="B14" s="10"/>
      <c r="C14" s="10" t="s">
        <v>65</v>
      </c>
    </row>
    <row r="15" spans="1:11" s="13" customFormat="1" ht="38.25" customHeight="1">
      <c r="A15" s="42"/>
      <c r="C15" s="329" t="s">
        <v>227</v>
      </c>
      <c r="D15" s="329"/>
      <c r="E15" s="329"/>
      <c r="F15" s="329"/>
      <c r="G15" s="329"/>
      <c r="H15" s="329"/>
      <c r="I15" s="329"/>
      <c r="J15" s="329"/>
      <c r="K15" s="317"/>
    </row>
    <row r="16" spans="1:3" s="13" customFormat="1" ht="15">
      <c r="A16" s="30" t="s">
        <v>96</v>
      </c>
      <c r="B16" s="10"/>
      <c r="C16" s="10" t="s">
        <v>93</v>
      </c>
    </row>
    <row r="17" spans="1:10" s="13" customFormat="1" ht="23.25" customHeight="1">
      <c r="A17" s="42"/>
      <c r="C17" s="325" t="s">
        <v>63</v>
      </c>
      <c r="D17" s="325"/>
      <c r="E17" s="325"/>
      <c r="F17" s="325"/>
      <c r="G17" s="325"/>
      <c r="H17" s="325"/>
      <c r="I17" s="325"/>
      <c r="J17" s="325"/>
    </row>
    <row r="18" spans="1:11" s="13" customFormat="1" ht="15.75" thickBot="1">
      <c r="A18" s="30" t="s">
        <v>97</v>
      </c>
      <c r="B18" s="10"/>
      <c r="C18" s="10" t="s">
        <v>188</v>
      </c>
      <c r="G18" s="315" t="str">
        <f>+Income!F11</f>
        <v>Individual Quarter</v>
      </c>
      <c r="H18" s="315"/>
      <c r="I18" s="297"/>
      <c r="J18" s="315" t="str">
        <f>+Income!I11</f>
        <v>Cumulative Quarter</v>
      </c>
      <c r="K18" s="315"/>
    </row>
    <row r="19" spans="1:13" s="13" customFormat="1" ht="15" customHeight="1">
      <c r="A19" s="11"/>
      <c r="F19" s="21"/>
      <c r="G19" s="369" t="s">
        <v>253</v>
      </c>
      <c r="H19" s="369"/>
      <c r="I19" s="290"/>
      <c r="J19" s="369" t="s">
        <v>253</v>
      </c>
      <c r="K19" s="369"/>
      <c r="M19" s="23"/>
    </row>
    <row r="20" spans="1:13" s="13" customFormat="1" ht="15" customHeight="1" thickBot="1">
      <c r="A20" s="11"/>
      <c r="F20" s="21"/>
      <c r="G20" s="287">
        <v>2007</v>
      </c>
      <c r="H20" s="288">
        <v>2006</v>
      </c>
      <c r="I20" s="278"/>
      <c r="J20" s="295">
        <f>+G20</f>
        <v>2007</v>
      </c>
      <c r="K20" s="296">
        <f>+H20</f>
        <v>2006</v>
      </c>
      <c r="M20" s="23"/>
    </row>
    <row r="21" spans="1:13" s="13" customFormat="1" ht="15" customHeight="1">
      <c r="A21" s="11"/>
      <c r="F21" s="21"/>
      <c r="G21" s="248" t="s">
        <v>3</v>
      </c>
      <c r="H21" s="249" t="s">
        <v>3</v>
      </c>
      <c r="I21" s="291"/>
      <c r="J21" s="164" t="s">
        <v>3</v>
      </c>
      <c r="K21" s="30" t="s">
        <v>3</v>
      </c>
      <c r="M21" s="23"/>
    </row>
    <row r="22" spans="1:13" s="13" customFormat="1" ht="15" customHeight="1">
      <c r="A22" s="11"/>
      <c r="F22" s="21"/>
      <c r="G22" s="167"/>
      <c r="H22" s="168"/>
      <c r="I22" s="168"/>
      <c r="J22" s="246"/>
      <c r="K22" s="29"/>
      <c r="M22" s="23"/>
    </row>
    <row r="23" spans="3:13" s="11" customFormat="1" ht="15">
      <c r="C23" s="35" t="s">
        <v>4</v>
      </c>
      <c r="D23" s="31"/>
      <c r="E23" s="32" t="s">
        <v>44</v>
      </c>
      <c r="F23" s="32"/>
      <c r="G23" s="39">
        <f>-Income!F28</f>
        <v>719</v>
      </c>
      <c r="H23" s="263">
        <f>-Income!G28</f>
        <v>939</v>
      </c>
      <c r="I23" s="263"/>
      <c r="J23" s="134">
        <f>-Income!I28</f>
        <v>719</v>
      </c>
      <c r="K23" s="73">
        <f>-Income!J28</f>
        <v>939</v>
      </c>
      <c r="M23" s="38"/>
    </row>
    <row r="24" spans="1:13" s="13" customFormat="1" ht="30" customHeight="1">
      <c r="A24" s="11"/>
      <c r="C24" s="35" t="s">
        <v>4</v>
      </c>
      <c r="D24" s="35"/>
      <c r="E24" s="36" t="s">
        <v>108</v>
      </c>
      <c r="F24" s="11"/>
      <c r="G24" s="169">
        <v>0</v>
      </c>
      <c r="H24" s="38">
        <v>0</v>
      </c>
      <c r="I24" s="38"/>
      <c r="J24" s="247">
        <v>0</v>
      </c>
      <c r="K24" s="37">
        <v>0</v>
      </c>
      <c r="M24" s="34"/>
    </row>
    <row r="25" spans="1:13" s="13" customFormat="1" ht="30" hidden="1">
      <c r="A25" s="11"/>
      <c r="C25" s="91" t="s">
        <v>4</v>
      </c>
      <c r="D25" s="35"/>
      <c r="E25" s="36" t="s">
        <v>109</v>
      </c>
      <c r="F25" s="11"/>
      <c r="G25" s="169"/>
      <c r="H25" s="38"/>
      <c r="I25" s="38"/>
      <c r="J25" s="247">
        <v>0</v>
      </c>
      <c r="K25" s="37">
        <v>0</v>
      </c>
      <c r="M25" s="34"/>
    </row>
    <row r="26" spans="1:13" s="13" customFormat="1" ht="16.5" customHeight="1" thickBot="1">
      <c r="A26" s="11"/>
      <c r="F26" s="34"/>
      <c r="G26" s="138">
        <f>SUM(G23:G25)</f>
        <v>719</v>
      </c>
      <c r="H26" s="40">
        <f>SUM(H23:H25)</f>
        <v>939</v>
      </c>
      <c r="I26" s="34"/>
      <c r="J26" s="138">
        <f>SUM(J23:J25)</f>
        <v>719</v>
      </c>
      <c r="K26" s="40">
        <f>SUM(K23:K25)</f>
        <v>939</v>
      </c>
      <c r="M26" s="41"/>
    </row>
    <row r="27" spans="1:13" s="13" customFormat="1" ht="11.25" customHeight="1">
      <c r="A27" s="11"/>
      <c r="F27" s="34"/>
      <c r="G27" s="39"/>
      <c r="H27" s="34"/>
      <c r="I27" s="34"/>
      <c r="J27" s="39"/>
      <c r="K27" s="34"/>
      <c r="M27" s="41"/>
    </row>
    <row r="28" spans="1:13" s="13" customFormat="1" ht="34.5" customHeight="1">
      <c r="A28" s="11"/>
      <c r="C28" s="325" t="s">
        <v>77</v>
      </c>
      <c r="D28" s="325"/>
      <c r="E28" s="325"/>
      <c r="F28" s="325"/>
      <c r="G28" s="325"/>
      <c r="H28" s="325"/>
      <c r="I28" s="325"/>
      <c r="J28" s="325"/>
      <c r="K28" s="322"/>
      <c r="M28" s="41"/>
    </row>
    <row r="29" spans="1:3" s="13" customFormat="1" ht="15">
      <c r="A29" s="30" t="s">
        <v>98</v>
      </c>
      <c r="B29" s="10"/>
      <c r="C29" s="10" t="s">
        <v>99</v>
      </c>
    </row>
    <row r="30" spans="1:13" s="13" customFormat="1" ht="30" customHeight="1">
      <c r="A30" s="11"/>
      <c r="C30" s="325" t="s">
        <v>272</v>
      </c>
      <c r="D30" s="325"/>
      <c r="E30" s="325"/>
      <c r="F30" s="325"/>
      <c r="G30" s="325"/>
      <c r="H30" s="325"/>
      <c r="I30" s="325"/>
      <c r="J30" s="325"/>
      <c r="K30" s="371"/>
      <c r="M30" s="41"/>
    </row>
    <row r="31" spans="1:3" s="13" customFormat="1" ht="15">
      <c r="A31" s="30" t="s">
        <v>100</v>
      </c>
      <c r="B31" s="10"/>
      <c r="C31" s="10" t="s">
        <v>7</v>
      </c>
    </row>
    <row r="32" spans="1:4" s="13" customFormat="1" ht="5.25" customHeight="1">
      <c r="A32" s="42"/>
      <c r="C32" s="10"/>
      <c r="D32" s="10"/>
    </row>
    <row r="33" spans="1:11" s="13" customFormat="1" ht="30" customHeight="1">
      <c r="A33" s="42"/>
      <c r="B33" s="47" t="s">
        <v>16</v>
      </c>
      <c r="C33" s="325" t="s">
        <v>0</v>
      </c>
      <c r="D33" s="325"/>
      <c r="E33" s="325"/>
      <c r="F33" s="325"/>
      <c r="G33" s="325"/>
      <c r="H33" s="325"/>
      <c r="I33" s="325"/>
      <c r="J33" s="325"/>
      <c r="K33" s="370"/>
    </row>
    <row r="34" spans="1:2" s="13" customFormat="1" ht="15" hidden="1">
      <c r="A34" s="42"/>
      <c r="B34" s="32"/>
    </row>
    <row r="35" spans="1:11" s="13" customFormat="1" ht="15" hidden="1">
      <c r="A35" s="42"/>
      <c r="B35" s="32"/>
      <c r="G35" s="372" t="s">
        <v>36</v>
      </c>
      <c r="H35" s="372"/>
      <c r="I35" s="260"/>
      <c r="J35" s="372" t="s">
        <v>238</v>
      </c>
      <c r="K35" s="372"/>
    </row>
    <row r="36" spans="1:11" s="13" customFormat="1" ht="15" hidden="1">
      <c r="A36" s="42"/>
      <c r="B36" s="32"/>
      <c r="G36" s="24" t="s">
        <v>5</v>
      </c>
      <c r="H36" s="25" t="s">
        <v>31</v>
      </c>
      <c r="I36" s="25"/>
      <c r="J36" s="24" t="s">
        <v>5</v>
      </c>
      <c r="K36" s="25" t="s">
        <v>31</v>
      </c>
    </row>
    <row r="37" spans="1:11" s="13" customFormat="1" ht="15" hidden="1">
      <c r="A37" s="42"/>
      <c r="B37" s="32"/>
      <c r="G37" s="24" t="s">
        <v>21</v>
      </c>
      <c r="H37" s="25" t="s">
        <v>21</v>
      </c>
      <c r="I37" s="25"/>
      <c r="J37" s="24" t="s">
        <v>21</v>
      </c>
      <c r="K37" s="25" t="s">
        <v>21</v>
      </c>
    </row>
    <row r="38" spans="1:11" s="13" customFormat="1" ht="15" hidden="1">
      <c r="A38" s="42"/>
      <c r="B38" s="32"/>
      <c r="G38" s="24" t="s">
        <v>6</v>
      </c>
      <c r="H38" s="2" t="s">
        <v>19</v>
      </c>
      <c r="I38" s="2"/>
      <c r="J38" s="24" t="s">
        <v>30</v>
      </c>
      <c r="K38" s="2" t="s">
        <v>19</v>
      </c>
    </row>
    <row r="39" spans="1:11" s="13" customFormat="1" ht="15" hidden="1">
      <c r="A39" s="42"/>
      <c r="B39" s="32"/>
      <c r="G39" s="24"/>
      <c r="H39" s="25" t="s">
        <v>6</v>
      </c>
      <c r="I39" s="25"/>
      <c r="J39" s="24" t="s">
        <v>22</v>
      </c>
      <c r="K39" s="25" t="s">
        <v>23</v>
      </c>
    </row>
    <row r="40" spans="1:11" s="13" customFormat="1" ht="15" hidden="1">
      <c r="A40" s="42"/>
      <c r="B40" s="32"/>
      <c r="G40" s="26" t="e">
        <f>+#REF!</f>
        <v>#REF!</v>
      </c>
      <c r="H40" s="27" t="e">
        <f>+#REF!</f>
        <v>#REF!</v>
      </c>
      <c r="I40" s="27"/>
      <c r="J40" s="26" t="e">
        <f>+G40</f>
        <v>#REF!</v>
      </c>
      <c r="K40" s="27" t="e">
        <f>+H40</f>
        <v>#REF!</v>
      </c>
    </row>
    <row r="41" spans="1:13" s="13" customFormat="1" ht="7.5" customHeight="1" hidden="1">
      <c r="A41" s="11"/>
      <c r="G41" s="24" t="s">
        <v>3</v>
      </c>
      <c r="H41" s="25" t="s">
        <v>3</v>
      </c>
      <c r="I41" s="25"/>
      <c r="J41" s="24" t="s">
        <v>3</v>
      </c>
      <c r="K41" s="25" t="s">
        <v>3</v>
      </c>
      <c r="M41" s="23"/>
    </row>
    <row r="42" spans="1:11" s="13" customFormat="1" ht="15" hidden="1">
      <c r="A42" s="42"/>
      <c r="F42" s="21"/>
      <c r="G42" s="28"/>
      <c r="H42" s="29"/>
      <c r="I42" s="29"/>
      <c r="J42" s="28"/>
      <c r="K42" s="29"/>
    </row>
    <row r="43" spans="1:11" s="13" customFormat="1" ht="15" hidden="1">
      <c r="A43" s="42"/>
      <c r="E43" s="13" t="s">
        <v>14</v>
      </c>
      <c r="G43" s="43" t="s">
        <v>29</v>
      </c>
      <c r="H43" s="43" t="s">
        <v>29</v>
      </c>
      <c r="I43" s="43"/>
      <c r="J43" s="44" t="s">
        <v>29</v>
      </c>
      <c r="K43" s="43" t="s">
        <v>29</v>
      </c>
    </row>
    <row r="44" spans="1:11" s="13" customFormat="1" ht="15" hidden="1">
      <c r="A44" s="42"/>
      <c r="E44" s="13" t="s">
        <v>15</v>
      </c>
      <c r="G44" s="43" t="s">
        <v>29</v>
      </c>
      <c r="H44" s="43" t="s">
        <v>29</v>
      </c>
      <c r="I44" s="43"/>
      <c r="J44" s="44" t="s">
        <v>29</v>
      </c>
      <c r="K44" s="43" t="s">
        <v>29</v>
      </c>
    </row>
    <row r="45" spans="1:11" s="13" customFormat="1" ht="18" customHeight="1" hidden="1">
      <c r="A45" s="42"/>
      <c r="E45" s="13" t="s">
        <v>18</v>
      </c>
      <c r="G45" s="43" t="s">
        <v>29</v>
      </c>
      <c r="H45" s="43" t="s">
        <v>29</v>
      </c>
      <c r="I45" s="43"/>
      <c r="J45" s="44" t="s">
        <v>29</v>
      </c>
      <c r="K45" s="43" t="s">
        <v>29</v>
      </c>
    </row>
    <row r="46" spans="1:11" s="13" customFormat="1" ht="22.5" customHeight="1">
      <c r="A46" s="42"/>
      <c r="B46" s="47" t="s">
        <v>17</v>
      </c>
      <c r="C46" s="374" t="s">
        <v>1</v>
      </c>
      <c r="D46" s="374"/>
      <c r="E46" s="374"/>
      <c r="F46" s="374"/>
      <c r="G46" s="374"/>
      <c r="H46" s="374"/>
      <c r="I46" s="374"/>
      <c r="J46" s="374"/>
      <c r="K46" s="374"/>
    </row>
    <row r="47" spans="1:3" s="13" customFormat="1" ht="14.25" customHeight="1">
      <c r="A47" s="30" t="s">
        <v>101</v>
      </c>
      <c r="B47" s="10"/>
      <c r="C47" s="10" t="s">
        <v>9</v>
      </c>
    </row>
    <row r="48" spans="1:11" s="13" customFormat="1" ht="17.25" customHeight="1">
      <c r="A48" s="17"/>
      <c r="B48" s="92"/>
      <c r="C48" s="325" t="s">
        <v>70</v>
      </c>
      <c r="D48" s="325"/>
      <c r="E48" s="325"/>
      <c r="F48" s="325"/>
      <c r="G48" s="325"/>
      <c r="H48" s="325"/>
      <c r="I48" s="325"/>
      <c r="J48" s="325"/>
      <c r="K48" s="72"/>
    </row>
    <row r="49" spans="1:11" s="13" customFormat="1" ht="9" customHeight="1">
      <c r="A49" s="17"/>
      <c r="B49" s="10"/>
      <c r="C49" s="20"/>
      <c r="D49" s="20"/>
      <c r="E49" s="20"/>
      <c r="F49" s="20"/>
      <c r="G49" s="20"/>
      <c r="H49" s="20"/>
      <c r="I49" s="20"/>
      <c r="J49" s="20"/>
      <c r="K49" s="72"/>
    </row>
    <row r="50" spans="1:3" s="13" customFormat="1" ht="15">
      <c r="A50" s="30" t="s">
        <v>102</v>
      </c>
      <c r="B50" s="10"/>
      <c r="C50" s="10" t="s">
        <v>12</v>
      </c>
    </row>
    <row r="51" spans="1:5" s="13" customFormat="1" ht="15">
      <c r="A51" s="42"/>
      <c r="C51" s="13" t="s">
        <v>273</v>
      </c>
      <c r="D51" s="10"/>
      <c r="E51" s="10"/>
    </row>
    <row r="52" s="13" customFormat="1" ht="12.75" customHeight="1">
      <c r="A52" s="42"/>
    </row>
    <row r="53" spans="1:3" s="13" customFormat="1" ht="12.75" customHeight="1">
      <c r="A53" s="42"/>
      <c r="C53" s="13" t="s">
        <v>39</v>
      </c>
    </row>
    <row r="54" spans="1:10" s="13" customFormat="1" ht="12.75" customHeight="1">
      <c r="A54" s="42"/>
      <c r="E54" s="10" t="s">
        <v>45</v>
      </c>
      <c r="J54" s="30" t="s">
        <v>3</v>
      </c>
    </row>
    <row r="55" spans="1:10" s="13" customFormat="1" ht="12.75" customHeight="1">
      <c r="A55" s="42"/>
      <c r="E55" s="165" t="s">
        <v>37</v>
      </c>
      <c r="F55" s="165"/>
      <c r="G55" s="165"/>
      <c r="H55" s="165"/>
      <c r="I55" s="165"/>
      <c r="J55" s="166">
        <f>+'BS'!F55</f>
        <v>708</v>
      </c>
    </row>
    <row r="56" spans="1:10" s="13" customFormat="1" ht="12.75" customHeight="1" thickBot="1">
      <c r="A56" s="42"/>
      <c r="J56" s="74">
        <f>SUM(J55:J55)</f>
        <v>708</v>
      </c>
    </row>
    <row r="57" spans="1:5" s="13" customFormat="1" ht="12.75" customHeight="1" thickTop="1">
      <c r="A57" s="42"/>
      <c r="C57" s="316" t="s">
        <v>40</v>
      </c>
      <c r="D57" s="316"/>
      <c r="E57" s="316"/>
    </row>
    <row r="58" spans="1:5" s="13" customFormat="1" ht="12.75" customHeight="1">
      <c r="A58" s="42"/>
      <c r="E58" s="10" t="s">
        <v>46</v>
      </c>
    </row>
    <row r="59" spans="1:10" s="13" customFormat="1" ht="12.75" customHeight="1">
      <c r="A59" s="42"/>
      <c r="E59" s="165" t="s">
        <v>38</v>
      </c>
      <c r="F59" s="165"/>
      <c r="G59" s="165"/>
      <c r="H59" s="165"/>
      <c r="I59" s="165"/>
      <c r="J59" s="166">
        <f>+'BS'!F49</f>
        <v>556</v>
      </c>
    </row>
    <row r="60" spans="1:10" s="13" customFormat="1" ht="12.75" customHeight="1" thickBot="1">
      <c r="A60" s="42"/>
      <c r="J60" s="74">
        <f>SUM(J59:J59)</f>
        <v>556</v>
      </c>
    </row>
    <row r="61" spans="1:11" s="13" customFormat="1" ht="15.75" thickTop="1">
      <c r="A61" s="30" t="s">
        <v>104</v>
      </c>
      <c r="B61" s="10"/>
      <c r="C61" s="10" t="s">
        <v>10</v>
      </c>
      <c r="H61" s="45"/>
      <c r="I61" s="45"/>
      <c r="J61" s="22"/>
      <c r="K61" s="22"/>
    </row>
    <row r="62" spans="1:11" s="13" customFormat="1" ht="24" customHeight="1">
      <c r="A62" s="42"/>
      <c r="C62" s="325" t="s">
        <v>103</v>
      </c>
      <c r="D62" s="326"/>
      <c r="E62" s="326"/>
      <c r="F62" s="326"/>
      <c r="G62" s="326"/>
      <c r="H62" s="326"/>
      <c r="I62" s="326"/>
      <c r="J62" s="326"/>
      <c r="K62" s="313"/>
    </row>
    <row r="63" spans="1:3" s="13" customFormat="1" ht="15">
      <c r="A63" s="30" t="s">
        <v>105</v>
      </c>
      <c r="B63" s="10"/>
      <c r="C63" s="10" t="s">
        <v>13</v>
      </c>
    </row>
    <row r="64" spans="1:11" s="13" customFormat="1" ht="48" customHeight="1">
      <c r="A64" s="17"/>
      <c r="B64" s="10"/>
      <c r="C64" s="325" t="s">
        <v>73</v>
      </c>
      <c r="D64" s="325"/>
      <c r="E64" s="325"/>
      <c r="F64" s="325"/>
      <c r="G64" s="325"/>
      <c r="H64" s="325"/>
      <c r="I64" s="325"/>
      <c r="J64" s="325"/>
      <c r="K64" s="313"/>
    </row>
    <row r="65" spans="1:11" s="13" customFormat="1" ht="19.5" customHeight="1">
      <c r="A65" s="42"/>
      <c r="B65" s="92" t="s">
        <v>16</v>
      </c>
      <c r="C65" s="329" t="s">
        <v>74</v>
      </c>
      <c r="D65" s="329"/>
      <c r="E65" s="329"/>
      <c r="F65" s="329"/>
      <c r="G65" s="329"/>
      <c r="H65" s="329"/>
      <c r="I65" s="329"/>
      <c r="J65" s="329"/>
      <c r="K65" s="165"/>
    </row>
    <row r="66" spans="1:11" s="13" customFormat="1" ht="67.5" customHeight="1">
      <c r="A66" s="42"/>
      <c r="C66" s="329" t="s">
        <v>274</v>
      </c>
      <c r="D66" s="329"/>
      <c r="E66" s="329"/>
      <c r="F66" s="329"/>
      <c r="G66" s="329"/>
      <c r="H66" s="329"/>
      <c r="I66" s="329"/>
      <c r="J66" s="329"/>
      <c r="K66" s="367"/>
    </row>
    <row r="67" spans="1:11" s="13" customFormat="1" ht="18.75" customHeight="1">
      <c r="A67" s="42"/>
      <c r="B67" s="92" t="s">
        <v>17</v>
      </c>
      <c r="C67" s="329" t="s">
        <v>72</v>
      </c>
      <c r="D67" s="329"/>
      <c r="E67" s="329"/>
      <c r="F67" s="329"/>
      <c r="G67" s="329"/>
      <c r="H67" s="329"/>
      <c r="I67" s="329"/>
      <c r="J67" s="329"/>
      <c r="K67" s="165"/>
    </row>
    <row r="68" spans="1:11" s="13" customFormat="1" ht="46.5" customHeight="1">
      <c r="A68" s="42"/>
      <c r="C68" s="329" t="s">
        <v>275</v>
      </c>
      <c r="D68" s="329"/>
      <c r="E68" s="329"/>
      <c r="F68" s="329"/>
      <c r="G68" s="329"/>
      <c r="H68" s="329"/>
      <c r="I68" s="329"/>
      <c r="J68" s="329"/>
      <c r="K68" s="367"/>
    </row>
    <row r="69" spans="1:11" s="13" customFormat="1" ht="48.75" customHeight="1">
      <c r="A69" s="42"/>
      <c r="C69" s="329" t="s">
        <v>239</v>
      </c>
      <c r="D69" s="329"/>
      <c r="E69" s="329"/>
      <c r="F69" s="329"/>
      <c r="G69" s="329"/>
      <c r="H69" s="329"/>
      <c r="I69" s="329"/>
      <c r="J69" s="329"/>
      <c r="K69" s="317"/>
    </row>
    <row r="70" spans="1:11" s="13" customFormat="1" ht="98.25" customHeight="1">
      <c r="A70" s="42"/>
      <c r="C70" s="329" t="s">
        <v>281</v>
      </c>
      <c r="D70" s="329"/>
      <c r="E70" s="329"/>
      <c r="F70" s="329"/>
      <c r="G70" s="329"/>
      <c r="H70" s="329"/>
      <c r="I70" s="329"/>
      <c r="J70" s="329"/>
      <c r="K70" s="317"/>
    </row>
    <row r="71" spans="1:11" s="13" customFormat="1" ht="18.75" customHeight="1">
      <c r="A71" s="42"/>
      <c r="C71" s="329"/>
      <c r="D71" s="329"/>
      <c r="E71" s="329"/>
      <c r="F71" s="329"/>
      <c r="G71" s="329"/>
      <c r="H71" s="329"/>
      <c r="I71" s="329"/>
      <c r="J71" s="329"/>
      <c r="K71" s="165"/>
    </row>
    <row r="72" spans="1:3" s="13" customFormat="1" ht="15">
      <c r="A72" s="30" t="s">
        <v>106</v>
      </c>
      <c r="B72" s="10"/>
      <c r="C72" s="10" t="s">
        <v>209</v>
      </c>
    </row>
    <row r="73" spans="1:11" s="165" customFormat="1" ht="48.75" customHeight="1">
      <c r="A73" s="242"/>
      <c r="B73" s="160"/>
      <c r="C73" s="325" t="s">
        <v>277</v>
      </c>
      <c r="D73" s="325"/>
      <c r="E73" s="325"/>
      <c r="F73" s="325"/>
      <c r="G73" s="325"/>
      <c r="H73" s="325"/>
      <c r="I73" s="325"/>
      <c r="J73" s="325"/>
      <c r="K73" s="326"/>
    </row>
    <row r="74" spans="1:3" s="13" customFormat="1" ht="17.25" customHeight="1">
      <c r="A74" s="30" t="s">
        <v>107</v>
      </c>
      <c r="B74" s="10"/>
      <c r="C74" s="10" t="s">
        <v>48</v>
      </c>
    </row>
    <row r="75" spans="1:11" s="13" customFormat="1" ht="16.5" customHeight="1" thickBot="1">
      <c r="A75" s="17"/>
      <c r="B75" s="10"/>
      <c r="C75" s="10" t="s">
        <v>2</v>
      </c>
      <c r="G75" s="315" t="str">
        <f>+Income!F11</f>
        <v>Individual Quarter</v>
      </c>
      <c r="H75" s="315"/>
      <c r="I75" s="289"/>
      <c r="J75" s="315" t="str">
        <f>+Income!I11</f>
        <v>Cumulative Quarter</v>
      </c>
      <c r="K75" s="315"/>
    </row>
    <row r="76" spans="1:13" ht="15" customHeight="1">
      <c r="A76" s="103"/>
      <c r="F76" s="104"/>
      <c r="G76" s="369" t="str">
        <f>+G19</f>
        <v>3 months ended 31 March</v>
      </c>
      <c r="H76" s="369"/>
      <c r="I76" s="290"/>
      <c r="J76" s="369" t="s">
        <v>276</v>
      </c>
      <c r="K76" s="369"/>
      <c r="M76" s="105"/>
    </row>
    <row r="77" spans="6:13" s="116" customFormat="1" ht="15" customHeight="1" thickBot="1">
      <c r="F77" s="120"/>
      <c r="G77" s="287">
        <v>2007</v>
      </c>
      <c r="H77" s="288">
        <v>2006</v>
      </c>
      <c r="I77" s="278"/>
      <c r="J77" s="287">
        <f>+G77</f>
        <v>2007</v>
      </c>
      <c r="K77" s="288">
        <f>+H77</f>
        <v>2006</v>
      </c>
      <c r="M77" s="105"/>
    </row>
    <row r="78" spans="1:11" s="13" customFormat="1" ht="15">
      <c r="A78" s="42"/>
      <c r="C78" s="72"/>
      <c r="D78" s="72"/>
      <c r="E78" s="72"/>
      <c r="F78" s="72"/>
      <c r="G78" s="248" t="s">
        <v>3</v>
      </c>
      <c r="H78" s="249" t="s">
        <v>3</v>
      </c>
      <c r="I78" s="291"/>
      <c r="J78" s="248" t="s">
        <v>3</v>
      </c>
      <c r="K78" s="249" t="s">
        <v>3</v>
      </c>
    </row>
    <row r="79" spans="1:10" s="13" customFormat="1" ht="12" customHeight="1">
      <c r="A79" s="42"/>
      <c r="C79" s="72"/>
      <c r="D79" s="72" t="s">
        <v>53</v>
      </c>
      <c r="E79" s="75" t="s">
        <v>51</v>
      </c>
      <c r="F79" s="72"/>
      <c r="G79" s="182"/>
      <c r="H79" s="183"/>
      <c r="I79" s="183"/>
      <c r="J79" s="94"/>
    </row>
    <row r="80" spans="1:11" s="13" customFormat="1" ht="31.5" customHeight="1" thickBot="1">
      <c r="A80" s="42"/>
      <c r="C80" s="72"/>
      <c r="D80" s="72"/>
      <c r="E80" s="368" t="s">
        <v>230</v>
      </c>
      <c r="F80" s="368"/>
      <c r="G80" s="95">
        <f>+Income!F32</f>
        <v>1334</v>
      </c>
      <c r="H80" s="163">
        <f>+Income!G32</f>
        <v>1568</v>
      </c>
      <c r="I80" s="110"/>
      <c r="J80" s="95">
        <f>+Income!I32</f>
        <v>1334</v>
      </c>
      <c r="K80" s="163">
        <f>+Income!J32</f>
        <v>1568</v>
      </c>
    </row>
    <row r="81" spans="1:11" s="13" customFormat="1" ht="12" customHeight="1" thickTop="1">
      <c r="A81" s="42"/>
      <c r="C81" s="72"/>
      <c r="D81" s="72"/>
      <c r="E81" s="78"/>
      <c r="F81" s="78"/>
      <c r="G81" s="109"/>
      <c r="H81" s="110"/>
      <c r="I81" s="110"/>
      <c r="J81" s="96"/>
      <c r="K81" s="48"/>
    </row>
    <row r="82" spans="1:11" s="13" customFormat="1" ht="30" customHeight="1">
      <c r="A82" s="42"/>
      <c r="C82" s="20"/>
      <c r="D82" s="20" t="s">
        <v>54</v>
      </c>
      <c r="E82" s="318" t="s">
        <v>52</v>
      </c>
      <c r="F82" s="318"/>
      <c r="G82" s="107"/>
      <c r="H82" s="110"/>
      <c r="I82" s="110"/>
      <c r="J82" s="96"/>
      <c r="K82" s="48"/>
    </row>
    <row r="83" spans="1:11" s="13" customFormat="1" ht="35.25" customHeight="1">
      <c r="A83" s="42"/>
      <c r="C83" s="72"/>
      <c r="D83" s="72"/>
      <c r="E83" s="319" t="s">
        <v>71</v>
      </c>
      <c r="F83" s="319"/>
      <c r="G83" s="109">
        <v>103000</v>
      </c>
      <c r="H83" s="51">
        <v>103000</v>
      </c>
      <c r="I83" s="51"/>
      <c r="J83" s="109">
        <v>103000</v>
      </c>
      <c r="K83" s="51">
        <v>103000</v>
      </c>
    </row>
    <row r="84" spans="1:11" s="13" customFormat="1" ht="15">
      <c r="A84" s="42"/>
      <c r="C84" s="72"/>
      <c r="D84" s="72"/>
      <c r="E84" s="111"/>
      <c r="F84" s="108"/>
      <c r="G84" s="109"/>
      <c r="H84" s="110"/>
      <c r="I84" s="110"/>
      <c r="J84" s="109"/>
      <c r="K84" s="51"/>
    </row>
    <row r="85" spans="1:11" s="13" customFormat="1" ht="15.75" thickBot="1">
      <c r="A85" s="42"/>
      <c r="C85" s="72"/>
      <c r="D85" s="72"/>
      <c r="E85" s="111"/>
      <c r="F85" s="108"/>
      <c r="G85" s="97">
        <f>SUM(G83:G83)</f>
        <v>103000</v>
      </c>
      <c r="H85" s="79">
        <f>SUM(H83:H84)</f>
        <v>103000</v>
      </c>
      <c r="I85" s="110"/>
      <c r="J85" s="97">
        <f>SUM(J83:J83)</f>
        <v>103000</v>
      </c>
      <c r="K85" s="79">
        <f>SUM(K83:K84)</f>
        <v>103000</v>
      </c>
    </row>
    <row r="86" spans="1:11" s="13" customFormat="1" ht="12" customHeight="1" thickTop="1">
      <c r="A86" s="42"/>
      <c r="C86" s="72"/>
      <c r="D86" s="72"/>
      <c r="E86" s="107"/>
      <c r="F86" s="108"/>
      <c r="G86" s="109"/>
      <c r="H86" s="110"/>
      <c r="I86" s="110"/>
      <c r="J86" s="109"/>
      <c r="K86" s="51"/>
    </row>
    <row r="87" spans="1:11" s="92" customFormat="1" ht="15">
      <c r="A87" s="91"/>
      <c r="C87" s="20"/>
      <c r="D87" s="20" t="s">
        <v>55</v>
      </c>
      <c r="E87" s="366" t="s">
        <v>231</v>
      </c>
      <c r="F87" s="366"/>
      <c r="G87" s="112">
        <f>+G80/G85*100</f>
        <v>1.2951456310679612</v>
      </c>
      <c r="H87" s="113">
        <f>+H80/H85*100</f>
        <v>1.5223300970873785</v>
      </c>
      <c r="I87" s="113"/>
      <c r="J87" s="112">
        <f>+J80/J85*100</f>
        <v>1.2951456310679612</v>
      </c>
      <c r="K87" s="113">
        <f>+K80/K85*100</f>
        <v>1.5223300970873785</v>
      </c>
    </row>
    <row r="88" spans="1:11" s="92" customFormat="1" ht="6.75" customHeight="1">
      <c r="A88" s="91"/>
      <c r="C88" s="20"/>
      <c r="D88" s="20"/>
      <c r="E88" s="114"/>
      <c r="F88" s="115"/>
      <c r="G88" s="115"/>
      <c r="H88" s="115"/>
      <c r="I88" s="292"/>
      <c r="J88" s="115"/>
      <c r="K88" s="115"/>
    </row>
    <row r="89" spans="1:11" s="92" customFormat="1" ht="17.25" customHeight="1">
      <c r="A89" s="91"/>
      <c r="C89" s="373" t="s">
        <v>213</v>
      </c>
      <c r="D89" s="313"/>
      <c r="E89" s="313"/>
      <c r="F89" s="313"/>
      <c r="G89" s="313"/>
      <c r="H89" s="313"/>
      <c r="I89" s="313"/>
      <c r="J89" s="313"/>
      <c r="K89" s="313"/>
    </row>
    <row r="90" spans="1:11" s="92" customFormat="1" ht="17.25" customHeight="1">
      <c r="A90" s="91"/>
      <c r="C90" s="257"/>
      <c r="D90" s="152"/>
      <c r="E90" s="152"/>
      <c r="F90" s="152"/>
      <c r="G90" s="259"/>
      <c r="H90" s="259"/>
      <c r="I90" s="259"/>
      <c r="J90" s="152"/>
      <c r="K90" s="152"/>
    </row>
    <row r="91" spans="1:10" s="13" customFormat="1" ht="12" customHeight="1">
      <c r="A91" s="42"/>
      <c r="C91" s="72"/>
      <c r="D91" s="72" t="s">
        <v>214</v>
      </c>
      <c r="E91" s="75" t="s">
        <v>51</v>
      </c>
      <c r="F91" s="72"/>
      <c r="G91" s="182"/>
      <c r="H91" s="183"/>
      <c r="I91" s="183"/>
      <c r="J91" s="94"/>
    </row>
    <row r="92" spans="1:11" s="13" customFormat="1" ht="30.75" customHeight="1" thickBot="1">
      <c r="A92" s="42"/>
      <c r="C92" s="72"/>
      <c r="D92" s="72"/>
      <c r="E92" s="368" t="s">
        <v>232</v>
      </c>
      <c r="F92" s="368"/>
      <c r="G92" s="95">
        <f>+G80</f>
        <v>1334</v>
      </c>
      <c r="H92" s="163">
        <f>+H80</f>
        <v>1568</v>
      </c>
      <c r="I92" s="110"/>
      <c r="J92" s="95">
        <f>+J80</f>
        <v>1334</v>
      </c>
      <c r="K92" s="163">
        <f>+K80</f>
        <v>1568</v>
      </c>
    </row>
    <row r="93" spans="1:11" s="13" customFormat="1" ht="12" customHeight="1" thickTop="1">
      <c r="A93" s="42"/>
      <c r="C93" s="72"/>
      <c r="D93" s="72"/>
      <c r="E93" s="78"/>
      <c r="F93" s="78"/>
      <c r="G93" s="109"/>
      <c r="H93" s="110"/>
      <c r="I93" s="110"/>
      <c r="J93" s="96"/>
      <c r="K93" s="48"/>
    </row>
    <row r="94" spans="1:11" s="13" customFormat="1" ht="47.25" customHeight="1">
      <c r="A94" s="42"/>
      <c r="C94" s="20"/>
      <c r="D94" s="20" t="s">
        <v>215</v>
      </c>
      <c r="E94" s="318" t="s">
        <v>216</v>
      </c>
      <c r="F94" s="318"/>
      <c r="G94" s="258">
        <f>+G85</f>
        <v>103000</v>
      </c>
      <c r="H94" s="252">
        <f>+H85</f>
        <v>103000</v>
      </c>
      <c r="I94" s="293"/>
      <c r="J94" s="258">
        <f>+J85</f>
        <v>103000</v>
      </c>
      <c r="K94" s="252">
        <f>+K85</f>
        <v>103000</v>
      </c>
    </row>
    <row r="95" spans="1:11" s="13" customFormat="1" ht="30.75" customHeight="1">
      <c r="A95" s="42"/>
      <c r="C95" s="20"/>
      <c r="D95" s="20"/>
      <c r="E95" s="318" t="s">
        <v>217</v>
      </c>
      <c r="F95" s="335"/>
      <c r="G95" s="258">
        <v>16000</v>
      </c>
      <c r="H95" s="252">
        <v>16000</v>
      </c>
      <c r="I95" s="293"/>
      <c r="J95" s="258">
        <v>16000</v>
      </c>
      <c r="K95" s="252">
        <v>16000</v>
      </c>
    </row>
    <row r="96" spans="1:11" s="13" customFormat="1" ht="15.75" thickBot="1">
      <c r="A96" s="42"/>
      <c r="C96" s="72"/>
      <c r="D96" s="72"/>
      <c r="E96" s="78"/>
      <c r="F96" s="78"/>
      <c r="G96" s="97">
        <f>SUM(G94:G95)</f>
        <v>119000</v>
      </c>
      <c r="H96" s="79">
        <f>SUM(H94:H95)</f>
        <v>119000</v>
      </c>
      <c r="I96" s="110"/>
      <c r="J96" s="97">
        <f>SUM(J94:J95)</f>
        <v>119000</v>
      </c>
      <c r="K96" s="79">
        <f>SUM(K94:K95)</f>
        <v>119000</v>
      </c>
    </row>
    <row r="97" spans="1:11" s="92" customFormat="1" ht="30" customHeight="1" thickTop="1">
      <c r="A97" s="91"/>
      <c r="C97" s="20"/>
      <c r="D97" s="20" t="s">
        <v>218</v>
      </c>
      <c r="E97" s="107" t="s">
        <v>233</v>
      </c>
      <c r="F97" s="252"/>
      <c r="G97" s="112">
        <f>+G92/G96*100</f>
        <v>1.1210084033613446</v>
      </c>
      <c r="H97" s="113">
        <f>+H92/H96*100</f>
        <v>1.3176470588235294</v>
      </c>
      <c r="I97" s="113"/>
      <c r="J97" s="112">
        <f>+J92/J96*100</f>
        <v>1.1210084033613446</v>
      </c>
      <c r="K97" s="113">
        <f>+K92/K96*100</f>
        <v>1.3176470588235294</v>
      </c>
    </row>
    <row r="98" spans="1:11" s="92" customFormat="1" ht="15">
      <c r="A98" s="30" t="s">
        <v>189</v>
      </c>
      <c r="B98" s="10"/>
      <c r="C98" s="10" t="s">
        <v>190</v>
      </c>
      <c r="E98" s="20"/>
      <c r="F98" s="20"/>
      <c r="G98" s="20"/>
      <c r="H98" s="20"/>
      <c r="I98" s="294"/>
      <c r="J98" s="20"/>
      <c r="K98" s="20"/>
    </row>
    <row r="99" spans="1:11" s="92" customFormat="1" ht="35.25" customHeight="1">
      <c r="A99" s="30"/>
      <c r="B99" s="10"/>
      <c r="C99" s="325" t="s">
        <v>283</v>
      </c>
      <c r="D99" s="326"/>
      <c r="E99" s="326"/>
      <c r="F99" s="326"/>
      <c r="G99" s="326"/>
      <c r="H99" s="326"/>
      <c r="I99" s="326"/>
      <c r="J99" s="326"/>
      <c r="K99" s="326"/>
    </row>
    <row r="100" spans="1:11" s="92" customFormat="1" ht="15">
      <c r="A100" s="91"/>
      <c r="C100" s="20"/>
      <c r="E100" s="20"/>
      <c r="F100" s="20"/>
      <c r="G100" s="20"/>
      <c r="H100" s="20"/>
      <c r="I100" s="20"/>
      <c r="J100" s="20"/>
      <c r="K100" s="20"/>
    </row>
    <row r="101" spans="1:10" s="13" customFormat="1" ht="29.25" customHeight="1">
      <c r="A101" s="10" t="s">
        <v>42</v>
      </c>
      <c r="C101" s="20"/>
      <c r="D101" s="20"/>
      <c r="E101" s="20"/>
      <c r="F101" s="20"/>
      <c r="G101" s="20"/>
      <c r="H101" s="20"/>
      <c r="I101" s="20"/>
      <c r="J101" s="20"/>
    </row>
    <row r="102" s="13" customFormat="1" ht="15">
      <c r="A102" s="13" t="s">
        <v>49</v>
      </c>
    </row>
    <row r="103" ht="12.75">
      <c r="A103" s="3" t="s">
        <v>50</v>
      </c>
    </row>
    <row r="104" ht="12.75">
      <c r="A104" s="3" t="s">
        <v>287</v>
      </c>
    </row>
  </sheetData>
  <mergeCells count="44">
    <mergeCell ref="E94:F94"/>
    <mergeCell ref="E95:F95"/>
    <mergeCell ref="G35:H35"/>
    <mergeCell ref="C73:K73"/>
    <mergeCell ref="G76:H76"/>
    <mergeCell ref="J76:K76"/>
    <mergeCell ref="E80:F80"/>
    <mergeCell ref="C89:K89"/>
    <mergeCell ref="J35:K35"/>
    <mergeCell ref="C46:K46"/>
    <mergeCell ref="C17:J17"/>
    <mergeCell ref="G19:H19"/>
    <mergeCell ref="J19:K19"/>
    <mergeCell ref="C33:K33"/>
    <mergeCell ref="C28:K28"/>
    <mergeCell ref="C30:K30"/>
    <mergeCell ref="C99:K99"/>
    <mergeCell ref="E87:F87"/>
    <mergeCell ref="C62:K62"/>
    <mergeCell ref="C64:K64"/>
    <mergeCell ref="C66:K66"/>
    <mergeCell ref="C68:K68"/>
    <mergeCell ref="C69:K69"/>
    <mergeCell ref="C67:J67"/>
    <mergeCell ref="C65:J65"/>
    <mergeCell ref="E92:F92"/>
    <mergeCell ref="E82:F82"/>
    <mergeCell ref="E83:F83"/>
    <mergeCell ref="A1:K1"/>
    <mergeCell ref="A2:K2"/>
    <mergeCell ref="A3:K3"/>
    <mergeCell ref="A6:K6"/>
    <mergeCell ref="C11:K11"/>
    <mergeCell ref="C12:K12"/>
    <mergeCell ref="C13:K13"/>
    <mergeCell ref="C15:K15"/>
    <mergeCell ref="G75:H75"/>
    <mergeCell ref="J75:K75"/>
    <mergeCell ref="G18:H18"/>
    <mergeCell ref="J18:K18"/>
    <mergeCell ref="C48:J48"/>
    <mergeCell ref="C71:J71"/>
    <mergeCell ref="C57:E57"/>
    <mergeCell ref="C70:K70"/>
  </mergeCells>
  <printOptions/>
  <pageMargins left="0.5511811023622047" right="0.5511811023622047" top="0.984251968503937" bottom="0.984251968503937" header="0.5118110236220472" footer="0.5118110236220472"/>
  <pageSetup firstPageNumber="7" useFirstPageNumber="1" horizontalDpi="300" verticalDpi="300" orientation="portrait" paperSize="9" scale="85" r:id="rId2"/>
  <headerFooter alignWithMargins="0">
    <oddFooter>&amp;CPage &amp;P</oddFooter>
  </headerFooter>
  <rowBreaks count="2" manualBreakCount="2">
    <brk id="49" max="255" man="1"/>
    <brk id="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Account 2</cp:lastModifiedBy>
  <cp:lastPrinted>2007-05-23T02:09:06Z</cp:lastPrinted>
  <dcterms:created xsi:type="dcterms:W3CDTF">1999-10-23T04:56:49Z</dcterms:created>
  <dcterms:modified xsi:type="dcterms:W3CDTF">2007-05-29T02:28:13Z</dcterms:modified>
  <cp:category/>
  <cp:version/>
  <cp:contentType/>
  <cp:contentStatus/>
</cp:coreProperties>
</file>