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4"/>
  </bookViews>
  <sheets>
    <sheet name="Income" sheetId="1" r:id="rId1"/>
    <sheet name="BS" sheetId="2" r:id="rId2"/>
    <sheet name="CiE" sheetId="3" r:id="rId3"/>
    <sheet name="CASHFLOW" sheetId="4" r:id="rId4"/>
    <sheet name="notes" sheetId="5" r:id="rId5"/>
  </sheets>
  <definedNames>
    <definedName name="_xlnm.Print_Area" localSheetId="1">'BS'!$A$1:$H$58</definedName>
    <definedName name="_xlnm.Print_Area" localSheetId="3">'CASHFLOW'!$A$1:$F$54</definedName>
    <definedName name="_xlnm.Print_Area" localSheetId="0">'Income'!$A$1:$K$47</definedName>
    <definedName name="_xlnm.Print_Area" localSheetId="4">'notes'!$A$8:$J$190</definedName>
    <definedName name="_xlnm.Print_Titles" localSheetId="1">'BS'!$1:$10</definedName>
    <definedName name="_xlnm.Print_Titles" localSheetId="0">'Income'!$1:$13</definedName>
    <definedName name="_xlnm.Print_Titles" localSheetId="4">'notes'!$1:$7</definedName>
  </definedNames>
  <calcPr fullCalcOnLoad="1"/>
</workbook>
</file>

<file path=xl/sharedStrings.xml><?xml version="1.0" encoding="utf-8"?>
<sst xmlns="http://schemas.openxmlformats.org/spreadsheetml/2006/main" count="404" uniqueCount="249">
  <si>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</si>
  <si>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</si>
  <si>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</si>
  <si>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</si>
  <si>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</si>
  <si>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</si>
  <si>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</si>
  <si>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</si>
  <si>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</si>
  <si>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Finance cost</t>
  </si>
  <si>
    <t>Profit from operatings</t>
  </si>
  <si>
    <t>Description</t>
  </si>
  <si>
    <t>Purchase of machinery and/or reconditioned equipment</t>
  </si>
  <si>
    <t>Working capital for the Group</t>
  </si>
  <si>
    <t>Expenses for Corporate Exercises</t>
  </si>
  <si>
    <t>Summary of Utilisation:</t>
  </si>
  <si>
    <t>i) Basic earnings per share</t>
  </si>
  <si>
    <t>CUMULATIVE YEAR TO DATE</t>
  </si>
  <si>
    <t>CURRENT YEAR TO DATE</t>
  </si>
  <si>
    <t>PRECEDING YEAR CORRESPONDING PERIOD</t>
  </si>
  <si>
    <t>AUDITED AS AT</t>
  </si>
  <si>
    <t>Corporate Exercise expenses written off</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</si>
  <si>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</si>
  <si>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</si>
  <si>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</si>
  <si>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</si>
  <si>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</si>
  <si>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</si>
  <si>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</si>
  <si>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</si>
  <si>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</si>
  <si>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</si>
  <si>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</si>
  <si>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</si>
  <si>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</si>
  <si>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</si>
  <si>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</si>
  <si>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</si>
  <si>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</si>
  <si>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</si>
  <si>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</si>
  <si>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</si>
  <si>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</si>
  <si>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</si>
  <si>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</si>
  <si>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</si>
  <si>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</si>
  <si>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</si>
  <si>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</si>
  <si>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</si>
  <si>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</si>
  <si>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Revenue</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</si>
  <si>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</si>
  <si>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</si>
  <si>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</si>
  <si>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</si>
  <si>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</si>
  <si>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</si>
  <si>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</si>
  <si>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</si>
  <si>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</si>
  <si>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</si>
  <si>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</si>
  <si>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</si>
  <si>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</si>
  <si>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</si>
  <si>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</si>
  <si>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</si>
  <si>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</si>
  <si>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</si>
  <si>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</si>
  <si>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</si>
  <si>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</si>
  <si>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</si>
  <si>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</si>
  <si>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</si>
  <si>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</si>
  <si>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</si>
  <si>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</si>
  <si>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</si>
  <si>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</si>
  <si>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</si>
  <si>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</si>
  <si>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</si>
  <si>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</si>
  <si>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</si>
  <si>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</si>
  <si>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</si>
  <si>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</si>
  <si>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</si>
  <si>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</si>
  <si>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</si>
  <si>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Inventory</t>
  </si>
  <si>
    <t xml:space="preserve">       Capital Reserve</t>
  </si>
  <si>
    <t>Variance of Actual Profit against Estimated Profit</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</si>
  <si>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</si>
  <si>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</si>
  <si>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</si>
  <si>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</si>
  <si>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</si>
  <si>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</si>
  <si>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</si>
  <si>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</si>
  <si>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</si>
  <si>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</si>
  <si>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</si>
  <si>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</si>
  <si>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</si>
  <si>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</si>
  <si>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</si>
  <si>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</si>
  <si>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</si>
  <si>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</si>
  <si>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</si>
  <si>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</si>
  <si>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</si>
  <si>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</si>
  <si>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</si>
  <si>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</si>
  <si>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</si>
  <si>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</si>
  <si>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</si>
  <si>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</si>
  <si>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</si>
  <si>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</si>
  <si>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</si>
  <si>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</si>
  <si>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</si>
  <si>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</si>
  <si>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</si>
  <si>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</si>
  <si>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</si>
  <si>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</si>
  <si>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</si>
  <si>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</si>
  <si>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</si>
  <si>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</si>
  <si>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</si>
  <si>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</si>
  <si>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Notes to the Interim Financial Report</t>
  </si>
  <si>
    <t>There is no financial instruments with off balance sheet risk as at the date of this interim report.</t>
  </si>
  <si>
    <t>CONDENSED CONSOLIDATED CASH FLOW STATEMENTS</t>
  </si>
  <si>
    <t>Valuation of Property, plant and equipment</t>
  </si>
  <si>
    <t>Not applicable.</t>
  </si>
  <si>
    <t>Utilisation of proceeds raised from corporate proposal</t>
  </si>
  <si>
    <t>Add: Interest income</t>
  </si>
  <si>
    <t>The business operations of the Group were not affected by any significant seasonal or cyclical factors for the interim periods under review.</t>
  </si>
  <si>
    <t>CONDENSED CONSOLIDATED STATEMENT OF CHANGES IN EQUITY</t>
  </si>
  <si>
    <t>CUMULATIVE PERIOD</t>
  </si>
  <si>
    <t>There were no material events  subsequent to the end of the interim period that  have not been reflected in the financial statements for the said period, made up to the date of issue of this quarterly report.</t>
  </si>
  <si>
    <t>Pre-acquisition Profit</t>
  </si>
  <si>
    <t xml:space="preserve">CUMULATIVE QUARTER </t>
  </si>
  <si>
    <t xml:space="preserve">     Tax refundable</t>
  </si>
  <si>
    <t xml:space="preserve">      Dividend proposed</t>
  </si>
  <si>
    <t xml:space="preserve">     Property development expenditure</t>
  </si>
  <si>
    <t>Dividend Proposed</t>
  </si>
  <si>
    <t>Finance expenses</t>
  </si>
  <si>
    <t>Prospects for the Current Financial Year</t>
  </si>
  <si>
    <t xml:space="preserve">    Provision for taxation</t>
  </si>
  <si>
    <t>Less: Taxation</t>
  </si>
  <si>
    <t>Cash flows from financing activity</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</si>
  <si>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</si>
  <si>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</si>
  <si>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</si>
  <si>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</si>
  <si>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</si>
  <si>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</si>
  <si>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</si>
  <si>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</si>
  <si>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</si>
  <si>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</si>
  <si>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</si>
  <si>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</si>
  <si>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</si>
  <si>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</si>
  <si>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r>
      <t xml:space="preserve">Basic       </t>
    </r>
    <r>
      <rPr>
        <i/>
        <sz val="10"/>
        <rFont val="Times New Roman"/>
        <family val="1"/>
      </rPr>
      <t xml:space="preserve">               (See Note 24)</t>
    </r>
  </si>
  <si>
    <t xml:space="preserve">On 19 December 2002, TSRB terminated the sub-contract awarded to JEC in respect of subcontract for building works for the Construction of Fisheries Research Centre in Jelebu, Negeri Sembilan ("the Project/the Works"). </t>
  </si>
  <si>
    <t>Basic Earning per Share (Sen)</t>
  </si>
  <si>
    <t>(The Condensed Consolidated Statement of Changes in Equity should be read in conjunction with the Annual Financial Report for the year ended 31 December 2003)</t>
  </si>
  <si>
    <t>(The Condensed Consolidated Balance Sheet should be read in conjunction with the Annual Financial Report for the year ended 31 December 2003)</t>
  </si>
  <si>
    <t>(The Condensed Consolidated Income Statements should be read in conjunction with the Annual Financial Report for the year ended 31 December 2003)</t>
  </si>
  <si>
    <t>(The Condensed Consolidated Cash Flow Statements should be read in conjunction with the Annual Financial Report for the year ended 31 December 2003)</t>
  </si>
  <si>
    <t>Expenses relating to Corporate exercise</t>
  </si>
  <si>
    <t>Cash and cash equivalents at 1 January 2004/2003</t>
  </si>
  <si>
    <t>Net cash (used in)/generated from operating activities</t>
  </si>
  <si>
    <t>Net cash used in financing activities</t>
  </si>
  <si>
    <t>There were no corporate proposals announced but not completed at the date of this report.</t>
  </si>
  <si>
    <t>- Ordinary shares issued at beginning of period ('000)</t>
  </si>
  <si>
    <t>At 1 January 2004</t>
  </si>
  <si>
    <t>Segment Reporting (Continued)</t>
  </si>
  <si>
    <t>Audit Report of Preceding Annual Financial Statements</t>
  </si>
  <si>
    <t>There were no qualification in the audited financial statements for the year ended 31 Decemer 2003.</t>
  </si>
  <si>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</si>
  <si>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</si>
  <si>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</si>
  <si>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 Bonus shares Issued on                     30 December 2003*</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</si>
  <si>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</si>
  <si>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</si>
  <si>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Gain on disposal of property, plant &amp; equipment</t>
  </si>
  <si>
    <t>Dividend paid</t>
  </si>
  <si>
    <t>Less: Finance Expense</t>
  </si>
  <si>
    <t>Proceed from disposal of property, plant &amp; equipment</t>
  </si>
  <si>
    <t>At 1 January 2003</t>
  </si>
  <si>
    <t xml:space="preserve">Balance Unutilised at at         1 Jan 2004 </t>
  </si>
  <si>
    <t>Increase in amount due from contract customers</t>
  </si>
  <si>
    <t>(Increase)/Decrease in trade and other receivables</t>
  </si>
  <si>
    <t>Cash (used in)/Generated from operations</t>
  </si>
  <si>
    <t>(Increase)/Decrease in fixed deposits</t>
  </si>
  <si>
    <t>Net (Decrease)/Increase in cash and cash equivalents</t>
  </si>
  <si>
    <t>Interim Report on Condensed Consolidated Results for the Fourth Quarter Ended 31 December 2004</t>
  </si>
  <si>
    <t>There were no changes in the status of the claims by Hong Leong Finance Berhad for alleged breaches of fiduciary duties. The court has deferred the matter and is fixed for mention on  16 May 2005.</t>
  </si>
  <si>
    <t>At 31 December 2004</t>
  </si>
  <si>
    <t>At 31 December 2003</t>
  </si>
  <si>
    <t>Share issue expenses incurred pursuant to Corporate Exercise</t>
  </si>
  <si>
    <t>Issuance of shares pursuant to Corporate Exercise</t>
  </si>
  <si>
    <t>Proposed dividend</t>
  </si>
  <si>
    <t>Bad debts written off</t>
  </si>
  <si>
    <t>Proceeds from issuance of shares</t>
  </si>
  <si>
    <t>Changes in Estimates</t>
  </si>
  <si>
    <t>There were no changes in the estimates of amounts, which give a material effect in the current quarter.</t>
  </si>
  <si>
    <t>There were no issuance and repayment of debt and equity securities, share buy-back, share cancellations, shares held as treasury shares and resale of treasury shares for the current quarter ended 31 December 2004.</t>
  </si>
  <si>
    <t xml:space="preserve">None of the options under the warrants were exercised into new ordinary shares for the current quarter. The number of outstanding warrants as at 31 December 2004 was 16,000,000. </t>
  </si>
  <si>
    <t>12 Months ended 31 December 2004</t>
  </si>
  <si>
    <t>12 Months ended 31 December 2003</t>
  </si>
  <si>
    <t>Unallocated administrative expense</t>
  </si>
  <si>
    <t xml:space="preserve">Utilised  up to 31 Dec 2004    </t>
  </si>
  <si>
    <t xml:space="preserve">Balance Unutilised     as at             31 Dec 2004 </t>
  </si>
  <si>
    <t>Total group borrowings as at 31 December 2004 are as follows:</t>
  </si>
  <si>
    <t>The matter is fixed for case management on 3 March 2005.</t>
  </si>
  <si>
    <t>No dividend has been paid during the financial period under review</t>
  </si>
  <si>
    <t>Fully diluted earnings per share is not shown as the effect of the assumed full exercise of Warrants is anti-dilutive.</t>
  </si>
  <si>
    <t>Cash and cash equivalent at 31 December 2004/2003</t>
  </si>
  <si>
    <t>* The calculation of basic earnings per share is based on the net profit attributable to ordinary shareholders divided by the weighted average number of shares in issue during the quarter and financial period ended 31 December 2004. The weighted average number of ordinary shares used in the preceding quarter/year have been adjusted for the effects of the bonus shares issued in the financial year ended 31 December 2003 for comparison purposes.</t>
  </si>
  <si>
    <t>- Weighted average number of ordinary shares issued under Right and Private Placement on 30 December 2003</t>
  </si>
  <si>
    <t>Turnover for the current quarter has improved substantially to RM39.19 million in the current quarter as compared to RM17.59 million in the preceding quarter . On the other hand, Profit Before Tax for the current quarter has also shown an improvement by an increase of RM440,000 to RM1,095,000 in the current quarter as compared to the preceding quarter of RM660,000.</t>
  </si>
  <si>
    <r>
      <t>Barring any unforeseen circumstances,</t>
    </r>
    <r>
      <rPr>
        <b/>
        <sz val="11"/>
        <rFont val="Times New Roman"/>
        <family val="1"/>
      </rPr>
      <t xml:space="preserve"> </t>
    </r>
    <r>
      <rPr>
        <sz val="11"/>
        <rFont val="Times New Roman"/>
        <family val="1"/>
      </rPr>
      <t xml:space="preserve">The Board of Directors anticipates that the Group will remain profitable for the financial year ending 31 December 2005. </t>
    </r>
  </si>
  <si>
    <t>The Board of Directors are pleased to recommend the payment of first and final dividend of 5% less 28% tax amounting to RM3,708,000 in respect of the current financial year.</t>
  </si>
  <si>
    <t>The interim financial report is not audited and has been prepared in accordance with MASB 26 "Interim Financial Reporting" and Chapter 9 Part K of the Listing Requirements of Bursa Malaysia Securities Berhad. The accounting policies and methods of computation adopted by the Group  in this interim financial report are consistent with those adopted in the annual financial statements for the year ended 31 December 2003 except for the adoption of MASB 28, Employee Benefits.</t>
  </si>
  <si>
    <t>The adoption of MASB 28 does not have any material effect on the financial results of the Group for the current or prior year.</t>
  </si>
  <si>
    <t>The Group achieved a lower turnover of RM115.7 million for the current year as compared to RM223.4 million in the previous year. The decrease in the turnover for the current financial year was mainly due the lower construction activities for the Group consistent with the overall decline in the civil engineering sub-sector in Malaysia as reported by Bank Negara Malaysia.</t>
  </si>
  <si>
    <t>Dispite of the slower construction activities in Malaysia, the Group remains confident to secure sufficient construction works to sustain its operations and profitability. In late December 2004 and early 2005, the Group successfully secured contracts worth more than RM137 million which includes the construction of new prison complex in Kuching, Sarawak, the construction of Maktab Rendah Sains Mara, Negeri Sembilan and the construction of apartments and shops in Johor Bahru.</t>
  </si>
  <si>
    <t>The Group is currently experiencing a delay in receiving letter of awards for certain design and built contracts. However, the Board of Directors remains confident in securing the letter of awards of these contracts, which is pending the finalisation of design plans and terms and conditions of the contract with the relevant parties. These contracts include the construction of new prison complexes in Penang, University Utara Malaysia's branch campus in Langkawi and the Prison Academy Centre in Langkawi.</t>
  </si>
  <si>
    <t>The effective tax rate for the Group in the current quarter is higher than the statutory tax rate mainly due to certain expenses being disallowed for taxation purposes.</t>
  </si>
  <si>
    <t>*</t>
  </si>
  <si>
    <t>* The unutilised expenses for Corporate Exercises has been used for working capital for the Group.</t>
  </si>
  <si>
    <t>(Increase)/Decrease in deferred development expenditure</t>
  </si>
  <si>
    <t>Increase in Inventories</t>
  </si>
  <si>
    <t>(Decrease)/Increase in trade and other payables</t>
  </si>
  <si>
    <t>Date: 28 February 2005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</si>
</sst>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30">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double"/>
      <top>
        <color indexed="63"/>
      </top>
      <bottom style="thin"/>
    </border>
    <border>
      <left style="double"/>
      <right style="double"/>
      <top style="thin"/>
      <bottom style="double"/>
    </border>
    <border>
      <left style="double"/>
      <right>
        <color indexed="63"/>
      </right>
      <top>
        <color indexed="63"/>
      </top>
      <bottom style="double"/>
    </border>
    <border>
      <left style="double"/>
      <right>
        <color indexed="63"/>
      </right>
      <top style="double"/>
      <bottom style="double"/>
    </border>
    <border>
      <left style="thin"/>
      <right style="thin"/>
      <top style="thin"/>
      <bottom style="medium"/>
    </border>
    <border>
      <left style="thin"/>
      <right>
        <color indexed="63"/>
      </right>
      <top style="thin"/>
      <bottom style="thin"/>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2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2" fillId="0" borderId="0" xfId="15" applyNumberFormat="1" applyFont="1" applyAlignment="1">
      <alignment horizontal="center"/>
    </xf>
    <xf numFmtId="43"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41"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41" fontId="10" fillId="0" borderId="0" xfId="15" applyNumberFormat="1" applyFont="1" applyAlignment="1">
      <alignment/>
    </xf>
    <xf numFmtId="41"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41"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41" fontId="12" fillId="0" borderId="0" xfId="15" applyNumberFormat="1" applyFont="1" applyAlignment="1">
      <alignment horizontal="center"/>
    </xf>
    <xf numFmtId="41" fontId="11" fillId="0" borderId="0" xfId="15" applyNumberFormat="1" applyFont="1" applyAlignment="1">
      <alignment horizontal="center"/>
    </xf>
    <xf numFmtId="3" fontId="10" fillId="0" borderId="4" xfId="0" applyNumberFormat="1" applyFont="1" applyBorder="1" applyAlignment="1">
      <alignment/>
    </xf>
    <xf numFmtId="41" fontId="12" fillId="0" borderId="0" xfId="15" applyNumberFormat="1" applyFont="1" applyAlignment="1">
      <alignment horizontal="right"/>
    </xf>
    <xf numFmtId="41" fontId="8" fillId="0" borderId="0" xfId="15" applyNumberFormat="1" applyFont="1" applyBorder="1" applyAlignment="1">
      <alignmen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43"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6" xfId="15" applyNumberFormat="1" applyFont="1" applyBorder="1" applyAlignment="1">
      <alignment/>
    </xf>
    <xf numFmtId="179" fontId="10" fillId="0" borderId="17" xfId="15" applyNumberFormat="1" applyFont="1" applyBorder="1" applyAlignment="1">
      <alignment/>
    </xf>
    <xf numFmtId="179" fontId="11" fillId="0" borderId="18" xfId="15" applyNumberFormat="1" applyFont="1" applyBorder="1" applyAlignment="1">
      <alignment/>
    </xf>
    <xf numFmtId="179" fontId="11" fillId="0" borderId="16" xfId="15" applyNumberFormat="1" applyFont="1" applyBorder="1" applyAlignment="1">
      <alignment/>
    </xf>
    <xf numFmtId="179" fontId="11" fillId="0" borderId="17" xfId="15" applyNumberFormat="1" applyFont="1" applyBorder="1" applyAlignment="1">
      <alignment/>
    </xf>
    <xf numFmtId="179" fontId="11" fillId="0" borderId="19" xfId="15" applyNumberFormat="1" applyFont="1" applyBorder="1" applyAlignment="1">
      <alignment/>
    </xf>
    <xf numFmtId="179" fontId="10" fillId="0" borderId="19" xfId="15"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43" fontId="16" fillId="0" borderId="0" xfId="15" applyFont="1" applyBorder="1" applyAlignment="1">
      <alignment horizontal="right" vertical="center"/>
    </xf>
    <xf numFmtId="43"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6" xfId="15" applyNumberFormat="1" applyFont="1" applyBorder="1" applyAlignment="1">
      <alignment horizontal="right"/>
    </xf>
    <xf numFmtId="179" fontId="10" fillId="0" borderId="2" xfId="15" applyNumberFormat="1" applyFont="1" applyBorder="1" applyAlignment="1">
      <alignment/>
    </xf>
    <xf numFmtId="179" fontId="10" fillId="0" borderId="19"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41"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43"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5" xfId="15" applyNumberFormat="1" applyFont="1" applyBorder="1" applyAlignment="1">
      <alignment horizontal="justify" wrapText="1"/>
    </xf>
    <xf numFmtId="179" fontId="10" fillId="0" borderId="15"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5"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8"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20" xfId="15" applyNumberFormat="1" applyFont="1" applyBorder="1" applyAlignment="1">
      <alignment/>
    </xf>
    <xf numFmtId="179" fontId="10" fillId="0" borderId="9" xfId="0" applyNumberFormat="1" applyFont="1" applyBorder="1" applyAlignment="1">
      <alignment horizontal="righ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3" fontId="8" fillId="0" borderId="7" xfId="0" applyNumberFormat="1" applyFont="1" applyBorder="1" applyAlignment="1">
      <alignment/>
    </xf>
    <xf numFmtId="179" fontId="8" fillId="0" borderId="21" xfId="0" applyNumberFormat="1" applyFont="1" applyBorder="1" applyAlignment="1">
      <alignment horizontal="right"/>
    </xf>
    <xf numFmtId="3" fontId="10" fillId="0" borderId="22" xfId="0" applyNumberFormat="1" applyFont="1" applyBorder="1" applyAlignment="1" quotePrefix="1">
      <alignment/>
    </xf>
    <xf numFmtId="0" fontId="8" fillId="0" borderId="23" xfId="0" applyFont="1" applyBorder="1" applyAlignment="1">
      <alignment horizontal="center"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1" xfId="15" applyNumberFormat="1" applyFont="1" applyBorder="1" applyAlignment="1">
      <alignment/>
    </xf>
    <xf numFmtId="179" fontId="8" fillId="0" borderId="9" xfId="0" applyNumberFormat="1" applyFont="1" applyBorder="1" applyAlignment="1">
      <alignment horizontal="right"/>
    </xf>
    <xf numFmtId="179" fontId="0" fillId="0" borderId="17" xfId="15" applyNumberFormat="1" applyBorder="1" applyAlignment="1">
      <alignment horizontal="justify" vertical="top" wrapText="1"/>
    </xf>
    <xf numFmtId="179" fontId="10" fillId="0" borderId="17" xfId="15" applyNumberFormat="1" applyFont="1" applyBorder="1" applyAlignment="1">
      <alignment horizontal="justify" vertical="top" wrapText="1"/>
    </xf>
    <xf numFmtId="0" fontId="8" fillId="0" borderId="0" xfId="0" applyFont="1" applyAlignment="1" quotePrefix="1">
      <alignment horizontal="center"/>
    </xf>
    <xf numFmtId="0" fontId="8" fillId="0" borderId="17" xfId="0" applyFont="1" applyBorder="1" applyAlignment="1">
      <alignment horizontal="center" vertical="top" wrapText="1"/>
    </xf>
    <xf numFmtId="0" fontId="8" fillId="0" borderId="0" xfId="0" applyFont="1" applyAlignment="1">
      <alignment horizontal="center" wrapText="1"/>
    </xf>
    <xf numFmtId="179" fontId="10" fillId="0" borderId="0" xfId="0" applyNumberFormat="1" applyFont="1" applyBorder="1" applyAlignment="1">
      <alignment horizontal="justify" vertical="top" wrapText="1"/>
    </xf>
    <xf numFmtId="179" fontId="10" fillId="0" borderId="15" xfId="0" applyNumberFormat="1" applyFont="1" applyBorder="1" applyAlignment="1">
      <alignment horizontal="justify" vertical="top" wrapText="1"/>
    </xf>
    <xf numFmtId="179" fontId="0" fillId="0" borderId="24" xfId="15" applyNumberFormat="1" applyBorder="1" applyAlignment="1">
      <alignment horizontal="justify" vertical="top" wrapText="1"/>
    </xf>
    <xf numFmtId="179" fontId="10" fillId="0" borderId="24" xfId="15" applyNumberFormat="1" applyFont="1" applyBorder="1" applyAlignment="1">
      <alignment horizontal="justify" vertical="top" wrapText="1"/>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43" fontId="2" fillId="0" borderId="0" xfId="15" applyFont="1" applyBorder="1" applyAlignment="1">
      <alignment horizontal="center" vertical="center"/>
    </xf>
    <xf numFmtId="0" fontId="0" fillId="0" borderId="0" xfId="0" applyAlignment="1">
      <alignment vertical="top"/>
    </xf>
    <xf numFmtId="0" fontId="25" fillId="0" borderId="17" xfId="0" applyFont="1" applyBorder="1" applyAlignment="1">
      <alignment horizontal="center" vertical="top" wrapText="1"/>
    </xf>
    <xf numFmtId="179" fontId="0" fillId="0" borderId="17" xfId="0" applyNumberFormat="1" applyBorder="1" applyAlignment="1">
      <alignment horizontal="justify" vertical="top" wrapText="1"/>
    </xf>
    <xf numFmtId="179" fontId="10" fillId="0" borderId="21" xfId="15" applyNumberFormat="1" applyFont="1" applyBorder="1" applyAlignment="1">
      <alignment/>
    </xf>
    <xf numFmtId="0" fontId="29" fillId="0" borderId="0" xfId="0" applyFont="1" applyAlignment="1">
      <alignment vertical="top"/>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179" fontId="10" fillId="0" borderId="20"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179" fontId="8" fillId="0" borderId="8" xfId="0" applyNumberFormat="1" applyFont="1" applyBorder="1" applyAlignment="1">
      <alignment horizontal="right"/>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2" fillId="0" borderId="0" xfId="15" applyNumberFormat="1" applyFont="1" applyBorder="1" applyAlignment="1">
      <alignment horizontal="right"/>
    </xf>
    <xf numFmtId="179" fontId="3" fillId="0" borderId="0" xfId="15" applyNumberFormat="1" applyFont="1" applyAlignment="1">
      <alignment horizontal="right"/>
    </xf>
    <xf numFmtId="0" fontId="16" fillId="0" borderId="0" xfId="0" applyFont="1" applyBorder="1" applyAlignment="1">
      <alignment horizontal="right"/>
    </xf>
    <xf numFmtId="14" fontId="16" fillId="0" borderId="0" xfId="0" applyNumberFormat="1" applyFont="1" applyBorder="1" applyAlignment="1">
      <alignment horizontal="right"/>
    </xf>
    <xf numFmtId="183" fontId="3" fillId="0" borderId="0" xfId="0" applyNumberFormat="1" applyFont="1" applyAlignment="1">
      <alignment horizontal="right"/>
    </xf>
    <xf numFmtId="183" fontId="2" fillId="0" borderId="0" xfId="15" applyNumberFormat="1" applyFont="1" applyBorder="1" applyAlignment="1">
      <alignment horizontal="right"/>
    </xf>
    <xf numFmtId="183" fontId="16" fillId="0" borderId="0" xfId="0" applyNumberFormat="1" applyFont="1" applyBorder="1" applyAlignment="1">
      <alignment horizontal="right"/>
    </xf>
    <xf numFmtId="183" fontId="19" fillId="0" borderId="0" xfId="15" applyNumberFormat="1" applyFont="1" applyBorder="1" applyAlignment="1">
      <alignment horizontal="right"/>
    </xf>
    <xf numFmtId="0" fontId="6" fillId="0" borderId="0" xfId="0" applyFont="1" applyAlignment="1">
      <alignment horizontal="right"/>
    </xf>
    <xf numFmtId="0" fontId="2" fillId="0" borderId="0" xfId="0" applyFont="1" applyAlignment="1">
      <alignment horizontal="right"/>
    </xf>
    <xf numFmtId="0" fontId="19" fillId="0" borderId="0" xfId="0" applyFont="1" applyBorder="1" applyAlignment="1">
      <alignment horizontal="right"/>
    </xf>
    <xf numFmtId="0" fontId="2" fillId="0" borderId="0" xfId="19" applyFont="1" applyAlignment="1">
      <alignment horizontal="right"/>
      <protection/>
    </xf>
    <xf numFmtId="0" fontId="3" fillId="0" borderId="0" xfId="19" applyAlignment="1">
      <alignment horizontal="right"/>
      <protection/>
    </xf>
    <xf numFmtId="0" fontId="28" fillId="0" borderId="0" xfId="19" applyFont="1" applyAlignment="1">
      <alignment horizontal="right" vertical="top" wrapText="1"/>
      <protection/>
    </xf>
    <xf numFmtId="0" fontId="6" fillId="0" borderId="0" xfId="19" applyFont="1" applyAlignment="1">
      <alignment horizontal="right" vertical="top" wrapText="1"/>
      <protection/>
    </xf>
    <xf numFmtId="0" fontId="27" fillId="0" borderId="0" xfId="19" applyFont="1" applyAlignment="1">
      <alignment horizontal="right" vertical="top" wrapText="1"/>
      <protection/>
    </xf>
    <xf numFmtId="0" fontId="3" fillId="0" borderId="0" xfId="0" applyFont="1" applyBorder="1" applyAlignment="1">
      <alignment horizontal="right"/>
    </xf>
    <xf numFmtId="0" fontId="10" fillId="0" borderId="0" xfId="0" applyFont="1" applyBorder="1" applyAlignment="1">
      <alignment horizontal="right"/>
    </xf>
    <xf numFmtId="14" fontId="11" fillId="0" borderId="0" xfId="0" applyNumberFormat="1" applyFont="1" applyAlignment="1">
      <alignment horizontal="right"/>
    </xf>
    <xf numFmtId="14" fontId="8" fillId="0" borderId="0" xfId="0" applyNumberFormat="1" applyFont="1" applyAlignment="1">
      <alignment horizontal="right"/>
    </xf>
    <xf numFmtId="0" fontId="11" fillId="0" borderId="0" xfId="0" applyFont="1" applyAlignment="1">
      <alignment horizontal="right"/>
    </xf>
    <xf numFmtId="0" fontId="25" fillId="0" borderId="17" xfId="0" applyFont="1" applyBorder="1" applyAlignment="1">
      <alignment horizontal="right" vertical="top" wrapText="1"/>
    </xf>
    <xf numFmtId="0" fontId="8" fillId="0" borderId="0" xfId="0" applyFont="1" applyAlignment="1">
      <alignment horizontal="right" wrapText="1"/>
    </xf>
    <xf numFmtId="0" fontId="8" fillId="0" borderId="25" xfId="0" applyFont="1" applyBorder="1" applyAlignment="1">
      <alignment horizontal="right" vertical="top" wrapText="1"/>
    </xf>
    <xf numFmtId="0" fontId="25" fillId="0" borderId="5" xfId="0" applyFont="1" applyBorder="1" applyAlignment="1">
      <alignment horizontal="right" vertical="top" wrapText="1"/>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19" applyFont="1" applyAlignment="1">
      <alignment horizontal="center"/>
      <protection/>
    </xf>
    <xf numFmtId="0" fontId="4" fillId="0" borderId="0" xfId="20" applyFont="1" applyAlignment="1">
      <alignment horizontal="left" wrapText="1"/>
      <protection/>
    </xf>
    <xf numFmtId="0" fontId="10"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center"/>
    </xf>
    <xf numFmtId="0" fontId="10" fillId="0" borderId="0" xfId="0" applyFont="1" applyAlignment="1">
      <alignment vertical="top" wrapText="1"/>
    </xf>
    <xf numFmtId="0" fontId="0" fillId="0" borderId="0" xfId="0" applyAlignment="1">
      <alignment vertical="top" wrapText="1"/>
    </xf>
    <xf numFmtId="0" fontId="10" fillId="0" borderId="0" xfId="0" applyFont="1" applyAlignment="1" quotePrefix="1">
      <alignment vertical="top"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0" fillId="0" borderId="0" xfId="0" applyFont="1" applyAlignment="1">
      <alignment horizontal="left" wrapText="1"/>
    </xf>
    <xf numFmtId="0" fontId="1" fillId="0" borderId="0" xfId="0" applyFont="1" applyAlignment="1">
      <alignment horizontal="center"/>
    </xf>
    <xf numFmtId="0" fontId="2" fillId="0" borderId="0" xfId="20" applyFont="1" applyAlignment="1">
      <alignment horizontal="left" wrapText="1"/>
      <protection/>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8" fillId="0" borderId="0" xfId="0" applyFont="1" applyFill="1" applyAlignment="1">
      <alignment horizontal="center"/>
    </xf>
    <xf numFmtId="0" fontId="8" fillId="0" borderId="0" xfId="0" applyFont="1" applyAlignment="1">
      <alignment horizontal="justify" vertical="top" wrapText="1"/>
    </xf>
    <xf numFmtId="0" fontId="14" fillId="0" borderId="0" xfId="0" applyFont="1" applyFill="1" applyAlignment="1">
      <alignment horizontal="center"/>
    </xf>
    <xf numFmtId="0" fontId="8" fillId="0" borderId="0" xfId="0" applyFont="1" applyAlignment="1">
      <alignment horizontal="justify" wrapText="1"/>
    </xf>
    <xf numFmtId="0" fontId="8" fillId="0" borderId="25" xfId="0" applyFont="1" applyBorder="1" applyAlignment="1">
      <alignment horizontal="center" vertical="top" wrapText="1"/>
    </xf>
    <xf numFmtId="0" fontId="25" fillId="0" borderId="5" xfId="0" applyFont="1" applyBorder="1" applyAlignment="1">
      <alignment horizontal="center" vertical="top" wrapText="1"/>
    </xf>
    <xf numFmtId="179" fontId="10" fillId="0" borderId="0" xfId="15" applyNumberFormat="1" applyFont="1" applyAlignment="1" quotePrefix="1">
      <alignment horizontal="left" vertical="top" wrapText="1"/>
    </xf>
    <xf numFmtId="0" fontId="0" fillId="0" borderId="0" xfId="0" applyAlignment="1">
      <alignment horizontal="left" vertical="top" wrapText="1"/>
    </xf>
    <xf numFmtId="0" fontId="10" fillId="0" borderId="25" xfId="0" applyFont="1" applyBorder="1" applyAlignment="1">
      <alignment horizontal="justify" vertical="top" wrapText="1"/>
    </xf>
    <xf numFmtId="0" fontId="0" fillId="0" borderId="5" xfId="0" applyBorder="1" applyAlignment="1">
      <alignment horizontal="justify" vertical="top" wrapText="1"/>
    </xf>
    <xf numFmtId="179" fontId="10" fillId="0" borderId="0" xfId="15" applyNumberFormat="1" applyFont="1" applyAlignment="1">
      <alignment horizontal="left" vertical="top" wrapText="1"/>
    </xf>
    <xf numFmtId="179" fontId="10" fillId="0" borderId="0" xfId="15" applyNumberFormat="1" applyFont="1" applyAlignment="1">
      <alignment horizontal="justify" wrapText="1"/>
    </xf>
    <xf numFmtId="0" fontId="3" fillId="0" borderId="0" xfId="0" applyFont="1" applyAlignment="1">
      <alignment horizontal="center"/>
    </xf>
    <xf numFmtId="0" fontId="25" fillId="0" borderId="0" xfId="0" applyFont="1" applyAlignment="1">
      <alignment horizontal="justify" vertical="top" wrapText="1"/>
    </xf>
    <xf numFmtId="0" fontId="10" fillId="0" borderId="0" xfId="19" applyFont="1" applyAlignment="1">
      <alignment wrapText="1"/>
      <protection/>
    </xf>
    <xf numFmtId="0" fontId="0" fillId="0" borderId="10" xfId="0" applyBorder="1" applyAlignment="1">
      <alignment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7" xfId="0" applyFont="1" applyBorder="1" applyAlignment="1">
      <alignment horizontal="left" wrapText="1"/>
    </xf>
    <xf numFmtId="0" fontId="0" fillId="0" borderId="0" xfId="0" applyAlignment="1">
      <alignment/>
    </xf>
    <xf numFmtId="0" fontId="10" fillId="0" borderId="0" xfId="0" applyFont="1" applyAlignment="1">
      <alignment horizontal="left" vertical="top" wrapText="1"/>
    </xf>
    <xf numFmtId="0" fontId="10" fillId="0" borderId="0" xfId="0" applyFont="1" applyAlignment="1">
      <alignment horizontal="left"/>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3"/>
  <sheetViews>
    <sheetView showGridLines="0" workbookViewId="0" topLeftCell="C4">
      <selection activeCell="K37" sqref="K37"/>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6.710937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3" customWidth="1"/>
    <col min="15" max="15" width="12.421875" style="103" customWidth="1"/>
    <col min="16" max="17" width="9.140625" style="103" customWidth="1"/>
    <col min="18" max="16384" width="9.140625" style="3" customWidth="1"/>
  </cols>
  <sheetData>
    <row r="1" spans="2:11" ht="22.5">
      <c r="B1" s="286"/>
      <c r="C1" s="286"/>
      <c r="D1" s="286"/>
      <c r="E1" s="286"/>
      <c r="F1" s="286"/>
      <c r="G1" s="286"/>
      <c r="H1" s="286"/>
      <c r="I1" s="286"/>
      <c r="J1" s="286"/>
      <c r="K1" s="286"/>
    </row>
    <row r="2" spans="2:11" ht="18.75" customHeight="1">
      <c r="B2" s="286" t="s">
        <v>90</v>
      </c>
      <c r="C2" s="286"/>
      <c r="D2" s="286"/>
      <c r="E2" s="286"/>
      <c r="F2" s="286"/>
      <c r="G2" s="286"/>
      <c r="H2" s="286"/>
      <c r="I2" s="286"/>
      <c r="J2" s="286"/>
      <c r="K2" s="286"/>
    </row>
    <row r="3" spans="2:11" ht="14.25" customHeight="1">
      <c r="B3" s="287" t="s">
        <v>91</v>
      </c>
      <c r="C3" s="287"/>
      <c r="D3" s="287"/>
      <c r="E3" s="287"/>
      <c r="F3" s="287"/>
      <c r="G3" s="287"/>
      <c r="H3" s="287"/>
      <c r="I3" s="287"/>
      <c r="J3" s="287"/>
      <c r="K3" s="287"/>
    </row>
    <row r="4" spans="2:11" ht="24" customHeight="1">
      <c r="B4" s="293" t="s">
        <v>45</v>
      </c>
      <c r="C4" s="294"/>
      <c r="D4" s="294"/>
      <c r="E4" s="294"/>
      <c r="F4" s="294"/>
      <c r="G4" s="294"/>
      <c r="H4" s="294"/>
      <c r="I4" s="294"/>
      <c r="J4" s="294"/>
      <c r="K4" s="294"/>
    </row>
    <row r="5" spans="1:17" ht="18.75">
      <c r="A5" s="133"/>
      <c r="B5" s="285"/>
      <c r="C5" s="285"/>
      <c r="D5" s="285"/>
      <c r="E5" s="285"/>
      <c r="F5" s="285"/>
      <c r="G5" s="285"/>
      <c r="H5" s="285"/>
      <c r="I5" s="285"/>
      <c r="J5" s="285"/>
      <c r="K5" s="285"/>
      <c r="L5" s="21"/>
      <c r="M5" s="19"/>
      <c r="N5" s="108"/>
      <c r="O5" s="109"/>
      <c r="P5" s="109"/>
      <c r="Q5" s="109"/>
    </row>
    <row r="6" spans="2:11" ht="6" customHeight="1">
      <c r="B6" s="13"/>
      <c r="C6" s="13"/>
      <c r="D6" s="13"/>
      <c r="E6" s="13"/>
      <c r="F6" s="13"/>
      <c r="G6" s="13"/>
      <c r="H6" s="13"/>
      <c r="I6" s="13"/>
      <c r="J6" s="13"/>
      <c r="K6" s="13"/>
    </row>
    <row r="7" spans="2:11" ht="36.75" customHeight="1">
      <c r="B7" s="292" t="s">
        <v>209</v>
      </c>
      <c r="C7" s="284"/>
      <c r="D7" s="284"/>
      <c r="E7" s="284"/>
      <c r="F7" s="284"/>
      <c r="G7" s="284"/>
      <c r="H7" s="284"/>
      <c r="I7" s="284"/>
      <c r="J7" s="284"/>
      <c r="K7" s="284"/>
    </row>
    <row r="8" ht="16.5" customHeight="1">
      <c r="B8" s="138" t="s">
        <v>79</v>
      </c>
    </row>
    <row r="9" ht="16.5" customHeight="1">
      <c r="B9" s="138"/>
    </row>
    <row r="10" ht="15.75">
      <c r="B10" s="1" t="s">
        <v>98</v>
      </c>
    </row>
    <row r="11" ht="8.25" customHeight="1"/>
    <row r="12" spans="5:10" ht="2.25" customHeight="1">
      <c r="E12" s="7"/>
      <c r="F12" s="7"/>
      <c r="G12" s="7"/>
      <c r="H12" s="7"/>
      <c r="I12" s="7"/>
      <c r="J12" s="7"/>
    </row>
    <row r="13" spans="5:11" ht="13.5" customHeight="1">
      <c r="E13" s="7"/>
      <c r="F13" s="7"/>
      <c r="G13" s="7"/>
      <c r="H13" s="7"/>
      <c r="I13" s="290"/>
      <c r="J13" s="290"/>
      <c r="K13" s="290"/>
    </row>
    <row r="14" spans="5:11" ht="12.75">
      <c r="E14" s="289" t="s">
        <v>80</v>
      </c>
      <c r="F14" s="289"/>
      <c r="G14" s="289"/>
      <c r="H14" s="8"/>
      <c r="I14" s="288" t="s">
        <v>148</v>
      </c>
      <c r="J14" s="288"/>
      <c r="K14" s="288"/>
    </row>
    <row r="15" spans="5:17" s="245" customFormat="1" ht="12.75">
      <c r="E15" s="14" t="s">
        <v>25</v>
      </c>
      <c r="F15" s="12"/>
      <c r="G15" s="12" t="s">
        <v>66</v>
      </c>
      <c r="H15" s="12"/>
      <c r="I15" s="254" t="s">
        <v>25</v>
      </c>
      <c r="J15" s="12"/>
      <c r="K15" s="255" t="s">
        <v>66</v>
      </c>
      <c r="N15" s="256"/>
      <c r="O15" s="256" t="s">
        <v>25</v>
      </c>
      <c r="P15" s="248"/>
      <c r="Q15" s="248"/>
    </row>
    <row r="16" spans="5:17" s="245" customFormat="1" ht="12.75">
      <c r="E16" s="14" t="s">
        <v>46</v>
      </c>
      <c r="F16" s="12"/>
      <c r="G16" s="12" t="s">
        <v>46</v>
      </c>
      <c r="H16" s="12"/>
      <c r="I16" s="254" t="s">
        <v>46</v>
      </c>
      <c r="J16" s="12"/>
      <c r="K16" s="255" t="s">
        <v>46</v>
      </c>
      <c r="N16" s="256"/>
      <c r="O16" s="256" t="s">
        <v>46</v>
      </c>
      <c r="P16" s="248"/>
      <c r="Q16" s="248"/>
    </row>
    <row r="17" spans="5:17" s="245" customFormat="1" ht="15" customHeight="1">
      <c r="E17" s="14" t="s">
        <v>26</v>
      </c>
      <c r="F17" s="246"/>
      <c r="G17" s="12" t="s">
        <v>44</v>
      </c>
      <c r="H17" s="12"/>
      <c r="I17" s="254" t="s">
        <v>65</v>
      </c>
      <c r="J17" s="12"/>
      <c r="K17" s="255" t="s">
        <v>44</v>
      </c>
      <c r="N17" s="256"/>
      <c r="O17" s="256" t="s">
        <v>65</v>
      </c>
      <c r="P17" s="248"/>
      <c r="Q17" s="248"/>
    </row>
    <row r="18" spans="5:17" s="245" customFormat="1" ht="15" customHeight="1">
      <c r="E18" s="14"/>
      <c r="F18" s="246"/>
      <c r="G18" s="12" t="s">
        <v>26</v>
      </c>
      <c r="H18" s="12"/>
      <c r="I18" s="254" t="s">
        <v>47</v>
      </c>
      <c r="J18" s="12"/>
      <c r="K18" s="255" t="s">
        <v>48</v>
      </c>
      <c r="N18" s="256"/>
      <c r="O18" s="256" t="s">
        <v>47</v>
      </c>
      <c r="P18" s="248"/>
      <c r="Q18" s="248"/>
    </row>
    <row r="19" spans="5:17" s="250" customFormat="1" ht="12.75">
      <c r="E19" s="136">
        <v>38352</v>
      </c>
      <c r="F19" s="251"/>
      <c r="G19" s="137">
        <v>37986</v>
      </c>
      <c r="H19" s="137"/>
      <c r="I19" s="136">
        <f>+E19</f>
        <v>38352</v>
      </c>
      <c r="J19" s="137"/>
      <c r="K19" s="137">
        <f>+G19</f>
        <v>37986</v>
      </c>
      <c r="N19" s="252"/>
      <c r="O19" s="253">
        <v>37072</v>
      </c>
      <c r="P19" s="252"/>
      <c r="Q19" s="252"/>
    </row>
    <row r="20" spans="5:17" s="245" customFormat="1" ht="14.25" customHeight="1">
      <c r="E20" s="14" t="s">
        <v>22</v>
      </c>
      <c r="F20" s="246"/>
      <c r="G20" s="12" t="s">
        <v>22</v>
      </c>
      <c r="H20" s="12"/>
      <c r="I20" s="14" t="s">
        <v>22</v>
      </c>
      <c r="J20" s="12"/>
      <c r="K20" s="12" t="s">
        <v>22</v>
      </c>
      <c r="L20" s="247"/>
      <c r="N20" s="248"/>
      <c r="O20" s="110" t="s">
        <v>22</v>
      </c>
      <c r="P20" s="249"/>
      <c r="Q20" s="248"/>
    </row>
    <row r="21" spans="5:15" ht="8.25" customHeight="1">
      <c r="E21" s="14"/>
      <c r="F21" s="94"/>
      <c r="G21" s="12"/>
      <c r="H21" s="8"/>
      <c r="I21" s="14"/>
      <c r="J21" s="8"/>
      <c r="K21" s="12"/>
      <c r="L21" s="4"/>
      <c r="O21" s="110"/>
    </row>
    <row r="22" spans="2:17" s="27" customFormat="1" ht="18" customHeight="1">
      <c r="B22" s="27" t="s">
        <v>51</v>
      </c>
      <c r="E22" s="37">
        <v>39189</v>
      </c>
      <c r="F22" s="29"/>
      <c r="G22" s="144">
        <v>52085</v>
      </c>
      <c r="H22" s="29"/>
      <c r="I22" s="37">
        <v>115726</v>
      </c>
      <c r="J22" s="31"/>
      <c r="K22" s="144">
        <v>223359</v>
      </c>
      <c r="N22" s="104"/>
      <c r="O22" s="105">
        <v>24768</v>
      </c>
      <c r="P22" s="104"/>
      <c r="Q22" s="104"/>
    </row>
    <row r="23" spans="2:17" s="27" customFormat="1" ht="17.25" customHeight="1">
      <c r="B23" s="27" t="s">
        <v>100</v>
      </c>
      <c r="E23" s="134">
        <v>-38249</v>
      </c>
      <c r="F23" s="29"/>
      <c r="G23" s="144">
        <v>-45705</v>
      </c>
      <c r="H23" s="29"/>
      <c r="I23" s="134">
        <v>-108051</v>
      </c>
      <c r="J23" s="29"/>
      <c r="K23" s="144">
        <v>-199492</v>
      </c>
      <c r="N23" s="104"/>
      <c r="O23" s="105">
        <v>0</v>
      </c>
      <c r="P23" s="104"/>
      <c r="Q23" s="104"/>
    </row>
    <row r="24" spans="5:17" s="27" customFormat="1" ht="4.5" customHeight="1">
      <c r="E24" s="39"/>
      <c r="F24" s="29"/>
      <c r="G24" s="163"/>
      <c r="H24" s="31"/>
      <c r="I24" s="39"/>
      <c r="J24" s="31"/>
      <c r="K24" s="163"/>
      <c r="N24" s="104"/>
      <c r="O24" s="111"/>
      <c r="P24" s="104"/>
      <c r="Q24" s="104"/>
    </row>
    <row r="25" spans="2:17" s="27" customFormat="1" ht="12.75">
      <c r="B25" s="295" t="s">
        <v>99</v>
      </c>
      <c r="C25" s="295"/>
      <c r="E25" s="123">
        <f>SUM(E22:E24)</f>
        <v>940</v>
      </c>
      <c r="F25" s="95"/>
      <c r="G25" s="144">
        <f>+G22+G23</f>
        <v>6380</v>
      </c>
      <c r="H25" s="36"/>
      <c r="I25" s="123">
        <f>SUM(I22:I24)</f>
        <v>7675</v>
      </c>
      <c r="J25" s="36"/>
      <c r="K25" s="144">
        <f>+K22+K23</f>
        <v>23867</v>
      </c>
      <c r="L25" s="34"/>
      <c r="M25" s="34"/>
      <c r="N25" s="112"/>
      <c r="O25" s="113">
        <v>-1652</v>
      </c>
      <c r="P25" s="104"/>
      <c r="Q25" s="104"/>
    </row>
    <row r="26" spans="2:17" s="27" customFormat="1" ht="17.25" customHeight="1">
      <c r="B26" s="27" t="s">
        <v>145</v>
      </c>
      <c r="E26" s="37">
        <v>177</v>
      </c>
      <c r="F26" s="29"/>
      <c r="G26" s="144">
        <v>45</v>
      </c>
      <c r="H26" s="29"/>
      <c r="I26" s="37">
        <v>928</v>
      </c>
      <c r="J26" s="29"/>
      <c r="K26" s="144">
        <v>295</v>
      </c>
      <c r="N26" s="104"/>
      <c r="O26" s="105">
        <v>3202</v>
      </c>
      <c r="P26" s="104"/>
      <c r="Q26" s="104"/>
    </row>
    <row r="27" spans="2:17" s="27" customFormat="1" ht="16.5" customHeight="1">
      <c r="B27" s="27" t="s">
        <v>200</v>
      </c>
      <c r="E27" s="135">
        <v>-22</v>
      </c>
      <c r="F27" s="29"/>
      <c r="G27" s="146">
        <v>0</v>
      </c>
      <c r="H27" s="31"/>
      <c r="I27" s="39">
        <v>-124</v>
      </c>
      <c r="J27" s="31"/>
      <c r="K27" s="146">
        <v>-895</v>
      </c>
      <c r="N27" s="104"/>
      <c r="O27" s="105">
        <v>512</v>
      </c>
      <c r="P27" s="104"/>
      <c r="Q27" s="104"/>
    </row>
    <row r="28" spans="2:17" s="27" customFormat="1" ht="12.75">
      <c r="B28" s="296" t="s">
        <v>124</v>
      </c>
      <c r="C28" s="296"/>
      <c r="E28" s="33">
        <f>SUM(E25:E27)</f>
        <v>1095</v>
      </c>
      <c r="F28" s="29"/>
      <c r="G28" s="144">
        <f>+G27+G26+G25</f>
        <v>6425</v>
      </c>
      <c r="H28" s="31"/>
      <c r="I28" s="33">
        <f>SUM(I25:I27)</f>
        <v>8479</v>
      </c>
      <c r="J28" s="31"/>
      <c r="K28" s="144">
        <f>+K25+K26+K27</f>
        <v>23267</v>
      </c>
      <c r="N28" s="104"/>
      <c r="O28" s="111">
        <v>-2953</v>
      </c>
      <c r="P28" s="104"/>
      <c r="Q28" s="104"/>
    </row>
    <row r="29" spans="2:17" s="27" customFormat="1" ht="16.5" customHeight="1">
      <c r="B29" s="27" t="s">
        <v>159</v>
      </c>
      <c r="E29" s="39">
        <v>-449</v>
      </c>
      <c r="F29" s="29"/>
      <c r="G29" s="146">
        <v>-5870</v>
      </c>
      <c r="H29" s="29"/>
      <c r="I29" s="39">
        <v>-3213</v>
      </c>
      <c r="J29" s="31"/>
      <c r="K29" s="146">
        <v>-12764</v>
      </c>
      <c r="N29" s="104"/>
      <c r="O29" s="105">
        <v>0</v>
      </c>
      <c r="P29" s="104"/>
      <c r="Q29" s="104"/>
    </row>
    <row r="30" spans="2:17" s="27" customFormat="1" ht="16.5" customHeight="1">
      <c r="B30" s="27" t="s">
        <v>103</v>
      </c>
      <c r="E30" s="37">
        <f>SUM(E28:E29)</f>
        <v>646</v>
      </c>
      <c r="F30" s="29"/>
      <c r="G30" s="144">
        <f>+G28+G29</f>
        <v>555</v>
      </c>
      <c r="H30" s="29"/>
      <c r="I30" s="37">
        <f>+I28+I29</f>
        <v>5266</v>
      </c>
      <c r="J30" s="31"/>
      <c r="K30" s="144">
        <f>+K28+K29</f>
        <v>10503</v>
      </c>
      <c r="L30" s="29"/>
      <c r="N30" s="104"/>
      <c r="O30" s="105"/>
      <c r="P30" s="104"/>
      <c r="Q30" s="104"/>
    </row>
    <row r="31" spans="2:17" s="27" customFormat="1" ht="16.5" customHeight="1">
      <c r="B31" s="27" t="s">
        <v>150</v>
      </c>
      <c r="E31" s="37">
        <v>0</v>
      </c>
      <c r="F31" s="29"/>
      <c r="G31" s="144">
        <v>0</v>
      </c>
      <c r="H31" s="29"/>
      <c r="I31" s="37">
        <v>0</v>
      </c>
      <c r="J31" s="31"/>
      <c r="K31" s="144">
        <v>0</v>
      </c>
      <c r="L31" s="29"/>
      <c r="N31" s="104"/>
      <c r="O31" s="105"/>
      <c r="P31" s="104"/>
      <c r="Q31" s="104"/>
    </row>
    <row r="32" spans="2:17" s="27" customFormat="1" ht="16.5" customHeight="1">
      <c r="B32" s="27" t="s">
        <v>101</v>
      </c>
      <c r="E32" s="39">
        <v>-104</v>
      </c>
      <c r="F32" s="29"/>
      <c r="G32" s="146">
        <v>-277</v>
      </c>
      <c r="H32" s="29"/>
      <c r="I32" s="39">
        <v>-1268</v>
      </c>
      <c r="J32" s="31"/>
      <c r="K32" s="146">
        <v>-2944</v>
      </c>
      <c r="L32" s="29"/>
      <c r="N32" s="104"/>
      <c r="O32" s="105"/>
      <c r="P32" s="104"/>
      <c r="Q32" s="104"/>
    </row>
    <row r="33" spans="2:17" s="27" customFormat="1" ht="33" customHeight="1" thickBot="1">
      <c r="B33" s="291" t="s">
        <v>102</v>
      </c>
      <c r="C33" s="291"/>
      <c r="E33" s="28">
        <f>SUM(E30:E32)</f>
        <v>542</v>
      </c>
      <c r="F33" s="29"/>
      <c r="G33" s="145">
        <f>+G30+G31+G32</f>
        <v>278</v>
      </c>
      <c r="H33" s="29"/>
      <c r="I33" s="28">
        <f>SUM(I30:I32)</f>
        <v>3998</v>
      </c>
      <c r="J33" s="31"/>
      <c r="K33" s="145">
        <f>+K30+K31+K32</f>
        <v>7559</v>
      </c>
      <c r="N33" s="104"/>
      <c r="O33" s="111">
        <v>-2953</v>
      </c>
      <c r="P33" s="104"/>
      <c r="Q33" s="104"/>
    </row>
    <row r="34" spans="2:17" s="27" customFormat="1" ht="9.75" customHeight="1">
      <c r="B34" s="26"/>
      <c r="E34" s="33"/>
      <c r="F34" s="29"/>
      <c r="G34" s="38"/>
      <c r="H34" s="31"/>
      <c r="I34" s="33"/>
      <c r="J34" s="31"/>
      <c r="K34" s="38"/>
      <c r="N34" s="104"/>
      <c r="O34" s="105"/>
      <c r="P34" s="104"/>
      <c r="Q34" s="104"/>
    </row>
    <row r="35" spans="2:17" s="27" customFormat="1" ht="12.75">
      <c r="B35" s="295" t="s">
        <v>104</v>
      </c>
      <c r="C35" s="295"/>
      <c r="E35" s="33"/>
      <c r="F35" s="29"/>
      <c r="G35" s="38"/>
      <c r="H35" s="31"/>
      <c r="I35" s="33"/>
      <c r="J35" s="31"/>
      <c r="K35" s="38"/>
      <c r="N35" s="104"/>
      <c r="O35" s="105"/>
      <c r="P35" s="104"/>
      <c r="Q35" s="104"/>
    </row>
    <row r="36" spans="2:17" s="27" customFormat="1" ht="12.75">
      <c r="B36" s="16"/>
      <c r="C36" s="35" t="s">
        <v>175</v>
      </c>
      <c r="E36" s="128">
        <f>+notes!G183</f>
        <v>0.5262135922330097</v>
      </c>
      <c r="F36" s="25"/>
      <c r="G36" s="165">
        <f>+notes!H183</f>
        <v>0.2743186438002013</v>
      </c>
      <c r="H36" s="25"/>
      <c r="I36" s="128">
        <f>+notes!I183</f>
        <v>3.8815533980582524</v>
      </c>
      <c r="J36" s="29"/>
      <c r="K36" s="165">
        <f>+notes!J183</f>
        <v>7.458901541315545</v>
      </c>
      <c r="L36" s="32"/>
      <c r="M36" s="32"/>
      <c r="N36" s="104"/>
      <c r="O36" s="106">
        <v>-14.914141414141413</v>
      </c>
      <c r="P36" s="104"/>
      <c r="Q36" s="104"/>
    </row>
    <row r="37" spans="5:15" ht="12" customHeight="1">
      <c r="E37" s="15"/>
      <c r="F37" s="8"/>
      <c r="G37" s="224"/>
      <c r="H37" s="8"/>
      <c r="I37" s="15"/>
      <c r="J37" s="8"/>
      <c r="K37" s="224"/>
      <c r="O37" s="107"/>
    </row>
    <row r="38" spans="3:15" ht="12.75">
      <c r="C38" s="124"/>
      <c r="D38" s="124"/>
      <c r="E38" s="125"/>
      <c r="F38" s="125"/>
      <c r="G38" s="125"/>
      <c r="H38" s="125"/>
      <c r="I38" s="124"/>
      <c r="J38" s="125"/>
      <c r="K38" s="124"/>
      <c r="O38" s="114"/>
    </row>
    <row r="39" spans="3:15" ht="12.75">
      <c r="C39" s="124"/>
      <c r="D39" s="124"/>
      <c r="E39" s="125"/>
      <c r="F39" s="125"/>
      <c r="G39" s="125"/>
      <c r="H39" s="125"/>
      <c r="I39" s="124"/>
      <c r="J39" s="125"/>
      <c r="K39" s="124"/>
      <c r="O39" s="114"/>
    </row>
    <row r="40" spans="3:15" ht="12.75">
      <c r="C40" s="124"/>
      <c r="D40" s="124"/>
      <c r="E40" s="125"/>
      <c r="F40" s="125"/>
      <c r="G40" s="125"/>
      <c r="H40" s="125"/>
      <c r="I40" s="124"/>
      <c r="J40" s="125"/>
      <c r="K40" s="124"/>
      <c r="O40" s="114"/>
    </row>
    <row r="41" spans="3:15" ht="12.75">
      <c r="C41" s="124"/>
      <c r="D41" s="124"/>
      <c r="E41" s="125"/>
      <c r="F41" s="125"/>
      <c r="G41" s="125"/>
      <c r="H41" s="125"/>
      <c r="I41" s="124"/>
      <c r="J41" s="125"/>
      <c r="K41" s="124"/>
      <c r="O41" s="114"/>
    </row>
    <row r="42" spans="3:15" ht="12.75">
      <c r="C42" s="124"/>
      <c r="D42" s="124"/>
      <c r="E42" s="125"/>
      <c r="F42" s="125"/>
      <c r="G42" s="125"/>
      <c r="H42" s="125"/>
      <c r="I42" s="124"/>
      <c r="J42" s="125"/>
      <c r="K42" s="124"/>
      <c r="O42" s="114"/>
    </row>
    <row r="43" spans="2:15" ht="23.25" customHeight="1">
      <c r="B43" s="132"/>
      <c r="C43" s="282" t="s">
        <v>180</v>
      </c>
      <c r="D43" s="283"/>
      <c r="E43" s="283"/>
      <c r="F43" s="283"/>
      <c r="G43" s="283"/>
      <c r="H43" s="283"/>
      <c r="I43" s="283"/>
      <c r="J43" s="284"/>
      <c r="K43" s="284"/>
      <c r="O43" s="114"/>
    </row>
    <row r="44" spans="3:15" ht="12.75">
      <c r="C44" s="124"/>
      <c r="D44" s="124"/>
      <c r="E44" s="125"/>
      <c r="F44" s="125"/>
      <c r="G44" s="125"/>
      <c r="H44" s="125"/>
      <c r="I44" s="124"/>
      <c r="J44" s="125"/>
      <c r="K44" s="124"/>
      <c r="O44" s="114"/>
    </row>
    <row r="45" spans="3:15" ht="12.75">
      <c r="C45" s="124"/>
      <c r="D45" s="124"/>
      <c r="E45" s="125"/>
      <c r="F45" s="125"/>
      <c r="G45" s="125"/>
      <c r="H45" s="125"/>
      <c r="I45" s="124"/>
      <c r="J45" s="125"/>
      <c r="K45" s="124"/>
      <c r="O45" s="114"/>
    </row>
    <row r="46" spans="9:15" ht="12.75">
      <c r="I46" s="5"/>
      <c r="O46" s="114"/>
    </row>
    <row r="47" spans="9:15" ht="12.75">
      <c r="I47" s="5"/>
      <c r="O47" s="114"/>
    </row>
    <row r="48" ht="12.75">
      <c r="I48" s="5"/>
    </row>
    <row r="49" ht="12.75">
      <c r="I49" s="5"/>
    </row>
    <row r="50" ht="12.75">
      <c r="I50" s="5"/>
    </row>
    <row r="51" ht="12.75">
      <c r="I51" s="5"/>
    </row>
    <row r="52" ht="12.75">
      <c r="I52" s="5"/>
    </row>
    <row r="53" ht="12.75">
      <c r="I53" s="5"/>
    </row>
  </sheetData>
  <mergeCells count="14">
    <mergeCell ref="B4:K4"/>
    <mergeCell ref="B35:C35"/>
    <mergeCell ref="B25:C25"/>
    <mergeCell ref="B28:C28"/>
    <mergeCell ref="C43:K43"/>
    <mergeCell ref="B5:K5"/>
    <mergeCell ref="B1:K1"/>
    <mergeCell ref="B2:K2"/>
    <mergeCell ref="B3:K3"/>
    <mergeCell ref="I14:K14"/>
    <mergeCell ref="E14:G14"/>
    <mergeCell ref="I13:K13"/>
    <mergeCell ref="B33:C33"/>
    <mergeCell ref="B7:K7"/>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59"/>
  <sheetViews>
    <sheetView showGridLines="0" workbookViewId="0" topLeftCell="A40">
      <selection activeCell="E48" sqref="E48"/>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87"/>
      <c r="B1" s="287"/>
      <c r="C1" s="287"/>
      <c r="D1" s="287"/>
      <c r="E1" s="287"/>
      <c r="F1" s="287"/>
      <c r="G1" s="287"/>
    </row>
    <row r="2" spans="1:7" ht="22.5">
      <c r="A2" s="286" t="str">
        <f>+Income!B2</f>
        <v>TSR CAPITAL BERHAD</v>
      </c>
      <c r="B2" s="286"/>
      <c r="C2" s="286"/>
      <c r="D2" s="286"/>
      <c r="E2" s="286"/>
      <c r="F2" s="286"/>
      <c r="G2" s="286"/>
    </row>
    <row r="3" spans="1:11" ht="18.75">
      <c r="A3" s="287" t="str">
        <f>+Income!B3</f>
        <v>(Company No : 541149-W)</v>
      </c>
      <c r="B3" s="287"/>
      <c r="C3" s="287"/>
      <c r="D3" s="287"/>
      <c r="E3" s="287"/>
      <c r="F3" s="287"/>
      <c r="G3" s="287"/>
      <c r="H3" s="10"/>
      <c r="I3" s="10"/>
      <c r="J3" s="10"/>
      <c r="K3" s="10"/>
    </row>
    <row r="4" spans="1:11" ht="15.75">
      <c r="A4" s="298" t="str">
        <f>+Income!B4</f>
        <v>(Incorporated in Malaysia)</v>
      </c>
      <c r="B4" s="298"/>
      <c r="C4" s="298"/>
      <c r="D4" s="298"/>
      <c r="E4" s="298"/>
      <c r="F4" s="298"/>
      <c r="G4" s="298"/>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97" t="str">
        <f>+Income!B7</f>
        <v>Interim Report on Condensed Consolidated Results for the Fourth Quarter Ended 31 December 2004</v>
      </c>
      <c r="B7" s="297"/>
      <c r="C7" s="297"/>
      <c r="D7" s="297"/>
      <c r="E7" s="297"/>
      <c r="F7" s="297"/>
      <c r="G7" s="297"/>
      <c r="H7" s="297"/>
      <c r="I7" s="10"/>
      <c r="J7" s="10"/>
      <c r="K7" s="10"/>
    </row>
    <row r="8" spans="1:7" ht="12" customHeight="1">
      <c r="A8" s="138" t="s">
        <v>79</v>
      </c>
      <c r="E8" s="3"/>
      <c r="G8" s="3"/>
    </row>
    <row r="9" spans="5:7" ht="12" customHeight="1">
      <c r="E9" s="3"/>
      <c r="G9" s="3"/>
    </row>
    <row r="10" spans="1:6" ht="15.75" customHeight="1">
      <c r="A10" s="1" t="s">
        <v>105</v>
      </c>
      <c r="B10" s="5"/>
      <c r="E10" s="4"/>
      <c r="F10" s="5"/>
    </row>
    <row r="11" spans="2:6" ht="12" customHeight="1">
      <c r="B11" s="5"/>
      <c r="E11" s="4"/>
      <c r="F11" s="5"/>
    </row>
    <row r="12" spans="2:7" ht="12.75">
      <c r="B12" s="5"/>
      <c r="E12" s="14" t="s">
        <v>106</v>
      </c>
      <c r="F12" s="8"/>
      <c r="G12" s="12" t="s">
        <v>20</v>
      </c>
    </row>
    <row r="13" spans="2:7" ht="12.75">
      <c r="B13" s="5"/>
      <c r="E13" s="14" t="s">
        <v>107</v>
      </c>
      <c r="F13" s="8"/>
      <c r="G13" s="12" t="s">
        <v>108</v>
      </c>
    </row>
    <row r="14" spans="2:7" s="22" customFormat="1" ht="12.75">
      <c r="B14" s="23"/>
      <c r="E14" s="136">
        <f>+Income!E19</f>
        <v>38352</v>
      </c>
      <c r="F14" s="24"/>
      <c r="G14" s="137">
        <v>37986</v>
      </c>
    </row>
    <row r="15" spans="5:7" ht="12.75">
      <c r="E15" s="14" t="s">
        <v>22</v>
      </c>
      <c r="F15" s="2"/>
      <c r="G15" s="12" t="s">
        <v>22</v>
      </c>
    </row>
    <row r="16" spans="5:7" ht="14.25" customHeight="1">
      <c r="E16" s="14"/>
      <c r="F16" s="2"/>
      <c r="G16" s="12"/>
    </row>
    <row r="17" spans="1:7" ht="6.75" customHeight="1">
      <c r="A17" s="6"/>
      <c r="E17" s="15"/>
      <c r="F17" s="2"/>
      <c r="G17" s="8"/>
    </row>
    <row r="18" spans="3:7" s="20" customFormat="1" ht="15">
      <c r="C18" s="17" t="s">
        <v>67</v>
      </c>
      <c r="E18" s="54">
        <v>13392</v>
      </c>
      <c r="G18" s="116">
        <v>10046</v>
      </c>
    </row>
    <row r="19" spans="3:7" s="20" customFormat="1" ht="15">
      <c r="C19" s="17" t="s">
        <v>81</v>
      </c>
      <c r="E19" s="54">
        <v>1889</v>
      </c>
      <c r="G19" s="116">
        <v>3579</v>
      </c>
    </row>
    <row r="20" spans="3:7" s="20" customFormat="1" ht="15">
      <c r="C20" s="17" t="s">
        <v>53</v>
      </c>
      <c r="E20" s="54"/>
      <c r="G20" s="118"/>
    </row>
    <row r="21" spans="3:7" s="20" customFormat="1" ht="15">
      <c r="C21" s="71" t="s">
        <v>82</v>
      </c>
      <c r="E21" s="98">
        <v>78027</v>
      </c>
      <c r="G21" s="117">
        <v>75559</v>
      </c>
    </row>
    <row r="22" spans="3:7" s="20" customFormat="1" ht="15">
      <c r="C22" s="71" t="s">
        <v>154</v>
      </c>
      <c r="E22" s="99">
        <v>3487</v>
      </c>
      <c r="G22" s="117">
        <v>3248</v>
      </c>
    </row>
    <row r="23" spans="3:7" s="20" customFormat="1" ht="15">
      <c r="C23" s="71" t="s">
        <v>92</v>
      </c>
      <c r="E23" s="99">
        <v>5363</v>
      </c>
      <c r="G23" s="117">
        <v>5194</v>
      </c>
    </row>
    <row r="24" spans="3:7" s="20" customFormat="1" ht="15">
      <c r="C24" s="71" t="s">
        <v>68</v>
      </c>
      <c r="E24" s="99">
        <v>37930</v>
      </c>
      <c r="G24" s="117">
        <v>25740</v>
      </c>
    </row>
    <row r="25" spans="3:7" s="20" customFormat="1" ht="15">
      <c r="C25" s="71" t="s">
        <v>69</v>
      </c>
      <c r="E25" s="99">
        <v>3140</v>
      </c>
      <c r="G25" s="117">
        <v>7592</v>
      </c>
    </row>
    <row r="26" spans="3:7" s="20" customFormat="1" ht="15">
      <c r="C26" s="71" t="s">
        <v>152</v>
      </c>
      <c r="E26" s="99">
        <v>601</v>
      </c>
      <c r="G26" s="117">
        <v>932</v>
      </c>
    </row>
    <row r="27" spans="3:7" s="20" customFormat="1" ht="15">
      <c r="C27" s="71" t="s">
        <v>75</v>
      </c>
      <c r="E27" s="99">
        <v>8186</v>
      </c>
      <c r="G27" s="117">
        <v>8109</v>
      </c>
    </row>
    <row r="28" spans="3:7" s="20" customFormat="1" ht="15">
      <c r="C28" s="71" t="s">
        <v>54</v>
      </c>
      <c r="E28" s="99">
        <v>33373</v>
      </c>
      <c r="G28" s="117">
        <v>64113</v>
      </c>
    </row>
    <row r="29" spans="3:7" s="20" customFormat="1" ht="5.25" customHeight="1">
      <c r="C29" s="71"/>
      <c r="E29" s="99"/>
      <c r="G29" s="102"/>
    </row>
    <row r="30" spans="5:7" s="20" customFormat="1" ht="15">
      <c r="E30" s="100">
        <f>SUM(E21:E29)</f>
        <v>170107</v>
      </c>
      <c r="G30" s="97">
        <f>SUM(G21:G29)</f>
        <v>190487</v>
      </c>
    </row>
    <row r="31" spans="5:7" s="20" customFormat="1" ht="4.5" customHeight="1">
      <c r="E31" s="54"/>
      <c r="G31" s="73"/>
    </row>
    <row r="32" spans="1:7" s="20" customFormat="1" ht="15">
      <c r="A32" s="20">
        <v>9</v>
      </c>
      <c r="C32" s="17" t="s">
        <v>55</v>
      </c>
      <c r="E32" s="54"/>
      <c r="G32" s="118"/>
    </row>
    <row r="33" spans="3:7" s="20" customFormat="1" ht="13.5" customHeight="1">
      <c r="C33" s="71" t="s">
        <v>70</v>
      </c>
      <c r="E33" s="98">
        <v>29200</v>
      </c>
      <c r="G33" s="117">
        <v>39031</v>
      </c>
    </row>
    <row r="34" spans="3:7" s="20" customFormat="1" ht="15">
      <c r="C34" s="71" t="s">
        <v>71</v>
      </c>
      <c r="E34" s="99">
        <v>2058</v>
      </c>
      <c r="G34" s="117">
        <v>3847</v>
      </c>
    </row>
    <row r="35" spans="3:7" s="20" customFormat="1" ht="15">
      <c r="C35" s="71" t="s">
        <v>56</v>
      </c>
      <c r="E35" s="99">
        <v>339</v>
      </c>
      <c r="G35" s="117">
        <v>929</v>
      </c>
    </row>
    <row r="36" spans="3:7" s="20" customFormat="1" ht="15">
      <c r="C36" s="71" t="s">
        <v>158</v>
      </c>
      <c r="E36" s="99">
        <v>442</v>
      </c>
      <c r="G36" s="117">
        <v>5774</v>
      </c>
    </row>
    <row r="37" spans="3:7" s="20" customFormat="1" ht="4.5" customHeight="1">
      <c r="C37" s="71"/>
      <c r="E37" s="99"/>
      <c r="G37" s="96"/>
    </row>
    <row r="38" spans="5:7" s="20" customFormat="1" ht="15">
      <c r="E38" s="100">
        <f>SUM(E33:E37)</f>
        <v>32039</v>
      </c>
      <c r="G38" s="97">
        <f>SUM(G33:G37)</f>
        <v>49581</v>
      </c>
    </row>
    <row r="39" spans="1:7" s="20" customFormat="1" ht="15">
      <c r="A39" s="20">
        <v>9</v>
      </c>
      <c r="C39" s="17" t="s">
        <v>57</v>
      </c>
      <c r="E39" s="54">
        <f>+E30-E38</f>
        <v>138068</v>
      </c>
      <c r="G39" s="73">
        <f>+G30-G38</f>
        <v>140906</v>
      </c>
    </row>
    <row r="40" spans="5:7" s="20" customFormat="1" ht="15.75" thickBot="1">
      <c r="E40" s="62">
        <f>+E39+SUM(E18:E19)</f>
        <v>153349</v>
      </c>
      <c r="G40" s="76">
        <f>+G39+G18+G19</f>
        <v>154531</v>
      </c>
    </row>
    <row r="41" spans="5:7" s="20" customFormat="1" ht="5.25" customHeight="1">
      <c r="E41" s="54"/>
      <c r="G41" s="73"/>
    </row>
    <row r="42" spans="1:7" s="20" customFormat="1" ht="15">
      <c r="A42" s="20">
        <v>10</v>
      </c>
      <c r="C42" s="17" t="s">
        <v>58</v>
      </c>
      <c r="E42" s="54"/>
      <c r="G42" s="73"/>
    </row>
    <row r="43" spans="3:7" s="20" customFormat="1" ht="15">
      <c r="C43" s="17" t="s">
        <v>59</v>
      </c>
      <c r="E43" s="54">
        <v>103000</v>
      </c>
      <c r="G43" s="116">
        <v>103000</v>
      </c>
    </row>
    <row r="44" spans="3:7" s="20" customFormat="1" ht="15">
      <c r="C44" s="17" t="s">
        <v>49</v>
      </c>
      <c r="E44" s="54"/>
      <c r="G44" s="118"/>
    </row>
    <row r="45" spans="3:7" s="20" customFormat="1" ht="15">
      <c r="C45" s="71" t="s">
        <v>60</v>
      </c>
      <c r="E45" s="98">
        <v>26653</v>
      </c>
      <c r="G45" s="178">
        <v>26713</v>
      </c>
    </row>
    <row r="46" spans="3:7" s="20" customFormat="1" ht="15">
      <c r="C46" s="71" t="s">
        <v>93</v>
      </c>
      <c r="E46" s="99">
        <v>6106</v>
      </c>
      <c r="G46" s="117">
        <v>7123</v>
      </c>
    </row>
    <row r="47" spans="3:7" s="20" customFormat="1" ht="15">
      <c r="C47" s="71" t="s">
        <v>163</v>
      </c>
      <c r="E47" s="99">
        <v>12048</v>
      </c>
      <c r="F47" s="64"/>
      <c r="G47" s="117">
        <v>11759</v>
      </c>
    </row>
    <row r="48" spans="3:7" s="20" customFormat="1" ht="15">
      <c r="C48" s="71" t="s">
        <v>153</v>
      </c>
      <c r="E48" s="101">
        <v>3708</v>
      </c>
      <c r="G48" s="119">
        <v>3708</v>
      </c>
    </row>
    <row r="49" spans="3:7" s="20" customFormat="1" ht="15">
      <c r="C49" s="71"/>
      <c r="E49" s="74">
        <f>SUM(E45:E48)</f>
        <v>48515</v>
      </c>
      <c r="G49" s="75">
        <f>SUM(G45:G48)</f>
        <v>49303</v>
      </c>
    </row>
    <row r="50" spans="5:7" s="20" customFormat="1" ht="15">
      <c r="E50" s="61">
        <f>+E49+E43</f>
        <v>151515</v>
      </c>
      <c r="F50" s="64"/>
      <c r="G50" s="77">
        <f>+G49+G43</f>
        <v>152303</v>
      </c>
    </row>
    <row r="51" spans="1:7" s="20" customFormat="1" ht="15">
      <c r="A51" s="20">
        <v>11</v>
      </c>
      <c r="C51" s="17" t="s">
        <v>52</v>
      </c>
      <c r="E51" s="54">
        <v>764</v>
      </c>
      <c r="G51" s="116">
        <v>1224</v>
      </c>
    </row>
    <row r="52" spans="1:7" s="20" customFormat="1" ht="15">
      <c r="A52" s="20">
        <v>12</v>
      </c>
      <c r="C52" s="17" t="s">
        <v>23</v>
      </c>
      <c r="E52" s="54">
        <v>262</v>
      </c>
      <c r="G52" s="116">
        <v>196</v>
      </c>
    </row>
    <row r="53" spans="1:7" s="20" customFormat="1" ht="15">
      <c r="A53" s="20">
        <v>13</v>
      </c>
      <c r="C53" s="17" t="s">
        <v>61</v>
      </c>
      <c r="E53" s="54">
        <v>808</v>
      </c>
      <c r="G53" s="116">
        <v>808</v>
      </c>
    </row>
    <row r="54" spans="5:9" s="20" customFormat="1" ht="15.75" thickBot="1">
      <c r="E54" s="62">
        <f>SUM(E50:E53)</f>
        <v>153349</v>
      </c>
      <c r="G54" s="76">
        <f>SUM(G50:G53)</f>
        <v>154531</v>
      </c>
      <c r="I54" s="78">
        <f>+G40-G54</f>
        <v>0</v>
      </c>
    </row>
    <row r="55" spans="5:7" s="20" customFormat="1" ht="6.75" customHeight="1">
      <c r="E55" s="54"/>
      <c r="G55" s="73"/>
    </row>
    <row r="56" spans="1:7" s="20" customFormat="1" ht="15">
      <c r="A56" s="20">
        <v>14</v>
      </c>
      <c r="C56" s="17" t="s">
        <v>27</v>
      </c>
      <c r="E56" s="79">
        <v>1.47</v>
      </c>
      <c r="G56" s="129">
        <v>1.48</v>
      </c>
    </row>
    <row r="57" spans="3:7" s="20" customFormat="1" ht="15">
      <c r="C57" s="17"/>
      <c r="E57" s="79"/>
      <c r="G57" s="129"/>
    </row>
    <row r="58" spans="2:8" s="20" customFormat="1" ht="30.75" customHeight="1">
      <c r="B58" s="282" t="s">
        <v>179</v>
      </c>
      <c r="C58" s="284"/>
      <c r="D58" s="284"/>
      <c r="E58" s="284"/>
      <c r="F58" s="284"/>
      <c r="G58" s="284"/>
      <c r="H58" s="158"/>
    </row>
    <row r="59" spans="2:8" ht="15">
      <c r="B59" s="20"/>
      <c r="C59" s="20"/>
      <c r="D59" s="20"/>
      <c r="E59" s="73"/>
      <c r="F59" s="20"/>
      <c r="G59" s="73"/>
      <c r="H59" s="20"/>
    </row>
  </sheetData>
  <mergeCells count="6">
    <mergeCell ref="B58:G58"/>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workbookViewId="0" topLeftCell="C7">
      <selection activeCell="G19" sqref="G19"/>
    </sheetView>
  </sheetViews>
  <sheetFormatPr defaultColWidth="9.140625" defaultRowHeight="12.75"/>
  <cols>
    <col min="1" max="1" width="3.140625" style="148" customWidth="1"/>
    <col min="2" max="2" width="42.00390625" style="148" customWidth="1"/>
    <col min="3" max="9" width="14.421875" style="148" customWidth="1"/>
    <col min="10" max="16384" width="8.00390625" style="148" customWidth="1"/>
  </cols>
  <sheetData>
    <row r="1" spans="1:8" s="3" customFormat="1" ht="12.75" customHeight="1">
      <c r="A1" s="287"/>
      <c r="B1" s="287"/>
      <c r="C1" s="287"/>
      <c r="D1" s="287"/>
      <c r="E1" s="287"/>
      <c r="F1" s="287"/>
      <c r="G1" s="287"/>
      <c r="H1" s="287"/>
    </row>
    <row r="2" spans="1:8" s="3" customFormat="1" ht="22.5">
      <c r="A2" s="286" t="str">
        <f>+Income!B2</f>
        <v>TSR CAPITAL BERHAD</v>
      </c>
      <c r="B2" s="286"/>
      <c r="C2" s="286"/>
      <c r="D2" s="286"/>
      <c r="E2" s="286"/>
      <c r="F2" s="286"/>
      <c r="G2" s="286"/>
      <c r="H2" s="286"/>
    </row>
    <row r="3" spans="1:12" s="3" customFormat="1" ht="18.75">
      <c r="A3" s="287" t="str">
        <f>+Income!B3</f>
        <v>(Company No : 541149-W)</v>
      </c>
      <c r="B3" s="287"/>
      <c r="C3" s="287"/>
      <c r="D3" s="287"/>
      <c r="E3" s="287"/>
      <c r="F3" s="287"/>
      <c r="G3" s="287"/>
      <c r="H3" s="287"/>
      <c r="I3" s="10"/>
      <c r="J3" s="10"/>
      <c r="K3" s="10"/>
      <c r="L3" s="10"/>
    </row>
    <row r="4" spans="1:12" s="3" customFormat="1" ht="15.75">
      <c r="A4" s="298" t="str">
        <f>+Income!B4</f>
        <v>(Incorporated in Malaysia)</v>
      </c>
      <c r="B4" s="298"/>
      <c r="C4" s="298"/>
      <c r="D4" s="298"/>
      <c r="E4" s="298"/>
      <c r="F4" s="298"/>
      <c r="G4" s="298"/>
      <c r="H4" s="298"/>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97" t="str">
        <f>+Income!B7</f>
        <v>Interim Report on Condensed Consolidated Results for the Fourth Quarter Ended 31 December 2004</v>
      </c>
      <c r="B7" s="297"/>
      <c r="C7" s="297"/>
      <c r="D7" s="297"/>
      <c r="E7" s="297"/>
      <c r="F7" s="297"/>
      <c r="G7" s="297"/>
      <c r="H7" s="297"/>
      <c r="I7" s="297"/>
      <c r="J7" s="10"/>
      <c r="K7" s="10"/>
      <c r="L7" s="10"/>
    </row>
    <row r="8" s="3" customFormat="1" ht="12" customHeight="1">
      <c r="A8" s="138" t="s">
        <v>79</v>
      </c>
    </row>
    <row r="9" s="147" customFormat="1" ht="22.5">
      <c r="A9" s="159" t="s">
        <v>147</v>
      </c>
    </row>
    <row r="11" spans="2:8" s="155" customFormat="1" ht="47.25">
      <c r="B11" s="156"/>
      <c r="C11" s="157" t="s">
        <v>134</v>
      </c>
      <c r="D11" s="157" t="s">
        <v>135</v>
      </c>
      <c r="E11" s="157" t="s">
        <v>136</v>
      </c>
      <c r="F11" s="157" t="s">
        <v>137</v>
      </c>
      <c r="G11" s="157" t="s">
        <v>155</v>
      </c>
      <c r="H11" s="157" t="s">
        <v>77</v>
      </c>
    </row>
    <row r="12" spans="2:8" ht="15.75">
      <c r="B12" s="152"/>
      <c r="C12" s="177" t="s">
        <v>22</v>
      </c>
      <c r="D12" s="177" t="s">
        <v>22</v>
      </c>
      <c r="E12" s="177" t="s">
        <v>22</v>
      </c>
      <c r="F12" s="177" t="s">
        <v>22</v>
      </c>
      <c r="G12" s="177" t="s">
        <v>22</v>
      </c>
      <c r="H12" s="177" t="s">
        <v>22</v>
      </c>
    </row>
    <row r="13" spans="2:8" ht="21.75" customHeight="1">
      <c r="B13" s="152" t="s">
        <v>188</v>
      </c>
      <c r="C13" s="153">
        <v>103000</v>
      </c>
      <c r="D13" s="153">
        <v>26713</v>
      </c>
      <c r="E13" s="153">
        <v>7123</v>
      </c>
      <c r="F13" s="153">
        <v>11759</v>
      </c>
      <c r="G13" s="153">
        <v>3708</v>
      </c>
      <c r="H13" s="153">
        <f aca="true" t="shared" si="0" ref="H13:H18">SUM(C13:G13)</f>
        <v>152303</v>
      </c>
    </row>
    <row r="14" spans="2:8" ht="21.75" customHeight="1">
      <c r="B14" s="230" t="s">
        <v>126</v>
      </c>
      <c r="C14" s="153">
        <v>0</v>
      </c>
      <c r="D14" s="153">
        <v>0</v>
      </c>
      <c r="E14" s="153">
        <v>-1017</v>
      </c>
      <c r="F14" s="153"/>
      <c r="G14" s="153">
        <v>0</v>
      </c>
      <c r="H14" s="153">
        <f t="shared" si="0"/>
        <v>-1017</v>
      </c>
    </row>
    <row r="15" spans="2:8" ht="21.75" customHeight="1">
      <c r="B15" s="152" t="s">
        <v>138</v>
      </c>
      <c r="C15" s="153">
        <v>0</v>
      </c>
      <c r="D15" s="153">
        <v>0</v>
      </c>
      <c r="E15" s="153">
        <v>0</v>
      </c>
      <c r="F15" s="153">
        <v>3997</v>
      </c>
      <c r="G15" s="153">
        <v>0</v>
      </c>
      <c r="H15" s="153">
        <f t="shared" si="0"/>
        <v>3997</v>
      </c>
    </row>
    <row r="16" spans="2:8" ht="21.75" customHeight="1">
      <c r="B16" s="152" t="s">
        <v>21</v>
      </c>
      <c r="C16" s="153">
        <v>0</v>
      </c>
      <c r="D16" s="153">
        <v>-60</v>
      </c>
      <c r="E16" s="153">
        <v>0</v>
      </c>
      <c r="F16" s="153">
        <v>0</v>
      </c>
      <c r="G16" s="153">
        <v>0</v>
      </c>
      <c r="H16" s="153">
        <f t="shared" si="0"/>
        <v>-60</v>
      </c>
    </row>
    <row r="17" spans="2:8" ht="21.75" customHeight="1">
      <c r="B17" s="152" t="s">
        <v>215</v>
      </c>
      <c r="C17" s="153"/>
      <c r="D17" s="153"/>
      <c r="E17" s="153"/>
      <c r="F17" s="153">
        <v>-3708</v>
      </c>
      <c r="G17" s="153">
        <v>3708</v>
      </c>
      <c r="H17" s="153">
        <f t="shared" si="0"/>
        <v>0</v>
      </c>
    </row>
    <row r="18" spans="2:8" ht="21.75" customHeight="1">
      <c r="B18" s="152" t="s">
        <v>199</v>
      </c>
      <c r="C18" s="153">
        <v>0</v>
      </c>
      <c r="D18" s="153">
        <v>0</v>
      </c>
      <c r="E18" s="153">
        <v>0</v>
      </c>
      <c r="F18" s="153">
        <v>0</v>
      </c>
      <c r="G18" s="153">
        <v>-3708</v>
      </c>
      <c r="H18" s="153">
        <f t="shared" si="0"/>
        <v>-3708</v>
      </c>
    </row>
    <row r="19" spans="2:8" ht="16.5" thickBot="1">
      <c r="B19" s="152" t="s">
        <v>211</v>
      </c>
      <c r="C19" s="154">
        <f aca="true" t="shared" si="1" ref="C19:H19">SUM(C13:C18)</f>
        <v>103000</v>
      </c>
      <c r="D19" s="154">
        <f t="shared" si="1"/>
        <v>26653</v>
      </c>
      <c r="E19" s="154">
        <f t="shared" si="1"/>
        <v>6106</v>
      </c>
      <c r="F19" s="154">
        <f t="shared" si="1"/>
        <v>12048</v>
      </c>
      <c r="G19" s="154">
        <f t="shared" si="1"/>
        <v>3708</v>
      </c>
      <c r="H19" s="154">
        <f t="shared" si="1"/>
        <v>151515</v>
      </c>
    </row>
    <row r="20" spans="3:8" ht="13.5" thickTop="1">
      <c r="C20" s="150"/>
      <c r="D20" s="150"/>
      <c r="E20" s="150"/>
      <c r="F20" s="150"/>
      <c r="G20" s="150"/>
      <c r="H20" s="150"/>
    </row>
    <row r="21" spans="3:8" ht="12.75">
      <c r="C21" s="150"/>
      <c r="D21" s="150"/>
      <c r="E21" s="150"/>
      <c r="F21" s="150"/>
      <c r="G21" s="150"/>
      <c r="H21" s="150"/>
    </row>
    <row r="22" spans="2:8" s="155" customFormat="1" ht="47.25">
      <c r="B22" s="156"/>
      <c r="C22" s="157" t="s">
        <v>134</v>
      </c>
      <c r="D22" s="157" t="s">
        <v>135</v>
      </c>
      <c r="E22" s="157" t="s">
        <v>136</v>
      </c>
      <c r="F22" s="157" t="s">
        <v>137</v>
      </c>
      <c r="G22" s="157" t="s">
        <v>155</v>
      </c>
      <c r="H22" s="157" t="s">
        <v>77</v>
      </c>
    </row>
    <row r="23" spans="2:8" ht="15.75">
      <c r="B23" s="152"/>
      <c r="C23" s="177" t="s">
        <v>22</v>
      </c>
      <c r="D23" s="177" t="s">
        <v>22</v>
      </c>
      <c r="E23" s="177" t="s">
        <v>22</v>
      </c>
      <c r="F23" s="177" t="s">
        <v>22</v>
      </c>
      <c r="G23" s="177" t="s">
        <v>22</v>
      </c>
      <c r="H23" s="177" t="s">
        <v>22</v>
      </c>
    </row>
    <row r="24" spans="2:8" ht="21.75" customHeight="1">
      <c r="B24" s="152" t="s">
        <v>202</v>
      </c>
      <c r="C24" s="153">
        <v>64000</v>
      </c>
      <c r="D24" s="153">
        <v>11680</v>
      </c>
      <c r="E24" s="153">
        <v>8141</v>
      </c>
      <c r="F24" s="153">
        <v>23907</v>
      </c>
      <c r="G24" s="153">
        <v>3686</v>
      </c>
      <c r="H24" s="153">
        <f aca="true" t="shared" si="2" ref="H24:H30">SUM(C24:G24)</f>
        <v>111414</v>
      </c>
    </row>
    <row r="25" spans="2:8" ht="30.75" customHeight="1">
      <c r="B25" s="156" t="s">
        <v>213</v>
      </c>
      <c r="C25" s="153">
        <v>0</v>
      </c>
      <c r="D25" s="153">
        <v>-867</v>
      </c>
      <c r="E25" s="153"/>
      <c r="F25" s="153"/>
      <c r="G25" s="153"/>
      <c r="H25" s="153">
        <f t="shared" si="2"/>
        <v>-867</v>
      </c>
    </row>
    <row r="26" spans="2:8" ht="31.5">
      <c r="B26" s="156" t="s">
        <v>214</v>
      </c>
      <c r="C26" s="153">
        <v>39000</v>
      </c>
      <c r="D26" s="153">
        <v>15900</v>
      </c>
      <c r="E26" s="153"/>
      <c r="F26" s="153">
        <v>-16000</v>
      </c>
      <c r="G26" s="153"/>
      <c r="H26" s="153">
        <f t="shared" si="2"/>
        <v>38900</v>
      </c>
    </row>
    <row r="27" spans="2:8" ht="21.75" customHeight="1">
      <c r="B27" s="230" t="s">
        <v>126</v>
      </c>
      <c r="C27" s="153">
        <v>0</v>
      </c>
      <c r="D27" s="153">
        <v>0</v>
      </c>
      <c r="E27" s="153">
        <v>-1018</v>
      </c>
      <c r="F27" s="153"/>
      <c r="G27" s="153">
        <v>0</v>
      </c>
      <c r="H27" s="153">
        <f t="shared" si="2"/>
        <v>-1018</v>
      </c>
    </row>
    <row r="28" spans="2:8" ht="21.75" customHeight="1">
      <c r="B28" s="152" t="s">
        <v>138</v>
      </c>
      <c r="C28" s="153">
        <v>0</v>
      </c>
      <c r="D28" s="153">
        <v>0</v>
      </c>
      <c r="E28" s="153">
        <v>0</v>
      </c>
      <c r="F28" s="153">
        <v>7560</v>
      </c>
      <c r="G28" s="153">
        <v>0</v>
      </c>
      <c r="H28" s="153">
        <f t="shared" si="2"/>
        <v>7560</v>
      </c>
    </row>
    <row r="29" spans="2:8" ht="21.75" customHeight="1">
      <c r="B29" s="152" t="s">
        <v>215</v>
      </c>
      <c r="C29" s="153"/>
      <c r="D29" s="153"/>
      <c r="E29" s="153"/>
      <c r="F29" s="153">
        <v>-3708</v>
      </c>
      <c r="G29" s="153">
        <v>3708</v>
      </c>
      <c r="H29" s="153">
        <f t="shared" si="2"/>
        <v>0</v>
      </c>
    </row>
    <row r="30" spans="2:8" ht="21.75" customHeight="1">
      <c r="B30" s="152" t="s">
        <v>199</v>
      </c>
      <c r="C30" s="153">
        <v>0</v>
      </c>
      <c r="D30" s="153">
        <v>0</v>
      </c>
      <c r="E30" s="153">
        <v>0</v>
      </c>
      <c r="F30" s="153">
        <v>0</v>
      </c>
      <c r="G30" s="153">
        <v>-3686</v>
      </c>
      <c r="H30" s="153">
        <f t="shared" si="2"/>
        <v>-3686</v>
      </c>
    </row>
    <row r="31" spans="2:8" ht="16.5" thickBot="1">
      <c r="B31" s="152" t="s">
        <v>212</v>
      </c>
      <c r="C31" s="154">
        <f aca="true" t="shared" si="3" ref="C31:H31">SUM(C24:C30)</f>
        <v>103000</v>
      </c>
      <c r="D31" s="154">
        <f t="shared" si="3"/>
        <v>26713</v>
      </c>
      <c r="E31" s="154">
        <f t="shared" si="3"/>
        <v>7123</v>
      </c>
      <c r="F31" s="154">
        <f t="shared" si="3"/>
        <v>11759</v>
      </c>
      <c r="G31" s="154">
        <f t="shared" si="3"/>
        <v>3708</v>
      </c>
      <c r="H31" s="154">
        <f t="shared" si="3"/>
        <v>152303</v>
      </c>
    </row>
    <row r="32" spans="3:8" ht="13.5" thickTop="1">
      <c r="C32" s="150"/>
      <c r="D32" s="150"/>
      <c r="E32" s="150"/>
      <c r="F32" s="150"/>
      <c r="G32" s="150"/>
      <c r="H32" s="150"/>
    </row>
    <row r="33" spans="3:8" ht="12.75">
      <c r="C33" s="150"/>
      <c r="D33" s="150"/>
      <c r="E33" s="150"/>
      <c r="F33" s="150"/>
      <c r="G33" s="150"/>
      <c r="H33" s="150"/>
    </row>
    <row r="34" spans="2:8" ht="33" customHeight="1">
      <c r="B34" s="282" t="s">
        <v>178</v>
      </c>
      <c r="C34" s="282"/>
      <c r="D34" s="282"/>
      <c r="E34" s="282"/>
      <c r="F34" s="282"/>
      <c r="G34" s="282"/>
      <c r="H34" s="282"/>
    </row>
    <row r="35" spans="3:8" ht="12.75">
      <c r="C35" s="150"/>
      <c r="D35" s="150"/>
      <c r="E35" s="150"/>
      <c r="F35" s="150"/>
      <c r="G35" s="150"/>
      <c r="H35" s="150"/>
    </row>
  </sheetData>
  <mergeCells count="6">
    <mergeCell ref="A7:I7"/>
    <mergeCell ref="B34:H34"/>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65"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3"/>
  <sheetViews>
    <sheetView workbookViewId="0" topLeftCell="A17">
      <selection activeCell="C28" sqref="C28"/>
    </sheetView>
  </sheetViews>
  <sheetFormatPr defaultColWidth="9.140625" defaultRowHeight="12.75"/>
  <cols>
    <col min="1" max="1" width="3.00390625" style="148" customWidth="1"/>
    <col min="2" max="2" width="4.140625" style="148" customWidth="1"/>
    <col min="3" max="3" width="49.8515625" style="148" customWidth="1"/>
    <col min="4" max="4" width="13.8515625" style="148" customWidth="1"/>
    <col min="5" max="5" width="3.7109375" style="148" customWidth="1"/>
    <col min="6" max="6" width="15.57421875" style="148" customWidth="1"/>
    <col min="7" max="16384" width="8.00390625" style="148" customWidth="1"/>
  </cols>
  <sheetData>
    <row r="1" spans="1:7" ht="18.75">
      <c r="A1" s="202"/>
      <c r="B1" s="202"/>
      <c r="C1" s="202"/>
      <c r="D1" s="202"/>
      <c r="E1" s="202"/>
      <c r="F1" s="202"/>
      <c r="G1" s="202"/>
    </row>
    <row r="2" spans="1:7" ht="42" customHeight="1">
      <c r="A2" s="271" t="str">
        <f>+Income!B2</f>
        <v>TSR CAPITAL BERHAD</v>
      </c>
      <c r="B2" s="271"/>
      <c r="C2" s="271"/>
      <c r="D2" s="271"/>
      <c r="E2" s="203"/>
      <c r="F2" s="203"/>
      <c r="G2" s="203"/>
    </row>
    <row r="3" spans="1:7" ht="18.75">
      <c r="A3" s="272" t="str">
        <f>+Income!B3</f>
        <v>(Company No : 541149-W)</v>
      </c>
      <c r="B3" s="272"/>
      <c r="C3" s="272"/>
      <c r="D3" s="272"/>
      <c r="E3" s="202"/>
      <c r="F3" s="202"/>
      <c r="G3" s="202"/>
    </row>
    <row r="4" spans="1:7" ht="15.75">
      <c r="A4" s="273" t="str">
        <f>+Income!B4</f>
        <v>(Incorporated in Malaysia)</v>
      </c>
      <c r="B4" s="273"/>
      <c r="C4" s="273"/>
      <c r="D4" s="273"/>
      <c r="E4" s="204"/>
      <c r="F4" s="204"/>
      <c r="G4" s="204"/>
    </row>
    <row r="5" spans="1:7" ht="12.75">
      <c r="A5" s="205"/>
      <c r="B5" s="205"/>
      <c r="C5" s="205"/>
      <c r="D5" s="205"/>
      <c r="E5" s="205"/>
      <c r="F5" s="205"/>
      <c r="G5" s="205"/>
    </row>
    <row r="6" spans="1:7" ht="36" customHeight="1">
      <c r="A6" s="275" t="str">
        <f>+Income!B7</f>
        <v>Interim Report on Condensed Consolidated Results for the Fourth Quarter Ended 31 December 2004</v>
      </c>
      <c r="B6" s="275"/>
      <c r="C6" s="275"/>
      <c r="D6" s="275"/>
      <c r="E6" s="275"/>
      <c r="F6" s="275"/>
      <c r="G6" s="205"/>
    </row>
    <row r="7" spans="1:7" ht="15.75">
      <c r="A7" s="207" t="str">
        <f>+Income!B8</f>
        <v>(These figures have not been audited)</v>
      </c>
      <c r="B7" s="205"/>
      <c r="C7" s="205"/>
      <c r="D7" s="205"/>
      <c r="E7" s="205"/>
      <c r="F7" s="205"/>
      <c r="G7" s="205"/>
    </row>
    <row r="9" spans="1:6" ht="12.75">
      <c r="A9" s="149" t="s">
        <v>141</v>
      </c>
      <c r="D9" s="274" t="s">
        <v>148</v>
      </c>
      <c r="E9" s="274"/>
      <c r="F9" s="274"/>
    </row>
    <row r="10" spans="1:6" s="258" customFormat="1" ht="32.25" customHeight="1">
      <c r="A10" s="257"/>
      <c r="D10" s="259" t="s">
        <v>18</v>
      </c>
      <c r="E10" s="260"/>
      <c r="F10" s="261" t="s">
        <v>19</v>
      </c>
    </row>
    <row r="11" spans="4:6" ht="12.75">
      <c r="D11" s="180">
        <v>38352</v>
      </c>
      <c r="E11" s="180"/>
      <c r="F11" s="185">
        <v>37986</v>
      </c>
    </row>
    <row r="12" spans="4:6" ht="12.75">
      <c r="D12" s="181" t="s">
        <v>22</v>
      </c>
      <c r="E12" s="181"/>
      <c r="F12" s="186" t="s">
        <v>22</v>
      </c>
    </row>
    <row r="13" spans="2:7" ht="12.75">
      <c r="B13" s="149" t="s">
        <v>123</v>
      </c>
      <c r="D13" s="166"/>
      <c r="E13" s="166"/>
      <c r="F13" s="150"/>
      <c r="G13" s="150"/>
    </row>
    <row r="14" spans="2:7" ht="12.75">
      <c r="B14" s="148" t="s">
        <v>124</v>
      </c>
      <c r="D14" s="166">
        <v>8479</v>
      </c>
      <c r="E14" s="166"/>
      <c r="F14" s="150">
        <v>23267</v>
      </c>
      <c r="G14" s="150"/>
    </row>
    <row r="15" spans="2:7" ht="16.5" customHeight="1">
      <c r="B15" s="148" t="s">
        <v>125</v>
      </c>
      <c r="D15" s="166"/>
      <c r="E15" s="166"/>
      <c r="F15" s="150"/>
      <c r="G15" s="150"/>
    </row>
    <row r="16" spans="3:7" ht="12.75">
      <c r="C16" s="148" t="s">
        <v>126</v>
      </c>
      <c r="D16" s="166">
        <v>-1017</v>
      </c>
      <c r="E16" s="166"/>
      <c r="F16" s="150">
        <v>-1018</v>
      </c>
      <c r="G16" s="150"/>
    </row>
    <row r="17" spans="3:7" ht="12.75">
      <c r="C17" s="148" t="s">
        <v>127</v>
      </c>
      <c r="D17" s="166">
        <v>3756</v>
      </c>
      <c r="E17" s="166"/>
      <c r="F17" s="150">
        <v>3576</v>
      </c>
      <c r="G17" s="150"/>
    </row>
    <row r="18" spans="3:7" ht="12.75">
      <c r="C18" s="164" t="s">
        <v>216</v>
      </c>
      <c r="D18" s="166">
        <v>1215</v>
      </c>
      <c r="E18" s="166"/>
      <c r="F18" s="150">
        <v>854</v>
      </c>
      <c r="G18" s="150"/>
    </row>
    <row r="19" spans="3:7" ht="12.75">
      <c r="C19" s="148" t="s">
        <v>128</v>
      </c>
      <c r="D19" s="166">
        <v>-928</v>
      </c>
      <c r="E19" s="166"/>
      <c r="F19" s="150">
        <v>-295</v>
      </c>
      <c r="G19" s="150"/>
    </row>
    <row r="20" spans="3:7" ht="12.75">
      <c r="C20" s="164" t="s">
        <v>198</v>
      </c>
      <c r="D20" s="166">
        <v>-1</v>
      </c>
      <c r="E20" s="166"/>
      <c r="F20" s="150">
        <v>-912</v>
      </c>
      <c r="G20" s="150"/>
    </row>
    <row r="21" spans="3:7" ht="12.75">
      <c r="C21" s="164" t="s">
        <v>156</v>
      </c>
      <c r="D21" s="167">
        <v>124</v>
      </c>
      <c r="E21" s="179"/>
      <c r="F21" s="182">
        <v>185</v>
      </c>
      <c r="G21" s="150"/>
    </row>
    <row r="22" spans="2:7" s="149" customFormat="1" ht="12.75">
      <c r="B22" s="149" t="s">
        <v>129</v>
      </c>
      <c r="D22" s="168">
        <f>SUM(D14:D21)</f>
        <v>11628</v>
      </c>
      <c r="E22" s="168"/>
      <c r="F22" s="151">
        <f>SUM(F14:F21)</f>
        <v>25657</v>
      </c>
      <c r="G22" s="151"/>
    </row>
    <row r="23" spans="3:7" ht="19.5" customHeight="1">
      <c r="C23" s="164" t="s">
        <v>204</v>
      </c>
      <c r="D23" s="166">
        <v>-2467</v>
      </c>
      <c r="E23" s="166"/>
      <c r="F23" s="150">
        <v>-16339</v>
      </c>
      <c r="G23" s="150"/>
    </row>
    <row r="24" spans="3:7" ht="12" customHeight="1">
      <c r="C24" s="164" t="s">
        <v>245</v>
      </c>
      <c r="D24" s="166">
        <v>-239</v>
      </c>
      <c r="E24" s="166"/>
      <c r="F24" s="150">
        <v>365</v>
      </c>
      <c r="G24" s="150"/>
    </row>
    <row r="25" spans="3:7" ht="12" customHeight="1">
      <c r="C25" s="164" t="s">
        <v>246</v>
      </c>
      <c r="D25" s="166">
        <v>-169</v>
      </c>
      <c r="E25" s="166"/>
      <c r="F25" s="150">
        <v>-3239</v>
      </c>
      <c r="G25" s="150"/>
    </row>
    <row r="26" spans="3:7" ht="12.75">
      <c r="C26" s="164" t="s">
        <v>205</v>
      </c>
      <c r="D26" s="166">
        <v>-7263</v>
      </c>
      <c r="E26" s="166"/>
      <c r="F26" s="150">
        <v>29075</v>
      </c>
      <c r="G26" s="150"/>
    </row>
    <row r="27" spans="3:7" ht="12.75">
      <c r="C27" s="164" t="s">
        <v>247</v>
      </c>
      <c r="D27" s="167">
        <v>-11620</v>
      </c>
      <c r="E27" s="179"/>
      <c r="F27" s="182">
        <v>166</v>
      </c>
      <c r="G27" s="150"/>
    </row>
    <row r="28" spans="2:7" s="149" customFormat="1" ht="12.75">
      <c r="B28" s="149" t="s">
        <v>206</v>
      </c>
      <c r="D28" s="169">
        <f>SUM(D22:D27)</f>
        <v>-10130</v>
      </c>
      <c r="E28" s="169"/>
      <c r="F28" s="151">
        <f>SUM(F22:F27)</f>
        <v>35685</v>
      </c>
      <c r="G28" s="151"/>
    </row>
    <row r="29" spans="2:7" ht="18" customHeight="1">
      <c r="B29" s="148" t="s">
        <v>130</v>
      </c>
      <c r="D29" s="166">
        <v>-8213</v>
      </c>
      <c r="E29" s="166"/>
      <c r="F29" s="150">
        <v>-11348</v>
      </c>
      <c r="G29" s="150"/>
    </row>
    <row r="30" spans="2:7" ht="12.75">
      <c r="B30" s="164" t="s">
        <v>156</v>
      </c>
      <c r="D30" s="166">
        <v>-124</v>
      </c>
      <c r="E30" s="166"/>
      <c r="F30" s="150">
        <v>-185</v>
      </c>
      <c r="G30" s="150"/>
    </row>
    <row r="31" spans="1:7" ht="15.75" customHeight="1">
      <c r="A31" s="149"/>
      <c r="B31" s="149" t="s">
        <v>184</v>
      </c>
      <c r="C31" s="149"/>
      <c r="D31" s="170">
        <f>SUM(D28:D30)</f>
        <v>-18467</v>
      </c>
      <c r="E31" s="168"/>
      <c r="F31" s="183">
        <f>SUM(F28:F30)</f>
        <v>24152</v>
      </c>
      <c r="G31" s="151"/>
    </row>
    <row r="32" spans="4:7" ht="12.75">
      <c r="D32" s="166"/>
      <c r="E32" s="166"/>
      <c r="F32" s="150"/>
      <c r="G32" s="150"/>
    </row>
    <row r="33" spans="2:7" ht="12.75">
      <c r="B33" s="149" t="s">
        <v>131</v>
      </c>
      <c r="D33" s="166"/>
      <c r="E33" s="166"/>
      <c r="F33" s="150"/>
      <c r="G33" s="150"/>
    </row>
    <row r="34" spans="2:7" ht="12.75">
      <c r="B34" s="148" t="s">
        <v>132</v>
      </c>
      <c r="D34" s="166">
        <v>-6634</v>
      </c>
      <c r="E34" s="166"/>
      <c r="F34" s="150">
        <v>-2029</v>
      </c>
      <c r="G34" s="150"/>
    </row>
    <row r="35" spans="2:7" ht="12.75">
      <c r="B35" s="164" t="s">
        <v>201</v>
      </c>
      <c r="D35" s="166">
        <v>6</v>
      </c>
      <c r="E35" s="166"/>
      <c r="F35" s="150">
        <v>913</v>
      </c>
      <c r="G35" s="150"/>
    </row>
    <row r="36" spans="2:7" ht="12.75">
      <c r="B36" s="164" t="s">
        <v>207</v>
      </c>
      <c r="D36" s="166">
        <v>-77</v>
      </c>
      <c r="E36" s="166"/>
      <c r="F36" s="150">
        <v>794</v>
      </c>
      <c r="G36" s="150"/>
    </row>
    <row r="37" spans="2:7" ht="12.75">
      <c r="B37" s="148" t="s">
        <v>128</v>
      </c>
      <c r="D37" s="166">
        <v>928</v>
      </c>
      <c r="E37" s="166"/>
      <c r="F37" s="150">
        <v>295</v>
      </c>
      <c r="G37" s="150"/>
    </row>
    <row r="38" spans="2:7" ht="17.25" customHeight="1">
      <c r="B38" s="149" t="s">
        <v>133</v>
      </c>
      <c r="D38" s="170">
        <f>SUM(D34:D37)</f>
        <v>-5777</v>
      </c>
      <c r="E38" s="168"/>
      <c r="F38" s="183">
        <f>SUM(F34:F37)</f>
        <v>-27</v>
      </c>
      <c r="G38" s="150"/>
    </row>
    <row r="39" spans="4:7" ht="12.75">
      <c r="D39" s="166"/>
      <c r="E39" s="166"/>
      <c r="F39" s="150"/>
      <c r="G39" s="150"/>
    </row>
    <row r="40" spans="1:7" s="149" customFormat="1" ht="12.75">
      <c r="A40" s="148"/>
      <c r="B40" s="149" t="s">
        <v>160</v>
      </c>
      <c r="C40" s="148"/>
      <c r="D40" s="166"/>
      <c r="E40" s="166"/>
      <c r="F40" s="150"/>
      <c r="G40" s="150"/>
    </row>
    <row r="41" spans="1:7" s="149" customFormat="1" ht="12.75">
      <c r="A41" s="148"/>
      <c r="B41" s="164" t="s">
        <v>162</v>
      </c>
      <c r="C41" s="148"/>
      <c r="D41" s="166">
        <v>-1000</v>
      </c>
      <c r="E41" s="166"/>
      <c r="F41" s="150">
        <v>-1338</v>
      </c>
      <c r="G41" s="150"/>
    </row>
    <row r="42" spans="1:7" s="149" customFormat="1" ht="12.75">
      <c r="A42" s="148"/>
      <c r="B42" s="164" t="s">
        <v>217</v>
      </c>
      <c r="C42" s="148"/>
      <c r="D42" s="166">
        <v>0</v>
      </c>
      <c r="E42" s="166"/>
      <c r="F42" s="150">
        <v>38900</v>
      </c>
      <c r="G42" s="150"/>
    </row>
    <row r="43" spans="1:7" s="149" customFormat="1" ht="12.75">
      <c r="A43" s="148"/>
      <c r="B43" s="164" t="s">
        <v>182</v>
      </c>
      <c r="C43" s="148"/>
      <c r="D43" s="166">
        <v>-60</v>
      </c>
      <c r="E43" s="166"/>
      <c r="F43" s="150">
        <v>-867</v>
      </c>
      <c r="G43" s="150"/>
    </row>
    <row r="44" spans="1:7" s="149" customFormat="1" ht="12.75">
      <c r="A44" s="148"/>
      <c r="B44" s="164" t="s">
        <v>199</v>
      </c>
      <c r="C44" s="148"/>
      <c r="D44" s="166">
        <v>-5436</v>
      </c>
      <c r="E44" s="166"/>
      <c r="F44" s="150">
        <v>-5417</v>
      </c>
      <c r="G44" s="150"/>
    </row>
    <row r="45" spans="1:7" s="149" customFormat="1" ht="17.25" customHeight="1">
      <c r="A45" s="148"/>
      <c r="B45" s="149" t="s">
        <v>185</v>
      </c>
      <c r="C45" s="148"/>
      <c r="D45" s="170">
        <f>SUM(D41:D44)</f>
        <v>-6496</v>
      </c>
      <c r="E45" s="168"/>
      <c r="F45" s="183">
        <f>SUM(F41:F44)</f>
        <v>31278</v>
      </c>
      <c r="G45" s="150"/>
    </row>
    <row r="46" spans="1:7" s="149" customFormat="1" ht="12.75">
      <c r="A46" s="148"/>
      <c r="B46" s="148"/>
      <c r="C46" s="148"/>
      <c r="D46" s="166"/>
      <c r="E46" s="166"/>
      <c r="F46" s="150"/>
      <c r="G46" s="150"/>
    </row>
    <row r="47" spans="1:7" ht="12.75">
      <c r="A47" s="149"/>
      <c r="B47" s="149" t="s">
        <v>208</v>
      </c>
      <c r="C47" s="149"/>
      <c r="D47" s="169">
        <f>+D31+D38+D45</f>
        <v>-30740</v>
      </c>
      <c r="E47" s="169"/>
      <c r="F47" s="151">
        <f>+F45+F38+F31</f>
        <v>55403</v>
      </c>
      <c r="G47" s="151"/>
    </row>
    <row r="48" spans="1:7" ht="12.75">
      <c r="A48" s="149"/>
      <c r="B48" s="149"/>
      <c r="C48" s="149"/>
      <c r="D48" s="169"/>
      <c r="E48" s="169"/>
      <c r="F48" s="151"/>
      <c r="G48" s="151"/>
    </row>
    <row r="49" spans="1:7" ht="12.75">
      <c r="A49" s="149"/>
      <c r="B49" s="149" t="s">
        <v>183</v>
      </c>
      <c r="C49" s="149"/>
      <c r="D49" s="169">
        <v>64113</v>
      </c>
      <c r="E49" s="169"/>
      <c r="F49" s="151">
        <v>8710</v>
      </c>
      <c r="G49" s="151"/>
    </row>
    <row r="50" spans="1:7" ht="12.75">
      <c r="A50" s="149"/>
      <c r="B50" s="149"/>
      <c r="C50" s="149"/>
      <c r="D50" s="169"/>
      <c r="E50" s="169"/>
      <c r="F50" s="151"/>
      <c r="G50" s="151"/>
    </row>
    <row r="51" spans="1:7" ht="13.5" thickBot="1">
      <c r="A51" s="149"/>
      <c r="B51" s="149" t="s">
        <v>231</v>
      </c>
      <c r="C51" s="149"/>
      <c r="D51" s="171">
        <f>+D47+D49</f>
        <v>33373</v>
      </c>
      <c r="E51" s="168"/>
      <c r="F51" s="184">
        <f>SUM(F47:F50)</f>
        <v>64113</v>
      </c>
      <c r="G51" s="151"/>
    </row>
    <row r="52" spans="1:7" ht="13.5" thickTop="1">
      <c r="A52" s="149"/>
      <c r="B52" s="149"/>
      <c r="C52" s="149"/>
      <c r="D52" s="169"/>
      <c r="E52" s="169"/>
      <c r="F52" s="151"/>
      <c r="G52" s="151"/>
    </row>
    <row r="53" spans="2:7" ht="31.5" customHeight="1">
      <c r="B53" s="299" t="s">
        <v>181</v>
      </c>
      <c r="C53" s="299"/>
      <c r="D53" s="299"/>
      <c r="E53" s="299"/>
      <c r="F53" s="299"/>
      <c r="G53" s="206"/>
    </row>
  </sheetData>
  <mergeCells count="6">
    <mergeCell ref="B53:F53"/>
    <mergeCell ref="A2:D2"/>
    <mergeCell ref="A3:D3"/>
    <mergeCell ref="A4:D4"/>
    <mergeCell ref="D9:F9"/>
    <mergeCell ref="A6:F6"/>
  </mergeCells>
  <printOptions/>
  <pageMargins left="0.75" right="0.75" top="1" bottom="1" header="0.5" footer="0.5"/>
  <pageSetup firstPageNumber="4" useFirstPageNumber="1" fitToHeight="1" fitToWidth="1" horizontalDpi="180" verticalDpi="180" orientation="portrait" paperSize="9" scale="87"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190"/>
  <sheetViews>
    <sheetView showGridLines="0" tabSelected="1" workbookViewId="0" topLeftCell="A180">
      <selection activeCell="D184" sqref="D184"/>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87" t="s">
        <v>90</v>
      </c>
      <c r="B1" s="287"/>
      <c r="C1" s="287"/>
      <c r="D1" s="287"/>
      <c r="E1" s="287"/>
      <c r="F1" s="287"/>
      <c r="G1" s="287"/>
      <c r="H1" s="287"/>
      <c r="I1" s="287"/>
      <c r="J1" s="287"/>
    </row>
    <row r="2" spans="1:10" ht="18.75">
      <c r="A2" s="287" t="s">
        <v>91</v>
      </c>
      <c r="B2" s="287"/>
      <c r="C2" s="287"/>
      <c r="D2" s="287"/>
      <c r="E2" s="287"/>
      <c r="F2" s="287"/>
      <c r="G2" s="287"/>
      <c r="H2" s="287"/>
      <c r="I2" s="287"/>
      <c r="J2" s="287"/>
    </row>
    <row r="3" spans="1:10" ht="18.75" customHeight="1">
      <c r="A3" s="314" t="s">
        <v>45</v>
      </c>
      <c r="B3" s="314"/>
      <c r="C3" s="314"/>
      <c r="D3" s="314"/>
      <c r="E3" s="314"/>
      <c r="F3" s="314"/>
      <c r="G3" s="314"/>
      <c r="H3" s="314"/>
      <c r="I3" s="314"/>
      <c r="J3" s="314"/>
    </row>
    <row r="4" spans="1:10" ht="18.75">
      <c r="A4" s="11"/>
      <c r="B4" s="11"/>
      <c r="C4" s="11"/>
      <c r="D4" s="11"/>
      <c r="E4" s="11"/>
      <c r="F4" s="11"/>
      <c r="G4" s="11"/>
      <c r="H4" s="11"/>
      <c r="I4" s="11"/>
      <c r="J4" s="11"/>
    </row>
    <row r="5" ht="15.75">
      <c r="A5" s="1" t="str">
        <f>+'BS'!A7</f>
        <v>Interim Report on Condensed Consolidated Results for the Fourth Quarter Ended 31 December 2004</v>
      </c>
    </row>
    <row r="6" ht="12.75">
      <c r="A6" s="139" t="s">
        <v>79</v>
      </c>
    </row>
    <row r="7" ht="12.75">
      <c r="A7" s="10"/>
    </row>
    <row r="8" s="20" customFormat="1" ht="15">
      <c r="A8" s="17" t="s">
        <v>139</v>
      </c>
    </row>
    <row r="9" s="20" customFormat="1" ht="5.25" customHeight="1"/>
    <row r="10" spans="1:5" s="20" customFormat="1" ht="15">
      <c r="A10" s="30" t="s">
        <v>36</v>
      </c>
      <c r="B10" s="17"/>
      <c r="C10" s="17" t="s">
        <v>109</v>
      </c>
      <c r="D10" s="17"/>
      <c r="E10" s="17"/>
    </row>
    <row r="11" spans="1:10" s="20" customFormat="1" ht="93.75" customHeight="1">
      <c r="A11" s="30"/>
      <c r="B11" s="17"/>
      <c r="C11" s="276" t="s">
        <v>237</v>
      </c>
      <c r="D11" s="277"/>
      <c r="E11" s="277"/>
      <c r="F11" s="277"/>
      <c r="G11" s="277"/>
      <c r="H11" s="277"/>
      <c r="I11" s="277"/>
      <c r="J11" s="131"/>
    </row>
    <row r="12" spans="1:10" s="20" customFormat="1" ht="36.75" customHeight="1">
      <c r="A12" s="30"/>
      <c r="B12" s="17"/>
      <c r="C12" s="279" t="s">
        <v>238</v>
      </c>
      <c r="D12" s="280"/>
      <c r="E12" s="280"/>
      <c r="F12" s="280"/>
      <c r="G12" s="280"/>
      <c r="H12" s="280"/>
      <c r="I12" s="280"/>
      <c r="J12" s="131"/>
    </row>
    <row r="13" spans="1:3" s="20" customFormat="1" ht="15">
      <c r="A13" s="30" t="s">
        <v>37</v>
      </c>
      <c r="B13" s="17"/>
      <c r="C13" s="17" t="s">
        <v>190</v>
      </c>
    </row>
    <row r="14" spans="1:9" s="20" customFormat="1" ht="27" customHeight="1">
      <c r="A14" s="18"/>
      <c r="C14" s="279" t="s">
        <v>191</v>
      </c>
      <c r="D14" s="280"/>
      <c r="E14" s="280"/>
      <c r="F14" s="280"/>
      <c r="G14" s="280"/>
      <c r="H14" s="280"/>
      <c r="I14" s="280"/>
    </row>
    <row r="15" spans="1:3" s="20" customFormat="1" ht="15">
      <c r="A15" s="30" t="s">
        <v>38</v>
      </c>
      <c r="B15" s="17"/>
      <c r="C15" s="17" t="s">
        <v>33</v>
      </c>
    </row>
    <row r="16" spans="1:10" s="20" customFormat="1" ht="32.25" customHeight="1">
      <c r="A16" s="18"/>
      <c r="C16" s="276" t="s">
        <v>146</v>
      </c>
      <c r="D16" s="277"/>
      <c r="E16" s="277"/>
      <c r="F16" s="277"/>
      <c r="G16" s="277"/>
      <c r="H16" s="277"/>
      <c r="I16" s="277"/>
      <c r="J16" s="131"/>
    </row>
    <row r="17" spans="1:3" s="20" customFormat="1" ht="16.5" customHeight="1">
      <c r="A17" s="30">
        <v>4</v>
      </c>
      <c r="B17" s="17"/>
      <c r="C17" s="17" t="s">
        <v>110</v>
      </c>
    </row>
    <row r="18" spans="1:10" s="20" customFormat="1" ht="33.75" customHeight="1">
      <c r="A18" s="18"/>
      <c r="C18" s="276" t="s">
        <v>111</v>
      </c>
      <c r="D18" s="277"/>
      <c r="E18" s="277"/>
      <c r="F18" s="277"/>
      <c r="G18" s="277"/>
      <c r="H18" s="277"/>
      <c r="I18" s="277"/>
      <c r="J18" s="131"/>
    </row>
    <row r="19" spans="1:10" s="20" customFormat="1" ht="21.75" customHeight="1">
      <c r="A19" s="93">
        <v>5</v>
      </c>
      <c r="B19" s="17"/>
      <c r="C19" s="303" t="s">
        <v>218</v>
      </c>
      <c r="D19" s="315"/>
      <c r="E19" s="315"/>
      <c r="F19" s="315"/>
      <c r="G19" s="315"/>
      <c r="H19" s="315"/>
      <c r="I19" s="315"/>
      <c r="J19" s="40"/>
    </row>
    <row r="20" spans="1:10" s="20" customFormat="1" ht="32.25" customHeight="1">
      <c r="A20" s="18"/>
      <c r="C20" s="276" t="s">
        <v>219</v>
      </c>
      <c r="D20" s="277"/>
      <c r="E20" s="277"/>
      <c r="F20" s="277"/>
      <c r="G20" s="277"/>
      <c r="H20" s="277"/>
      <c r="I20" s="277"/>
      <c r="J20" s="131"/>
    </row>
    <row r="21" spans="1:10" s="20" customFormat="1" ht="15">
      <c r="A21" s="93">
        <v>6</v>
      </c>
      <c r="B21" s="17"/>
      <c r="C21" s="303" t="s">
        <v>112</v>
      </c>
      <c r="D21" s="315"/>
      <c r="E21" s="315"/>
      <c r="F21" s="315"/>
      <c r="G21" s="315"/>
      <c r="H21" s="315"/>
      <c r="I21" s="315"/>
      <c r="J21" s="315"/>
    </row>
    <row r="22" spans="1:10" s="20" customFormat="1" ht="46.5" customHeight="1">
      <c r="A22" s="18"/>
      <c r="C22" s="276" t="s">
        <v>220</v>
      </c>
      <c r="D22" s="277"/>
      <c r="E22" s="277"/>
      <c r="F22" s="277"/>
      <c r="G22" s="277"/>
      <c r="H22" s="277"/>
      <c r="I22" s="277"/>
      <c r="J22" s="40"/>
    </row>
    <row r="23" spans="1:10" s="20" customFormat="1" ht="30.75" customHeight="1">
      <c r="A23" s="18"/>
      <c r="C23" s="276" t="s">
        <v>221</v>
      </c>
      <c r="D23" s="277"/>
      <c r="E23" s="277"/>
      <c r="F23" s="277"/>
      <c r="G23" s="277"/>
      <c r="H23" s="277"/>
      <c r="I23" s="277"/>
      <c r="J23" s="40"/>
    </row>
    <row r="24" spans="1:3" s="20" customFormat="1" ht="15" customHeight="1">
      <c r="A24" s="30">
        <v>7</v>
      </c>
      <c r="B24" s="17"/>
      <c r="C24" s="17" t="s">
        <v>74</v>
      </c>
    </row>
    <row r="25" spans="1:9" s="20" customFormat="1" ht="45" customHeight="1">
      <c r="A25" s="65"/>
      <c r="C25" s="276" t="s">
        <v>149</v>
      </c>
      <c r="D25" s="276"/>
      <c r="E25" s="276"/>
      <c r="F25" s="276"/>
      <c r="G25" s="276"/>
      <c r="H25" s="276"/>
      <c r="I25" s="276"/>
    </row>
    <row r="26" spans="1:3" s="20" customFormat="1" ht="15">
      <c r="A26" s="30">
        <v>8</v>
      </c>
      <c r="B26" s="17"/>
      <c r="C26" s="17" t="s">
        <v>76</v>
      </c>
    </row>
    <row r="27" spans="1:5" s="20" customFormat="1" ht="15">
      <c r="A27" s="65"/>
      <c r="C27" s="20" t="s">
        <v>169</v>
      </c>
      <c r="D27" s="17"/>
      <c r="E27" s="17"/>
    </row>
    <row r="28" spans="1:5" s="20" customFormat="1" ht="9" customHeight="1" thickBot="1">
      <c r="A28" s="65"/>
      <c r="D28" s="17"/>
      <c r="E28" s="17"/>
    </row>
    <row r="29" spans="1:14" s="20" customFormat="1" ht="31.5" customHeight="1" thickBot="1" thickTop="1">
      <c r="A29" s="65"/>
      <c r="D29" s="318" t="s">
        <v>222</v>
      </c>
      <c r="E29" s="319"/>
      <c r="F29" s="320"/>
      <c r="G29" s="201" t="s">
        <v>173</v>
      </c>
      <c r="H29" s="201" t="s">
        <v>171</v>
      </c>
      <c r="I29" s="201" t="s">
        <v>172</v>
      </c>
      <c r="J29" s="81" t="s">
        <v>2</v>
      </c>
      <c r="K29"/>
      <c r="L29" s="189"/>
      <c r="M29" s="190"/>
      <c r="N29" s="64"/>
    </row>
    <row r="30" spans="1:11" s="20" customFormat="1" ht="15.75" thickTop="1">
      <c r="A30" s="65"/>
      <c r="D30" s="89"/>
      <c r="E30" s="90"/>
      <c r="F30" s="91"/>
      <c r="G30" s="83" t="s">
        <v>22</v>
      </c>
      <c r="H30" s="83" t="s">
        <v>22</v>
      </c>
      <c r="I30" s="83" t="s">
        <v>22</v>
      </c>
      <c r="J30" s="84" t="s">
        <v>22</v>
      </c>
      <c r="K30"/>
    </row>
    <row r="31" spans="1:11" s="20" customFormat="1" ht="15">
      <c r="A31" s="65"/>
      <c r="D31" s="191" t="s">
        <v>3</v>
      </c>
      <c r="E31" s="64"/>
      <c r="F31" s="86"/>
      <c r="G31" s="85"/>
      <c r="H31" s="85"/>
      <c r="I31" s="85"/>
      <c r="J31" s="85"/>
      <c r="K31"/>
    </row>
    <row r="32" spans="1:11" s="20" customFormat="1" ht="15">
      <c r="A32" s="65"/>
      <c r="D32" s="82"/>
      <c r="E32" s="194" t="s">
        <v>51</v>
      </c>
      <c r="F32" s="86"/>
      <c r="G32" s="122"/>
      <c r="H32" s="122"/>
      <c r="I32" s="122"/>
      <c r="J32" s="122"/>
      <c r="K32"/>
    </row>
    <row r="33" spans="1:11" s="20" customFormat="1" ht="15">
      <c r="A33" s="65"/>
      <c r="D33" s="82"/>
      <c r="E33" s="64" t="s">
        <v>4</v>
      </c>
      <c r="F33" s="86"/>
      <c r="G33" s="122">
        <v>3531</v>
      </c>
      <c r="H33" s="122">
        <v>111487</v>
      </c>
      <c r="I33" s="122">
        <v>708</v>
      </c>
      <c r="J33" s="122">
        <f>SUM(G33:I33)</f>
        <v>115726</v>
      </c>
      <c r="K33"/>
    </row>
    <row r="34" spans="1:11" s="20" customFormat="1" ht="15">
      <c r="A34" s="65"/>
      <c r="D34" s="82"/>
      <c r="E34" s="64" t="s">
        <v>5</v>
      </c>
      <c r="F34" s="86"/>
      <c r="G34" s="192">
        <v>0</v>
      </c>
      <c r="H34" s="192">
        <v>324</v>
      </c>
      <c r="I34" s="192">
        <v>0</v>
      </c>
      <c r="J34" s="192">
        <f>SUM(G34:I34)</f>
        <v>324</v>
      </c>
      <c r="K34"/>
    </row>
    <row r="35" spans="1:11" s="20" customFormat="1" ht="15">
      <c r="A35" s="65"/>
      <c r="D35" s="82"/>
      <c r="E35" s="64"/>
      <c r="F35" s="86"/>
      <c r="G35" s="122">
        <f>SUM(G33:G34)</f>
        <v>3531</v>
      </c>
      <c r="H35" s="122">
        <f>SUM(H33:H34)</f>
        <v>111811</v>
      </c>
      <c r="I35" s="122">
        <f>SUM(I33:I34)</f>
        <v>708</v>
      </c>
      <c r="J35" s="122">
        <f>SUM(J33:J34)</f>
        <v>116050</v>
      </c>
      <c r="K35" s="208"/>
    </row>
    <row r="36" spans="1:11" s="20" customFormat="1" ht="15">
      <c r="A36" s="65"/>
      <c r="D36" s="82" t="s">
        <v>6</v>
      </c>
      <c r="E36" s="64"/>
      <c r="F36" s="86"/>
      <c r="G36" s="122"/>
      <c r="H36" s="122"/>
      <c r="I36" s="122"/>
      <c r="J36" s="192">
        <f>-J34</f>
        <v>-324</v>
      </c>
      <c r="K36"/>
    </row>
    <row r="37" spans="1:11" s="17" customFormat="1" ht="15" thickBot="1">
      <c r="A37" s="51"/>
      <c r="D37" s="191" t="s">
        <v>174</v>
      </c>
      <c r="E37" s="194"/>
      <c r="F37" s="195"/>
      <c r="G37" s="196"/>
      <c r="H37" s="196"/>
      <c r="I37" s="196"/>
      <c r="J37" s="209">
        <f>+J35+J36</f>
        <v>115726</v>
      </c>
      <c r="K37" s="197"/>
    </row>
    <row r="38" spans="1:11" s="17" customFormat="1" ht="9" customHeight="1" thickTop="1">
      <c r="A38" s="51"/>
      <c r="D38" s="191"/>
      <c r="E38" s="194"/>
      <c r="F38" s="195"/>
      <c r="G38" s="196"/>
      <c r="H38" s="196"/>
      <c r="I38" s="196"/>
      <c r="J38" s="196"/>
      <c r="K38" s="197"/>
    </row>
    <row r="39" spans="1:11" s="20" customFormat="1" ht="15">
      <c r="A39" s="65"/>
      <c r="D39" s="191"/>
      <c r="E39" s="194" t="s">
        <v>7</v>
      </c>
      <c r="F39" s="86"/>
      <c r="G39" s="122"/>
      <c r="H39" s="122"/>
      <c r="I39" s="122"/>
      <c r="J39" s="122"/>
      <c r="K39"/>
    </row>
    <row r="40" spans="1:11" s="20" customFormat="1" ht="15">
      <c r="A40" s="65"/>
      <c r="D40" s="82"/>
      <c r="E40" s="64" t="s">
        <v>8</v>
      </c>
      <c r="F40" s="86"/>
      <c r="G40" s="122">
        <v>-2714</v>
      </c>
      <c r="H40" s="122">
        <v>9784</v>
      </c>
      <c r="I40" s="122">
        <v>-233</v>
      </c>
      <c r="J40" s="122">
        <f>SUM(G40:I40)</f>
        <v>6837</v>
      </c>
      <c r="K40"/>
    </row>
    <row r="41" spans="1:11" s="20" customFormat="1" ht="15">
      <c r="A41" s="65"/>
      <c r="D41" s="187"/>
      <c r="E41" s="64" t="s">
        <v>224</v>
      </c>
      <c r="F41" s="188"/>
      <c r="G41" s="192"/>
      <c r="H41" s="192"/>
      <c r="I41" s="192"/>
      <c r="J41" s="192">
        <v>-179</v>
      </c>
      <c r="K41"/>
    </row>
    <row r="42" spans="1:11" s="20" customFormat="1" ht="15">
      <c r="A42" s="65"/>
      <c r="D42" s="321" t="s">
        <v>10</v>
      </c>
      <c r="E42" s="322"/>
      <c r="F42" s="188"/>
      <c r="G42" s="122"/>
      <c r="H42" s="122"/>
      <c r="I42" s="122"/>
      <c r="J42" s="122">
        <f>SUM(J40:J41)</f>
        <v>6658</v>
      </c>
      <c r="K42"/>
    </row>
    <row r="43" spans="1:11" s="20" customFormat="1" ht="15">
      <c r="A43" s="65"/>
      <c r="D43" s="187"/>
      <c r="E43" s="64" t="s">
        <v>9</v>
      </c>
      <c r="F43" s="188"/>
      <c r="G43" s="122"/>
      <c r="H43" s="122"/>
      <c r="I43" s="122"/>
      <c r="J43" s="122">
        <v>-124</v>
      </c>
      <c r="K43"/>
    </row>
    <row r="44" spans="1:11" s="20" customFormat="1" ht="15">
      <c r="A44" s="65"/>
      <c r="D44" s="187"/>
      <c r="E44" s="64" t="s">
        <v>128</v>
      </c>
      <c r="F44" s="188"/>
      <c r="G44" s="122"/>
      <c r="H44" s="122"/>
      <c r="I44" s="122"/>
      <c r="J44" s="122">
        <v>928</v>
      </c>
      <c r="K44"/>
    </row>
    <row r="45" spans="1:11" s="57" customFormat="1" ht="31.5" customHeight="1">
      <c r="A45" s="231"/>
      <c r="D45" s="232"/>
      <c r="E45" s="316" t="s">
        <v>126</v>
      </c>
      <c r="F45" s="317"/>
      <c r="G45" s="233"/>
      <c r="H45" s="233"/>
      <c r="I45" s="233"/>
      <c r="J45" s="234">
        <v>1017</v>
      </c>
      <c r="K45" s="132"/>
    </row>
    <row r="46" spans="1:11" s="17" customFormat="1" ht="15" thickBot="1">
      <c r="A46" s="51"/>
      <c r="D46" s="198" t="s">
        <v>170</v>
      </c>
      <c r="E46" s="194"/>
      <c r="F46" s="195"/>
      <c r="G46" s="210"/>
      <c r="H46" s="210"/>
      <c r="I46" s="210"/>
      <c r="J46" s="199">
        <f>SUM(J42:J45)</f>
        <v>8479</v>
      </c>
      <c r="K46" s="197"/>
    </row>
    <row r="47" spans="1:3" s="20" customFormat="1" ht="15.75" thickTop="1">
      <c r="A47" s="30">
        <v>8</v>
      </c>
      <c r="B47" s="17"/>
      <c r="C47" s="17" t="s">
        <v>189</v>
      </c>
    </row>
    <row r="48" s="20" customFormat="1" ht="15.75" thickBot="1">
      <c r="A48" s="65"/>
    </row>
    <row r="49" spans="1:14" s="20" customFormat="1" ht="32.25" customHeight="1" thickBot="1" thickTop="1">
      <c r="A49" s="65"/>
      <c r="D49" s="318" t="s">
        <v>223</v>
      </c>
      <c r="E49" s="319"/>
      <c r="F49" s="320"/>
      <c r="G49" s="201" t="s">
        <v>173</v>
      </c>
      <c r="H49" s="201" t="s">
        <v>171</v>
      </c>
      <c r="I49" s="201" t="s">
        <v>172</v>
      </c>
      <c r="J49" s="81" t="s">
        <v>2</v>
      </c>
      <c r="K49"/>
      <c r="L49" s="189"/>
      <c r="M49" s="190"/>
      <c r="N49" s="64"/>
    </row>
    <row r="50" spans="1:11" s="20" customFormat="1" ht="15.75" thickTop="1">
      <c r="A50" s="65"/>
      <c r="D50" s="89"/>
      <c r="E50" s="90"/>
      <c r="F50" s="91"/>
      <c r="G50" s="83" t="s">
        <v>22</v>
      </c>
      <c r="H50" s="83" t="s">
        <v>22</v>
      </c>
      <c r="I50" s="83" t="s">
        <v>22</v>
      </c>
      <c r="J50" s="84" t="s">
        <v>22</v>
      </c>
      <c r="K50"/>
    </row>
    <row r="51" spans="1:11" s="20" customFormat="1" ht="15">
      <c r="A51" s="65"/>
      <c r="D51" s="191" t="s">
        <v>3</v>
      </c>
      <c r="E51" s="64"/>
      <c r="F51" s="86"/>
      <c r="G51" s="85"/>
      <c r="H51" s="85"/>
      <c r="I51" s="85"/>
      <c r="J51" s="85"/>
      <c r="K51"/>
    </row>
    <row r="52" spans="1:11" s="20" customFormat="1" ht="15">
      <c r="A52" s="65"/>
      <c r="D52" s="82"/>
      <c r="E52" s="194" t="s">
        <v>51</v>
      </c>
      <c r="F52" s="86"/>
      <c r="G52" s="122"/>
      <c r="H52" s="122"/>
      <c r="I52" s="122"/>
      <c r="J52" s="122"/>
      <c r="K52"/>
    </row>
    <row r="53" spans="1:11" s="20" customFormat="1" ht="15">
      <c r="A53" s="65"/>
      <c r="D53" s="82"/>
      <c r="E53" s="64" t="s">
        <v>4</v>
      </c>
      <c r="F53" s="86"/>
      <c r="G53" s="122">
        <v>4177</v>
      </c>
      <c r="H53" s="122">
        <v>218215</v>
      </c>
      <c r="I53" s="122">
        <v>967</v>
      </c>
      <c r="J53" s="122">
        <f>SUM(G53:I53)</f>
        <v>223359</v>
      </c>
      <c r="K53"/>
    </row>
    <row r="54" spans="1:11" s="20" customFormat="1" ht="15">
      <c r="A54" s="65"/>
      <c r="D54" s="82"/>
      <c r="E54" s="64" t="s">
        <v>5</v>
      </c>
      <c r="F54" s="86"/>
      <c r="G54" s="192">
        <v>1458</v>
      </c>
      <c r="H54" s="192">
        <v>1891</v>
      </c>
      <c r="I54" s="192">
        <v>0</v>
      </c>
      <c r="J54" s="192">
        <f>SUM(G54:I54)</f>
        <v>3349</v>
      </c>
      <c r="K54"/>
    </row>
    <row r="55" spans="1:11" s="20" customFormat="1" ht="15">
      <c r="A55" s="65"/>
      <c r="D55" s="82"/>
      <c r="E55" s="64"/>
      <c r="F55" s="86"/>
      <c r="G55" s="122">
        <f>SUM(G53:G54)</f>
        <v>5635</v>
      </c>
      <c r="H55" s="122">
        <f>SUM(H53:H54)</f>
        <v>220106</v>
      </c>
      <c r="I55" s="122">
        <f>SUM(I53:I54)</f>
        <v>967</v>
      </c>
      <c r="J55" s="122">
        <f>SUM(J53:J54)</f>
        <v>226708</v>
      </c>
      <c r="K55" s="208"/>
    </row>
    <row r="56" spans="1:11" s="20" customFormat="1" ht="15">
      <c r="A56" s="65"/>
      <c r="D56" s="82" t="s">
        <v>6</v>
      </c>
      <c r="E56" s="64"/>
      <c r="F56" s="86"/>
      <c r="G56" s="122"/>
      <c r="H56" s="122"/>
      <c r="I56" s="122"/>
      <c r="J56" s="192">
        <f>-J54</f>
        <v>-3349</v>
      </c>
      <c r="K56"/>
    </row>
    <row r="57" spans="1:11" s="17" customFormat="1" ht="15" thickBot="1">
      <c r="A57" s="51"/>
      <c r="D57" s="191" t="s">
        <v>174</v>
      </c>
      <c r="E57" s="194"/>
      <c r="F57" s="195"/>
      <c r="G57" s="196"/>
      <c r="H57" s="196"/>
      <c r="I57" s="196"/>
      <c r="J57" s="209">
        <f>+J55+J56</f>
        <v>223359</v>
      </c>
      <c r="K57" s="197"/>
    </row>
    <row r="58" spans="1:11" s="20" customFormat="1" ht="15.75" thickTop="1">
      <c r="A58" s="65"/>
      <c r="D58" s="191"/>
      <c r="E58" s="194" t="s">
        <v>7</v>
      </c>
      <c r="F58" s="86"/>
      <c r="G58" s="122"/>
      <c r="H58" s="122"/>
      <c r="I58" s="122"/>
      <c r="J58" s="122"/>
      <c r="K58"/>
    </row>
    <row r="59" spans="1:11" s="20" customFormat="1" ht="15">
      <c r="A59" s="65"/>
      <c r="D59" s="82"/>
      <c r="E59" s="64" t="s">
        <v>8</v>
      </c>
      <c r="F59" s="86"/>
      <c r="G59" s="122">
        <v>-162</v>
      </c>
      <c r="H59" s="122">
        <v>23037</v>
      </c>
      <c r="I59" s="122">
        <v>111</v>
      </c>
      <c r="J59" s="122">
        <f>SUM(G59:I59)</f>
        <v>22986</v>
      </c>
      <c r="K59"/>
    </row>
    <row r="60" spans="1:11" s="20" customFormat="1" ht="15">
      <c r="A60" s="65"/>
      <c r="D60" s="187"/>
      <c r="E60" s="64" t="s">
        <v>224</v>
      </c>
      <c r="F60" s="188"/>
      <c r="G60" s="192"/>
      <c r="H60" s="192"/>
      <c r="I60" s="192"/>
      <c r="J60" s="192">
        <v>-137</v>
      </c>
      <c r="K60"/>
    </row>
    <row r="61" spans="1:11" s="20" customFormat="1" ht="15">
      <c r="A61" s="65"/>
      <c r="D61" s="321" t="s">
        <v>10</v>
      </c>
      <c r="E61" s="322"/>
      <c r="F61" s="188"/>
      <c r="G61" s="122"/>
      <c r="H61" s="122"/>
      <c r="I61" s="122"/>
      <c r="J61" s="122">
        <f>SUM(J59:J60)</f>
        <v>22849</v>
      </c>
      <c r="K61"/>
    </row>
    <row r="62" spans="1:11" s="20" customFormat="1" ht="15">
      <c r="A62" s="65"/>
      <c r="D62" s="187"/>
      <c r="E62" s="64" t="s">
        <v>9</v>
      </c>
      <c r="F62" s="188"/>
      <c r="G62" s="122"/>
      <c r="H62" s="122"/>
      <c r="I62" s="122"/>
      <c r="J62" s="122">
        <v>-895</v>
      </c>
      <c r="K62"/>
    </row>
    <row r="63" spans="1:11" s="20" customFormat="1" ht="15">
      <c r="A63" s="65"/>
      <c r="D63" s="187"/>
      <c r="E63" s="64" t="s">
        <v>128</v>
      </c>
      <c r="F63" s="188"/>
      <c r="G63" s="122"/>
      <c r="H63" s="122"/>
      <c r="I63" s="122"/>
      <c r="J63" s="122">
        <v>295</v>
      </c>
      <c r="K63"/>
    </row>
    <row r="64" spans="1:11" s="20" customFormat="1" ht="31.5" customHeight="1">
      <c r="A64" s="65"/>
      <c r="D64" s="87"/>
      <c r="E64" s="316" t="s">
        <v>126</v>
      </c>
      <c r="F64" s="317"/>
      <c r="G64" s="122"/>
      <c r="H64" s="122"/>
      <c r="I64" s="122"/>
      <c r="J64" s="122">
        <v>1018</v>
      </c>
      <c r="K64"/>
    </row>
    <row r="65" spans="1:11" s="17" customFormat="1" ht="15.75" thickBot="1">
      <c r="A65" s="51"/>
      <c r="D65" s="198" t="s">
        <v>170</v>
      </c>
      <c r="E65" s="194"/>
      <c r="F65" s="195"/>
      <c r="G65" s="210"/>
      <c r="H65" s="210"/>
      <c r="I65" s="210"/>
      <c r="J65" s="228">
        <f>SUM(J61:J64)</f>
        <v>23267</v>
      </c>
      <c r="K65" s="197"/>
    </row>
    <row r="66" spans="1:11" s="20" customFormat="1" ht="16.5" thickBot="1" thickTop="1">
      <c r="A66" s="65"/>
      <c r="D66" s="200"/>
      <c r="E66" s="92"/>
      <c r="F66" s="88"/>
      <c r="G66" s="193"/>
      <c r="H66" s="193"/>
      <c r="I66" s="193"/>
      <c r="J66" s="242"/>
      <c r="K66"/>
    </row>
    <row r="67" s="20" customFormat="1" ht="15.75" thickTop="1">
      <c r="A67" s="65"/>
    </row>
    <row r="68" spans="1:9" s="20" customFormat="1" ht="15">
      <c r="A68" s="51">
        <v>9</v>
      </c>
      <c r="C68" s="303" t="s">
        <v>142</v>
      </c>
      <c r="D68" s="303"/>
      <c r="E68" s="303"/>
      <c r="F68" s="303"/>
      <c r="G68" s="303"/>
      <c r="H68" s="303"/>
      <c r="I68" s="303"/>
    </row>
    <row r="69" spans="1:9" s="20" customFormat="1" ht="20.25" customHeight="1">
      <c r="A69" s="65"/>
      <c r="C69" s="276" t="s">
        <v>143</v>
      </c>
      <c r="D69" s="276"/>
      <c r="E69" s="276"/>
      <c r="F69" s="276"/>
      <c r="G69" s="276"/>
      <c r="H69" s="276"/>
      <c r="I69" s="276"/>
    </row>
    <row r="70" spans="1:10" s="20" customFormat="1" ht="15">
      <c r="A70" s="30">
        <v>10</v>
      </c>
      <c r="B70" s="17"/>
      <c r="C70" s="17" t="s">
        <v>29</v>
      </c>
      <c r="H70" s="55"/>
      <c r="J70" s="55"/>
    </row>
    <row r="71" spans="1:10" s="20" customFormat="1" ht="51.75" customHeight="1">
      <c r="A71" s="65"/>
      <c r="C71" s="276" t="s">
        <v>113</v>
      </c>
      <c r="D71" s="276"/>
      <c r="E71" s="276"/>
      <c r="F71" s="276"/>
      <c r="G71" s="276"/>
      <c r="H71" s="276"/>
      <c r="I71" s="276"/>
      <c r="J71" s="40"/>
    </row>
    <row r="72" spans="1:10" s="20" customFormat="1" ht="27.75" customHeight="1">
      <c r="A72" s="93">
        <v>11</v>
      </c>
      <c r="B72" s="17"/>
      <c r="C72" s="305" t="s">
        <v>72</v>
      </c>
      <c r="D72" s="305"/>
      <c r="E72" s="305"/>
      <c r="F72" s="305"/>
      <c r="G72" s="305"/>
      <c r="H72" s="305"/>
      <c r="I72" s="305"/>
      <c r="J72" s="70"/>
    </row>
    <row r="73" spans="1:10" s="20" customFormat="1" ht="63.75" customHeight="1">
      <c r="A73" s="93"/>
      <c r="B73" s="17"/>
      <c r="C73" s="276" t="s">
        <v>234</v>
      </c>
      <c r="D73" s="276"/>
      <c r="E73" s="276"/>
      <c r="F73" s="276"/>
      <c r="G73" s="276"/>
      <c r="H73" s="276"/>
      <c r="I73" s="276"/>
      <c r="J73" s="70"/>
    </row>
    <row r="74" spans="1:3" s="20" customFormat="1" ht="15">
      <c r="A74" s="30">
        <v>12</v>
      </c>
      <c r="B74" s="17"/>
      <c r="C74" s="17" t="s">
        <v>73</v>
      </c>
    </row>
    <row r="75" spans="1:9" s="20" customFormat="1" ht="61.5" customHeight="1">
      <c r="A75" s="65"/>
      <c r="C75" s="276" t="s">
        <v>239</v>
      </c>
      <c r="D75" s="276"/>
      <c r="E75" s="276"/>
      <c r="F75" s="276"/>
      <c r="G75" s="276"/>
      <c r="H75" s="276"/>
      <c r="I75" s="276"/>
    </row>
    <row r="76" spans="1:3" s="20" customFormat="1" ht="15" customHeight="1">
      <c r="A76" s="30">
        <v>13</v>
      </c>
      <c r="B76" s="17"/>
      <c r="C76" s="17" t="s">
        <v>157</v>
      </c>
    </row>
    <row r="77" spans="1:9" s="20" customFormat="1" ht="75.75" customHeight="1">
      <c r="A77" s="65"/>
      <c r="C77" s="276" t="s">
        <v>240</v>
      </c>
      <c r="D77" s="276"/>
      <c r="E77" s="276"/>
      <c r="F77" s="276"/>
      <c r="G77" s="276"/>
      <c r="H77" s="276"/>
      <c r="I77" s="276"/>
    </row>
    <row r="78" spans="1:9" s="20" customFormat="1" ht="90" customHeight="1">
      <c r="A78" s="65"/>
      <c r="C78" s="276" t="s">
        <v>241</v>
      </c>
      <c r="D78" s="276"/>
      <c r="E78" s="276"/>
      <c r="F78" s="276"/>
      <c r="G78" s="276"/>
      <c r="H78" s="276"/>
      <c r="I78" s="276"/>
    </row>
    <row r="79" spans="1:9" s="20" customFormat="1" ht="39.75" customHeight="1">
      <c r="A79" s="65"/>
      <c r="C79" s="276" t="s">
        <v>235</v>
      </c>
      <c r="D79" s="276"/>
      <c r="E79" s="276"/>
      <c r="F79" s="276"/>
      <c r="G79" s="276"/>
      <c r="H79" s="276"/>
      <c r="I79" s="276"/>
    </row>
    <row r="80" spans="1:3" s="20" customFormat="1" ht="15">
      <c r="A80" s="30">
        <v>14</v>
      </c>
      <c r="B80" s="17"/>
      <c r="C80" s="17" t="s">
        <v>94</v>
      </c>
    </row>
    <row r="81" spans="1:9" s="20" customFormat="1" ht="26.25" customHeight="1">
      <c r="A81" s="65"/>
      <c r="C81" s="276" t="s">
        <v>143</v>
      </c>
      <c r="D81" s="276"/>
      <c r="E81" s="276"/>
      <c r="F81" s="276"/>
      <c r="G81" s="276"/>
      <c r="H81" s="276"/>
      <c r="I81" s="276"/>
    </row>
    <row r="82" spans="1:3" s="20" customFormat="1" ht="15">
      <c r="A82" s="30">
        <v>15</v>
      </c>
      <c r="B82" s="17"/>
      <c r="C82" s="17" t="s">
        <v>161</v>
      </c>
    </row>
    <row r="83" spans="1:5" s="20" customFormat="1" ht="9.75" customHeight="1">
      <c r="A83" s="18"/>
      <c r="D83" s="17"/>
      <c r="E83" s="17"/>
    </row>
    <row r="84" spans="1:3" s="20" customFormat="1" ht="15" customHeight="1">
      <c r="A84" s="18"/>
      <c r="C84" s="20" t="s">
        <v>62</v>
      </c>
    </row>
    <row r="85" s="20" customFormat="1" ht="15" customHeight="1">
      <c r="A85" s="18"/>
    </row>
    <row r="86" spans="1:12" s="20" customFormat="1" ht="15" customHeight="1">
      <c r="A86" s="18"/>
      <c r="F86" s="41"/>
      <c r="G86" s="302" t="s">
        <v>83</v>
      </c>
      <c r="H86" s="302"/>
      <c r="I86" s="302" t="s">
        <v>151</v>
      </c>
      <c r="J86" s="302"/>
      <c r="L86" s="43"/>
    </row>
    <row r="87" spans="1:12" s="20" customFormat="1" ht="15" customHeight="1">
      <c r="A87" s="18"/>
      <c r="F87" s="41"/>
      <c r="G87" s="44" t="s">
        <v>25</v>
      </c>
      <c r="H87" s="45" t="s">
        <v>66</v>
      </c>
      <c r="I87" s="44" t="s">
        <v>25</v>
      </c>
      <c r="J87" s="45" t="s">
        <v>66</v>
      </c>
      <c r="L87" s="43"/>
    </row>
    <row r="88" spans="1:12" s="20" customFormat="1" ht="15" customHeight="1">
      <c r="A88" s="18"/>
      <c r="F88" s="41"/>
      <c r="G88" s="44" t="s">
        <v>46</v>
      </c>
      <c r="H88" s="45" t="s">
        <v>46</v>
      </c>
      <c r="I88" s="44" t="s">
        <v>46</v>
      </c>
      <c r="J88" s="45" t="s">
        <v>46</v>
      </c>
      <c r="L88" s="46"/>
    </row>
    <row r="89" spans="1:12" s="20" customFormat="1" ht="15" customHeight="1">
      <c r="A89" s="18"/>
      <c r="F89" s="41"/>
      <c r="G89" s="44" t="s">
        <v>26</v>
      </c>
      <c r="H89" s="2" t="s">
        <v>44</v>
      </c>
      <c r="I89" s="44" t="s">
        <v>65</v>
      </c>
      <c r="J89" s="2" t="s">
        <v>44</v>
      </c>
      <c r="L89" s="46"/>
    </row>
    <row r="90" spans="1:12" s="20" customFormat="1" ht="15" customHeight="1">
      <c r="A90" s="18"/>
      <c r="F90" s="41"/>
      <c r="G90" s="44"/>
      <c r="H90" s="45" t="s">
        <v>26</v>
      </c>
      <c r="I90" s="44" t="s">
        <v>47</v>
      </c>
      <c r="J90" s="45" t="s">
        <v>48</v>
      </c>
      <c r="L90" s="46"/>
    </row>
    <row r="91" spans="1:12" s="20" customFormat="1" ht="15" customHeight="1">
      <c r="A91" s="18"/>
      <c r="F91" s="41"/>
      <c r="G91" s="47">
        <v>38352</v>
      </c>
      <c r="H91" s="48">
        <v>37986</v>
      </c>
      <c r="I91" s="47">
        <f>+G91</f>
        <v>38352</v>
      </c>
      <c r="J91" s="48">
        <f>+H91</f>
        <v>37986</v>
      </c>
      <c r="L91" s="43"/>
    </row>
    <row r="92" spans="1:12" s="20" customFormat="1" ht="15" customHeight="1">
      <c r="A92" s="18"/>
      <c r="F92" s="41"/>
      <c r="G92" s="44" t="s">
        <v>22</v>
      </c>
      <c r="H92" s="45" t="s">
        <v>22</v>
      </c>
      <c r="I92" s="44" t="s">
        <v>22</v>
      </c>
      <c r="J92" s="45" t="s">
        <v>22</v>
      </c>
      <c r="L92" s="43"/>
    </row>
    <row r="93" spans="1:12" s="20" customFormat="1" ht="15" customHeight="1">
      <c r="A93" s="18"/>
      <c r="F93" s="41"/>
      <c r="G93" s="49"/>
      <c r="H93" s="50"/>
      <c r="I93" s="49"/>
      <c r="J93" s="50"/>
      <c r="L93" s="43"/>
    </row>
    <row r="94" spans="3:12" s="18" customFormat="1" ht="15">
      <c r="C94" s="56" t="s">
        <v>24</v>
      </c>
      <c r="D94" s="52"/>
      <c r="E94" s="53" t="s">
        <v>95</v>
      </c>
      <c r="F94" s="53"/>
      <c r="G94" s="54">
        <v>449</v>
      </c>
      <c r="H94" s="59">
        <v>5870</v>
      </c>
      <c r="I94" s="54">
        <v>3213</v>
      </c>
      <c r="J94" s="126">
        <v>12764</v>
      </c>
      <c r="L94" s="60"/>
    </row>
    <row r="95" spans="1:12" s="20" customFormat="1" ht="30">
      <c r="A95" s="18"/>
      <c r="C95" s="56" t="s">
        <v>24</v>
      </c>
      <c r="D95" s="56"/>
      <c r="E95" s="57" t="s">
        <v>165</v>
      </c>
      <c r="F95" s="18"/>
      <c r="G95" s="58">
        <v>0</v>
      </c>
      <c r="H95" s="59">
        <v>0</v>
      </c>
      <c r="I95" s="58">
        <v>0</v>
      </c>
      <c r="J95" s="59">
        <v>0</v>
      </c>
      <c r="L95" s="55"/>
    </row>
    <row r="96" spans="1:12" s="20" customFormat="1" ht="16.5" customHeight="1" thickBot="1">
      <c r="A96" s="18"/>
      <c r="F96" s="55"/>
      <c r="G96" s="62">
        <f>SUM(G94:G95)</f>
        <v>449</v>
      </c>
      <c r="H96" s="63">
        <f>SUM(H94:H95)</f>
        <v>5870</v>
      </c>
      <c r="I96" s="62">
        <f>SUM(I94:I95)</f>
        <v>3213</v>
      </c>
      <c r="J96" s="63">
        <f>SUM(J94:J95)</f>
        <v>12764</v>
      </c>
      <c r="L96" s="64"/>
    </row>
    <row r="97" spans="1:12" s="20" customFormat="1" ht="16.5" customHeight="1">
      <c r="A97" s="18"/>
      <c r="F97" s="55"/>
      <c r="G97" s="61"/>
      <c r="H97" s="55"/>
      <c r="I97" s="61"/>
      <c r="J97" s="55"/>
      <c r="L97" s="64"/>
    </row>
    <row r="98" spans="1:12" s="20" customFormat="1" ht="48" customHeight="1">
      <c r="A98" s="18"/>
      <c r="C98" s="276" t="s">
        <v>242</v>
      </c>
      <c r="D98" s="276"/>
      <c r="E98" s="276"/>
      <c r="F98" s="276"/>
      <c r="G98" s="276"/>
      <c r="H98" s="276"/>
      <c r="I98" s="276"/>
      <c r="J98" s="55"/>
      <c r="L98" s="64"/>
    </row>
    <row r="99" spans="1:3" s="20" customFormat="1" ht="15">
      <c r="A99" s="30">
        <v>16</v>
      </c>
      <c r="B99" s="17"/>
      <c r="C99" s="17" t="s">
        <v>28</v>
      </c>
    </row>
    <row r="100" spans="1:5" s="20" customFormat="1" ht="15" customHeight="1">
      <c r="A100" s="65"/>
      <c r="C100" s="17" t="s">
        <v>63</v>
      </c>
      <c r="D100" s="17"/>
      <c r="E100" s="17"/>
    </row>
    <row r="101" spans="1:4" s="20" customFormat="1" ht="5.25" customHeight="1">
      <c r="A101" s="65"/>
      <c r="C101" s="17"/>
      <c r="D101" s="17"/>
    </row>
    <row r="102" spans="1:10" s="20" customFormat="1" ht="36.75" customHeight="1">
      <c r="A102" s="65"/>
      <c r="B102" s="72" t="s">
        <v>41</v>
      </c>
      <c r="C102" s="276" t="s">
        <v>0</v>
      </c>
      <c r="D102" s="276"/>
      <c r="E102" s="276"/>
      <c r="F102" s="276"/>
      <c r="G102" s="276"/>
      <c r="H102" s="276"/>
      <c r="I102" s="276"/>
      <c r="J102" s="115"/>
    </row>
    <row r="103" spans="1:2" s="20" customFormat="1" ht="15" hidden="1">
      <c r="A103" s="65"/>
      <c r="B103" s="53"/>
    </row>
    <row r="104" spans="1:10" s="20" customFormat="1" ht="15" hidden="1">
      <c r="A104" s="65"/>
      <c r="B104" s="53"/>
      <c r="G104" s="304" t="s">
        <v>83</v>
      </c>
      <c r="H104" s="304"/>
      <c r="I104" s="304" t="s">
        <v>88</v>
      </c>
      <c r="J104" s="304"/>
    </row>
    <row r="105" spans="1:10" s="20" customFormat="1" ht="15" hidden="1">
      <c r="A105" s="65"/>
      <c r="B105" s="53"/>
      <c r="G105" s="44" t="s">
        <v>25</v>
      </c>
      <c r="H105" s="45" t="s">
        <v>66</v>
      </c>
      <c r="I105" s="44" t="s">
        <v>25</v>
      </c>
      <c r="J105" s="45" t="s">
        <v>66</v>
      </c>
    </row>
    <row r="106" spans="1:10" s="20" customFormat="1" ht="15" hidden="1">
      <c r="A106" s="65"/>
      <c r="B106" s="53"/>
      <c r="G106" s="44" t="s">
        <v>46</v>
      </c>
      <c r="H106" s="45" t="s">
        <v>46</v>
      </c>
      <c r="I106" s="44" t="s">
        <v>46</v>
      </c>
      <c r="J106" s="45" t="s">
        <v>46</v>
      </c>
    </row>
    <row r="107" spans="1:10" s="20" customFormat="1" ht="15" hidden="1">
      <c r="A107" s="65"/>
      <c r="B107" s="53"/>
      <c r="G107" s="44" t="s">
        <v>26</v>
      </c>
      <c r="H107" s="2" t="s">
        <v>44</v>
      </c>
      <c r="I107" s="44" t="s">
        <v>65</v>
      </c>
      <c r="J107" s="2" t="s">
        <v>44</v>
      </c>
    </row>
    <row r="108" spans="1:10" s="20" customFormat="1" ht="15" hidden="1">
      <c r="A108" s="65"/>
      <c r="B108" s="53"/>
      <c r="G108" s="44"/>
      <c r="H108" s="45" t="s">
        <v>26</v>
      </c>
      <c r="I108" s="44" t="s">
        <v>47</v>
      </c>
      <c r="J108" s="45" t="s">
        <v>48</v>
      </c>
    </row>
    <row r="109" spans="1:10" s="20" customFormat="1" ht="15" hidden="1">
      <c r="A109" s="65"/>
      <c r="B109" s="53"/>
      <c r="G109" s="47">
        <f>+G153</f>
        <v>0</v>
      </c>
      <c r="H109" s="48">
        <f>+H153</f>
        <v>0</v>
      </c>
      <c r="I109" s="47">
        <f>+G109</f>
        <v>0</v>
      </c>
      <c r="J109" s="48">
        <f>+H109</f>
        <v>0</v>
      </c>
    </row>
    <row r="110" spans="1:12" s="20" customFormat="1" ht="7.5" customHeight="1" hidden="1">
      <c r="A110" s="18"/>
      <c r="G110" s="44" t="s">
        <v>22</v>
      </c>
      <c r="H110" s="45" t="s">
        <v>22</v>
      </c>
      <c r="I110" s="44" t="s">
        <v>22</v>
      </c>
      <c r="J110" s="45" t="s">
        <v>22</v>
      </c>
      <c r="L110" s="43"/>
    </row>
    <row r="111" spans="1:10" s="20" customFormat="1" ht="15" hidden="1">
      <c r="A111" s="65"/>
      <c r="F111" s="41"/>
      <c r="G111" s="49"/>
      <c r="H111" s="50"/>
      <c r="I111" s="49"/>
      <c r="J111" s="50"/>
    </row>
    <row r="112" spans="1:10" s="20" customFormat="1" ht="15" hidden="1">
      <c r="A112" s="65"/>
      <c r="E112" s="20" t="s">
        <v>39</v>
      </c>
      <c r="G112" s="66" t="s">
        <v>64</v>
      </c>
      <c r="H112" s="66" t="s">
        <v>64</v>
      </c>
      <c r="I112" s="67" t="s">
        <v>64</v>
      </c>
      <c r="J112" s="66" t="s">
        <v>64</v>
      </c>
    </row>
    <row r="113" spans="1:10" s="20" customFormat="1" ht="15" hidden="1">
      <c r="A113" s="65"/>
      <c r="E113" s="20" t="s">
        <v>40</v>
      </c>
      <c r="G113" s="66" t="s">
        <v>64</v>
      </c>
      <c r="H113" s="66" t="s">
        <v>64</v>
      </c>
      <c r="I113" s="67" t="s">
        <v>64</v>
      </c>
      <c r="J113" s="66" t="s">
        <v>64</v>
      </c>
    </row>
    <row r="114" spans="1:10" s="20" customFormat="1" ht="18" customHeight="1" hidden="1">
      <c r="A114" s="65"/>
      <c r="E114" s="20" t="s">
        <v>43</v>
      </c>
      <c r="G114" s="66" t="s">
        <v>64</v>
      </c>
      <c r="H114" s="66" t="s">
        <v>64</v>
      </c>
      <c r="I114" s="67" t="s">
        <v>64</v>
      </c>
      <c r="J114" s="66" t="s">
        <v>64</v>
      </c>
    </row>
    <row r="115" spans="1:10" s="20" customFormat="1" ht="22.5" customHeight="1">
      <c r="A115" s="65"/>
      <c r="B115" s="72" t="s">
        <v>42</v>
      </c>
      <c r="C115" s="323" t="s">
        <v>1</v>
      </c>
      <c r="D115" s="323"/>
      <c r="E115" s="323"/>
      <c r="F115" s="323"/>
      <c r="G115" s="323"/>
      <c r="H115" s="323"/>
      <c r="I115" s="323"/>
      <c r="J115" s="323"/>
    </row>
    <row r="116" spans="1:3" s="20" customFormat="1" ht="14.25" customHeight="1">
      <c r="A116" s="30">
        <v>17</v>
      </c>
      <c r="B116" s="17"/>
      <c r="C116" s="17" t="s">
        <v>30</v>
      </c>
    </row>
    <row r="117" spans="1:10" s="20" customFormat="1" ht="17.25" customHeight="1">
      <c r="A117" s="30"/>
      <c r="B117" s="162"/>
      <c r="C117" s="276" t="s">
        <v>186</v>
      </c>
      <c r="D117" s="276"/>
      <c r="E117" s="276"/>
      <c r="F117" s="276"/>
      <c r="G117" s="276"/>
      <c r="H117" s="276"/>
      <c r="I117" s="276"/>
      <c r="J117" s="120"/>
    </row>
    <row r="118" spans="1:10" s="20" customFormat="1" ht="15.75" customHeight="1">
      <c r="A118" s="30"/>
      <c r="B118" s="17"/>
      <c r="C118" s="40"/>
      <c r="D118" s="40"/>
      <c r="E118" s="40"/>
      <c r="F118" s="40"/>
      <c r="G118" s="40"/>
      <c r="H118" s="40"/>
      <c r="I118" s="40"/>
      <c r="J118" s="120"/>
    </row>
    <row r="119" spans="1:10" s="20" customFormat="1" ht="20.25" customHeight="1">
      <c r="A119" s="93">
        <v>18</v>
      </c>
      <c r="B119" s="17"/>
      <c r="C119" s="303" t="s">
        <v>144</v>
      </c>
      <c r="D119" s="303"/>
      <c r="E119" s="303"/>
      <c r="F119" s="303"/>
      <c r="G119" s="303"/>
      <c r="H119" s="303"/>
      <c r="I119" s="303"/>
      <c r="J119" s="120"/>
    </row>
    <row r="120" spans="3:5" ht="17.25" customHeight="1">
      <c r="C120" s="229" t="s">
        <v>15</v>
      </c>
      <c r="D120" s="225"/>
      <c r="E120" s="225"/>
    </row>
    <row r="121" spans="1:10" s="45" customFormat="1" ht="51">
      <c r="A121" s="213"/>
      <c r="C121" s="306" t="s">
        <v>11</v>
      </c>
      <c r="D121" s="307"/>
      <c r="E121" s="307"/>
      <c r="F121" s="307"/>
      <c r="G121" s="226" t="s">
        <v>203</v>
      </c>
      <c r="H121" s="214" t="s">
        <v>225</v>
      </c>
      <c r="I121" s="226" t="s">
        <v>226</v>
      </c>
      <c r="J121" s="215"/>
    </row>
    <row r="122" spans="1:10" s="51" customFormat="1" ht="14.25">
      <c r="A122" s="30"/>
      <c r="C122" s="269"/>
      <c r="D122" s="270"/>
      <c r="E122" s="270"/>
      <c r="F122" s="270"/>
      <c r="G122" s="267" t="s">
        <v>22</v>
      </c>
      <c r="H122" s="267" t="s">
        <v>22</v>
      </c>
      <c r="I122" s="267" t="s">
        <v>22</v>
      </c>
      <c r="J122" s="268"/>
    </row>
    <row r="123" spans="1:10" s="20" customFormat="1" ht="33.75" customHeight="1">
      <c r="A123" s="30"/>
      <c r="B123" s="17"/>
      <c r="C123" s="310" t="s">
        <v>12</v>
      </c>
      <c r="D123" s="311"/>
      <c r="E123" s="311"/>
      <c r="F123" s="311"/>
      <c r="G123" s="211">
        <v>6000</v>
      </c>
      <c r="H123" s="212">
        <v>6000</v>
      </c>
      <c r="I123" s="227">
        <f>+G123-H123</f>
        <v>0</v>
      </c>
      <c r="J123" s="120"/>
    </row>
    <row r="124" spans="1:10" s="20" customFormat="1" ht="22.5" customHeight="1">
      <c r="A124" s="30"/>
      <c r="B124" s="17"/>
      <c r="C124" s="310" t="s">
        <v>13</v>
      </c>
      <c r="D124" s="311"/>
      <c r="E124" s="311"/>
      <c r="F124" s="311"/>
      <c r="G124" s="211">
        <v>31900</v>
      </c>
      <c r="H124" s="212">
        <v>31973</v>
      </c>
      <c r="I124" s="227">
        <f>+G124-H124</f>
        <v>-73</v>
      </c>
      <c r="J124" s="120" t="s">
        <v>243</v>
      </c>
    </row>
    <row r="125" spans="1:10" s="20" customFormat="1" ht="22.5" customHeight="1" thickBot="1">
      <c r="A125" s="30"/>
      <c r="B125" s="17"/>
      <c r="C125" s="310" t="s">
        <v>14</v>
      </c>
      <c r="D125" s="311"/>
      <c r="E125" s="311"/>
      <c r="F125" s="311"/>
      <c r="G125" s="218">
        <v>133</v>
      </c>
      <c r="H125" s="219">
        <v>60</v>
      </c>
      <c r="I125" s="227">
        <f>+G125-H125</f>
        <v>73</v>
      </c>
      <c r="J125" s="120" t="s">
        <v>243</v>
      </c>
    </row>
    <row r="126" spans="1:10" s="20" customFormat="1" ht="18" customHeight="1" thickBot="1">
      <c r="A126" s="30"/>
      <c r="B126" s="17"/>
      <c r="C126" s="40"/>
      <c r="D126" s="40"/>
      <c r="E126" s="40"/>
      <c r="F126" s="40"/>
      <c r="G126" s="217">
        <f>SUM(G123:G125)</f>
        <v>38033</v>
      </c>
      <c r="H126" s="217">
        <f>SUM(H123:H125)</f>
        <v>38033</v>
      </c>
      <c r="I126" s="217">
        <f>SUM(I123:I125)</f>
        <v>0</v>
      </c>
      <c r="J126" s="120"/>
    </row>
    <row r="127" spans="1:10" s="20" customFormat="1" ht="35.25" customHeight="1" thickTop="1">
      <c r="A127" s="30"/>
      <c r="B127" s="17"/>
      <c r="C127" s="276" t="s">
        <v>244</v>
      </c>
      <c r="D127" s="277"/>
      <c r="E127" s="277"/>
      <c r="F127" s="277"/>
      <c r="G127" s="277"/>
      <c r="H127" s="277"/>
      <c r="I127" s="277"/>
      <c r="J127" s="120"/>
    </row>
    <row r="128" spans="1:10" s="20" customFormat="1" ht="24" customHeight="1">
      <c r="A128" s="30"/>
      <c r="B128" s="17"/>
      <c r="C128" s="40"/>
      <c r="D128" s="40"/>
      <c r="E128" s="40"/>
      <c r="F128" s="40"/>
      <c r="G128" s="216"/>
      <c r="H128" s="216"/>
      <c r="I128" s="40"/>
      <c r="J128" s="120"/>
    </row>
    <row r="129" spans="1:3" s="20" customFormat="1" ht="15">
      <c r="A129" s="30">
        <v>19</v>
      </c>
      <c r="B129" s="17"/>
      <c r="C129" s="17" t="s">
        <v>34</v>
      </c>
    </row>
    <row r="130" spans="1:5" s="20" customFormat="1" ht="15">
      <c r="A130" s="65"/>
      <c r="C130" s="20" t="s">
        <v>227</v>
      </c>
      <c r="D130" s="17"/>
      <c r="E130" s="17"/>
    </row>
    <row r="131" s="20" customFormat="1" ht="12.75" customHeight="1">
      <c r="A131" s="65"/>
    </row>
    <row r="132" spans="1:3" s="20" customFormat="1" ht="12.75" customHeight="1">
      <c r="A132" s="65"/>
      <c r="C132" s="20" t="s">
        <v>86</v>
      </c>
    </row>
    <row r="133" spans="1:9" s="20" customFormat="1" ht="12.75" customHeight="1">
      <c r="A133" s="65"/>
      <c r="E133" s="17" t="s">
        <v>96</v>
      </c>
      <c r="I133" s="65" t="s">
        <v>22</v>
      </c>
    </row>
    <row r="134" spans="1:9" s="20" customFormat="1" ht="12.75" customHeight="1">
      <c r="A134" s="65"/>
      <c r="E134" s="20" t="s">
        <v>84</v>
      </c>
      <c r="I134" s="73">
        <v>339</v>
      </c>
    </row>
    <row r="135" spans="1:9" s="20" customFormat="1" ht="12.75" customHeight="1" thickBot="1">
      <c r="A135" s="65"/>
      <c r="I135" s="127">
        <f>SUM(I134:I134)</f>
        <v>339</v>
      </c>
    </row>
    <row r="136" spans="1:5" s="20" customFormat="1" ht="12.75" customHeight="1" thickTop="1">
      <c r="A136" s="65"/>
      <c r="C136" s="324" t="s">
        <v>87</v>
      </c>
      <c r="D136" s="324"/>
      <c r="E136" s="324"/>
    </row>
    <row r="137" spans="1:5" s="20" customFormat="1" ht="12.75" customHeight="1">
      <c r="A137" s="65"/>
      <c r="E137" s="17" t="s">
        <v>97</v>
      </c>
    </row>
    <row r="138" spans="1:9" s="20" customFormat="1" ht="12.75" customHeight="1">
      <c r="A138" s="65"/>
      <c r="E138" s="20" t="s">
        <v>85</v>
      </c>
      <c r="I138" s="73">
        <v>262</v>
      </c>
    </row>
    <row r="139" spans="1:9" s="20" customFormat="1" ht="12.75" customHeight="1" thickBot="1">
      <c r="A139" s="65"/>
      <c r="I139" s="127">
        <f>SUM(I138:I138)</f>
        <v>262</v>
      </c>
    </row>
    <row r="140" spans="1:10" s="20" customFormat="1" ht="15.75" thickTop="1">
      <c r="A140" s="65"/>
      <c r="H140" s="69"/>
      <c r="I140" s="42"/>
      <c r="J140" s="42"/>
    </row>
    <row r="141" spans="1:10" s="20" customFormat="1" ht="15">
      <c r="A141" s="30">
        <v>20</v>
      </c>
      <c r="B141" s="17"/>
      <c r="C141" s="17" t="s">
        <v>32</v>
      </c>
      <c r="H141" s="69"/>
      <c r="I141" s="42"/>
      <c r="J141" s="42"/>
    </row>
    <row r="142" spans="1:9" s="20" customFormat="1" ht="28.5" customHeight="1">
      <c r="A142" s="65"/>
      <c r="C142" s="276" t="s">
        <v>140</v>
      </c>
      <c r="D142" s="277"/>
      <c r="E142" s="277"/>
      <c r="F142" s="277"/>
      <c r="G142" s="277"/>
      <c r="H142" s="277"/>
      <c r="I142" s="277"/>
    </row>
    <row r="143" spans="1:3" s="20" customFormat="1" ht="15">
      <c r="A143" s="30">
        <v>21</v>
      </c>
      <c r="B143" s="17"/>
      <c r="C143" s="17" t="s">
        <v>35</v>
      </c>
    </row>
    <row r="144" spans="1:9" s="20" customFormat="1" ht="48" customHeight="1">
      <c r="A144" s="30"/>
      <c r="B144" s="17"/>
      <c r="C144" s="276" t="s">
        <v>196</v>
      </c>
      <c r="D144" s="276"/>
      <c r="E144" s="276"/>
      <c r="F144" s="276"/>
      <c r="G144" s="276"/>
      <c r="H144" s="276"/>
      <c r="I144" s="276"/>
    </row>
    <row r="145" spans="1:9" s="20" customFormat="1" ht="15">
      <c r="A145" s="65"/>
      <c r="B145" s="162" t="s">
        <v>41</v>
      </c>
      <c r="C145" s="276" t="s">
        <v>197</v>
      </c>
      <c r="D145" s="276"/>
      <c r="E145" s="276"/>
      <c r="F145" s="276"/>
      <c r="G145" s="276"/>
      <c r="H145" s="276"/>
      <c r="I145" s="276"/>
    </row>
    <row r="146" spans="1:9" s="20" customFormat="1" ht="51.75" customHeight="1">
      <c r="A146" s="65"/>
      <c r="C146" s="276" t="s">
        <v>210</v>
      </c>
      <c r="D146" s="276"/>
      <c r="E146" s="276"/>
      <c r="F146" s="276"/>
      <c r="G146" s="276"/>
      <c r="H146" s="276"/>
      <c r="I146" s="276"/>
    </row>
    <row r="147" spans="1:9" s="20" customFormat="1" ht="18.75" customHeight="1">
      <c r="A147" s="65"/>
      <c r="B147" s="162" t="s">
        <v>42</v>
      </c>
      <c r="C147" s="276" t="s">
        <v>192</v>
      </c>
      <c r="D147" s="276"/>
      <c r="E147" s="276"/>
      <c r="F147" s="276"/>
      <c r="G147" s="276"/>
      <c r="H147" s="276"/>
      <c r="I147" s="276"/>
    </row>
    <row r="148" spans="1:9" s="20" customFormat="1" ht="51.75" customHeight="1">
      <c r="A148" s="65"/>
      <c r="C148" s="276" t="s">
        <v>176</v>
      </c>
      <c r="D148" s="276"/>
      <c r="E148" s="276"/>
      <c r="F148" s="276"/>
      <c r="G148" s="276"/>
      <c r="H148" s="276"/>
      <c r="I148" s="276"/>
    </row>
    <row r="149" spans="1:9" s="20" customFormat="1" ht="46.5" customHeight="1">
      <c r="A149" s="65"/>
      <c r="C149" s="276" t="s">
        <v>193</v>
      </c>
      <c r="D149" s="276"/>
      <c r="E149" s="276"/>
      <c r="F149" s="276"/>
      <c r="G149" s="276"/>
      <c r="H149" s="276"/>
      <c r="I149" s="276"/>
    </row>
    <row r="150" spans="1:9" s="20" customFormat="1" ht="78.75" customHeight="1">
      <c r="A150" s="65"/>
      <c r="C150" s="276" t="s">
        <v>194</v>
      </c>
      <c r="D150" s="276"/>
      <c r="E150" s="276"/>
      <c r="F150" s="276"/>
      <c r="G150" s="276"/>
      <c r="H150" s="276"/>
      <c r="I150" s="276"/>
    </row>
    <row r="151" spans="1:9" s="20" customFormat="1" ht="23.25" customHeight="1">
      <c r="A151" s="65"/>
      <c r="C151" s="276" t="s">
        <v>228</v>
      </c>
      <c r="D151" s="276"/>
      <c r="E151" s="276"/>
      <c r="F151" s="276"/>
      <c r="G151" s="276"/>
      <c r="H151" s="276"/>
      <c r="I151" s="276"/>
    </row>
    <row r="152" spans="1:3" s="20" customFormat="1" ht="15">
      <c r="A152" s="30">
        <v>22</v>
      </c>
      <c r="B152" s="17"/>
      <c r="C152" s="17" t="s">
        <v>31</v>
      </c>
    </row>
    <row r="153" spans="1:5" s="20" customFormat="1" ht="15">
      <c r="A153" s="65"/>
      <c r="C153" s="20" t="s">
        <v>50</v>
      </c>
      <c r="D153" s="17"/>
      <c r="E153" s="17"/>
    </row>
    <row r="154" spans="1:10" s="20" customFormat="1" ht="15">
      <c r="A154" s="65"/>
      <c r="G154" s="44"/>
      <c r="H154" s="44"/>
      <c r="I154" s="51" t="s">
        <v>89</v>
      </c>
      <c r="J154" s="42"/>
    </row>
    <row r="155" spans="1:10" s="20" customFormat="1" ht="29.25" customHeight="1">
      <c r="A155" s="65"/>
      <c r="C155" s="279" t="s">
        <v>164</v>
      </c>
      <c r="D155" s="280"/>
      <c r="E155" s="280"/>
      <c r="F155" s="280"/>
      <c r="G155" s="280"/>
      <c r="H155" s="280"/>
      <c r="I155" s="80">
        <v>2118</v>
      </c>
      <c r="J155" s="42"/>
    </row>
    <row r="156" spans="1:10" s="20" customFormat="1" ht="32.25" customHeight="1">
      <c r="A156" s="65"/>
      <c r="C156" s="279" t="s">
        <v>166</v>
      </c>
      <c r="D156" s="280"/>
      <c r="E156" s="280"/>
      <c r="F156" s="280"/>
      <c r="G156" s="280"/>
      <c r="H156" s="280"/>
      <c r="I156" s="80"/>
      <c r="J156" s="42"/>
    </row>
    <row r="157" spans="1:10" s="20" customFormat="1" ht="16.5" customHeight="1">
      <c r="A157" s="65"/>
      <c r="C157" s="281" t="s">
        <v>167</v>
      </c>
      <c r="D157" s="280"/>
      <c r="E157" s="280"/>
      <c r="F157" s="280"/>
      <c r="G157" s="280"/>
      <c r="H157" s="280"/>
      <c r="I157" s="80">
        <v>116778</v>
      </c>
      <c r="J157" s="42"/>
    </row>
    <row r="158" spans="1:10" s="20" customFormat="1" ht="16.5" customHeight="1">
      <c r="A158" s="65"/>
      <c r="C158" s="281" t="s">
        <v>168</v>
      </c>
      <c r="D158" s="280"/>
      <c r="E158" s="280"/>
      <c r="F158" s="280"/>
      <c r="G158" s="280"/>
      <c r="H158" s="280"/>
      <c r="I158" s="80">
        <v>3000</v>
      </c>
      <c r="J158" s="42"/>
    </row>
    <row r="159" spans="1:10" s="20" customFormat="1" ht="15.75" thickBot="1">
      <c r="A159" s="65"/>
      <c r="H159" s="69"/>
      <c r="I159" s="68">
        <f>SUM(I155:I158)</f>
        <v>121896</v>
      </c>
      <c r="J159" s="42"/>
    </row>
    <row r="160" spans="1:10" s="20" customFormat="1" ht="17.25" customHeight="1" thickTop="1">
      <c r="A160" s="65"/>
      <c r="C160" s="276"/>
      <c r="D160" s="276"/>
      <c r="E160" s="276"/>
      <c r="F160" s="276"/>
      <c r="G160" s="276"/>
      <c r="H160" s="276"/>
      <c r="I160" s="276"/>
      <c r="J160" s="121"/>
    </row>
    <row r="161" spans="1:10" s="20" customFormat="1" ht="15">
      <c r="A161" s="30">
        <v>23</v>
      </c>
      <c r="B161" s="17"/>
      <c r="C161" s="17" t="s">
        <v>78</v>
      </c>
      <c r="E161" s="73"/>
      <c r="F161" s="73"/>
      <c r="G161" s="73"/>
      <c r="H161" s="73"/>
      <c r="I161" s="73"/>
      <c r="J161" s="73"/>
    </row>
    <row r="162" spans="1:9" s="20" customFormat="1" ht="20.25" customHeight="1">
      <c r="A162" s="65"/>
      <c r="C162" s="276" t="s">
        <v>229</v>
      </c>
      <c r="D162" s="276"/>
      <c r="E162" s="276"/>
      <c r="F162" s="276"/>
      <c r="G162" s="276"/>
      <c r="H162" s="276"/>
      <c r="I162" s="276"/>
    </row>
    <row r="163" spans="1:9" s="20" customFormat="1" ht="30.75" customHeight="1">
      <c r="A163" s="65"/>
      <c r="C163" s="276" t="s">
        <v>236</v>
      </c>
      <c r="D163" s="276"/>
      <c r="E163" s="276"/>
      <c r="F163" s="276"/>
      <c r="G163" s="276"/>
      <c r="H163" s="276"/>
      <c r="I163" s="276"/>
    </row>
    <row r="164" spans="1:9" s="20" customFormat="1" ht="17.25" customHeight="1">
      <c r="A164" s="65"/>
      <c r="C164" s="40"/>
      <c r="D164" s="40"/>
      <c r="E164" s="40"/>
      <c r="F164" s="40"/>
      <c r="G164" s="40"/>
      <c r="H164" s="40"/>
      <c r="I164" s="40"/>
    </row>
    <row r="165" spans="1:3" s="20" customFormat="1" ht="12" customHeight="1">
      <c r="A165" s="30">
        <v>24</v>
      </c>
      <c r="B165" s="17"/>
      <c r="C165" s="17" t="s">
        <v>114</v>
      </c>
    </row>
    <row r="166" spans="1:3" s="20" customFormat="1" ht="16.5" customHeight="1">
      <c r="A166" s="30"/>
      <c r="B166" s="17"/>
      <c r="C166" s="17" t="s">
        <v>16</v>
      </c>
    </row>
    <row r="167" spans="1:12" ht="15" customHeight="1">
      <c r="A167" s="220"/>
      <c r="F167" s="221"/>
      <c r="G167" s="278" t="s">
        <v>83</v>
      </c>
      <c r="H167" s="278"/>
      <c r="I167" s="278" t="s">
        <v>17</v>
      </c>
      <c r="J167" s="278"/>
      <c r="L167" s="222"/>
    </row>
    <row r="168" spans="6:12" s="245" customFormat="1" ht="15" customHeight="1">
      <c r="F168" s="262"/>
      <c r="G168" s="254" t="s">
        <v>25</v>
      </c>
      <c r="H168" s="255" t="s">
        <v>66</v>
      </c>
      <c r="I168" s="254" t="s">
        <v>25</v>
      </c>
      <c r="J168" s="255" t="s">
        <v>66</v>
      </c>
      <c r="L168" s="222"/>
    </row>
    <row r="169" spans="6:12" s="245" customFormat="1" ht="15" customHeight="1">
      <c r="F169" s="262"/>
      <c r="G169" s="254" t="s">
        <v>46</v>
      </c>
      <c r="H169" s="255" t="s">
        <v>46</v>
      </c>
      <c r="I169" s="254" t="s">
        <v>46</v>
      </c>
      <c r="J169" s="255" t="s">
        <v>46</v>
      </c>
      <c r="L169" s="223"/>
    </row>
    <row r="170" spans="6:12" s="65" customFormat="1" ht="15" customHeight="1">
      <c r="F170" s="263"/>
      <c r="G170" s="264">
        <v>38352</v>
      </c>
      <c r="H170" s="265">
        <v>37986</v>
      </c>
      <c r="I170" s="264">
        <f>+G170</f>
        <v>38352</v>
      </c>
      <c r="J170" s="265">
        <f>+H170</f>
        <v>37986</v>
      </c>
      <c r="L170" s="43"/>
    </row>
    <row r="171" spans="6:12" s="65" customFormat="1" ht="15" customHeight="1">
      <c r="F171" s="263"/>
      <c r="G171" s="266" t="s">
        <v>22</v>
      </c>
      <c r="H171" s="51" t="s">
        <v>22</v>
      </c>
      <c r="I171" s="266" t="s">
        <v>22</v>
      </c>
      <c r="J171" s="51" t="s">
        <v>22</v>
      </c>
      <c r="L171" s="43"/>
    </row>
    <row r="172" spans="1:9" s="20" customFormat="1" ht="12" customHeight="1">
      <c r="A172" s="65"/>
      <c r="C172" s="120"/>
      <c r="D172" s="120"/>
      <c r="E172" s="120"/>
      <c r="F172" s="120"/>
      <c r="G172" s="172"/>
      <c r="H172" s="120"/>
      <c r="I172" s="172"/>
    </row>
    <row r="173" spans="1:9" s="20" customFormat="1" ht="12" customHeight="1">
      <c r="A173" s="65"/>
      <c r="C173" s="120"/>
      <c r="D173" s="120" t="s">
        <v>120</v>
      </c>
      <c r="E173" s="130" t="s">
        <v>117</v>
      </c>
      <c r="F173" s="120"/>
      <c r="G173" s="172"/>
      <c r="H173" s="120"/>
      <c r="I173" s="172"/>
    </row>
    <row r="174" spans="1:10" s="20" customFormat="1" ht="17.25" customHeight="1" thickBot="1">
      <c r="A174" s="65"/>
      <c r="C174" s="120"/>
      <c r="D174" s="120"/>
      <c r="E174" s="313" t="s">
        <v>118</v>
      </c>
      <c r="F174" s="313"/>
      <c r="G174" s="173">
        <f>+Income!E33</f>
        <v>542</v>
      </c>
      <c r="H174" s="142">
        <f>+Income!G33</f>
        <v>278</v>
      </c>
      <c r="I174" s="173">
        <f>+Income!I33</f>
        <v>3998</v>
      </c>
      <c r="J174" s="143">
        <f>+Income!K33</f>
        <v>7559</v>
      </c>
    </row>
    <row r="175" spans="1:10" s="20" customFormat="1" ht="12" customHeight="1" thickTop="1">
      <c r="A175" s="65"/>
      <c r="C175" s="120"/>
      <c r="D175" s="120"/>
      <c r="E175" s="140"/>
      <c r="F175" s="140"/>
      <c r="G175" s="174"/>
      <c r="H175" s="140"/>
      <c r="I175" s="174"/>
      <c r="J175" s="73"/>
    </row>
    <row r="176" spans="1:10" s="20" customFormat="1" ht="31.5" customHeight="1">
      <c r="A176" s="65"/>
      <c r="C176" s="40"/>
      <c r="D176" s="40" t="s">
        <v>121</v>
      </c>
      <c r="E176" s="312" t="s">
        <v>119</v>
      </c>
      <c r="F176" s="312"/>
      <c r="G176" s="175"/>
      <c r="H176" s="140"/>
      <c r="I176" s="174"/>
      <c r="J176" s="73"/>
    </row>
    <row r="177" spans="1:10" s="20" customFormat="1" ht="32.25" customHeight="1">
      <c r="A177" s="65"/>
      <c r="C177" s="120"/>
      <c r="D177" s="120"/>
      <c r="E177" s="308" t="s">
        <v>187</v>
      </c>
      <c r="F177" s="309"/>
      <c r="G177" s="237">
        <v>103000</v>
      </c>
      <c r="H177" s="238">
        <v>84866</v>
      </c>
      <c r="I177" s="237">
        <v>103000</v>
      </c>
      <c r="J177" s="77">
        <v>84866</v>
      </c>
    </row>
    <row r="178" spans="1:10" s="20" customFormat="1" ht="30">
      <c r="A178" s="65"/>
      <c r="C178" s="120"/>
      <c r="D178" s="120"/>
      <c r="E178" s="239" t="s">
        <v>195</v>
      </c>
      <c r="F178" s="236"/>
      <c r="G178" s="237">
        <v>0</v>
      </c>
      <c r="H178" s="238">
        <v>16000</v>
      </c>
      <c r="I178" s="237">
        <v>0</v>
      </c>
      <c r="J178" s="77">
        <v>16000</v>
      </c>
    </row>
    <row r="179" spans="1:10" s="20" customFormat="1" ht="75">
      <c r="A179" s="65"/>
      <c r="C179" s="120"/>
      <c r="D179" s="120"/>
      <c r="E179" s="239" t="s">
        <v>233</v>
      </c>
      <c r="F179" s="236"/>
      <c r="G179" s="237">
        <v>0</v>
      </c>
      <c r="H179" s="238">
        <v>476</v>
      </c>
      <c r="I179" s="237">
        <v>0</v>
      </c>
      <c r="J179" s="77">
        <v>476</v>
      </c>
    </row>
    <row r="180" spans="1:10" s="20" customFormat="1" ht="15">
      <c r="A180" s="65"/>
      <c r="C180" s="120"/>
      <c r="D180" s="120"/>
      <c r="E180" s="239"/>
      <c r="F180" s="236"/>
      <c r="G180" s="237"/>
      <c r="H180" s="238"/>
      <c r="I180" s="237"/>
      <c r="J180" s="77"/>
    </row>
    <row r="181" spans="1:10" s="20" customFormat="1" ht="15.75" thickBot="1">
      <c r="A181" s="65"/>
      <c r="C181" s="120"/>
      <c r="D181" s="120"/>
      <c r="E181" s="239"/>
      <c r="F181" s="236"/>
      <c r="G181" s="176">
        <f>SUM(G177:G179)</f>
        <v>103000</v>
      </c>
      <c r="H181" s="141">
        <f>SUM(H177:H180)</f>
        <v>101342</v>
      </c>
      <c r="I181" s="176">
        <f>SUM(I177:I179)</f>
        <v>103000</v>
      </c>
      <c r="J181" s="141">
        <f>SUM(J177:J180)</f>
        <v>101342</v>
      </c>
    </row>
    <row r="182" spans="1:10" s="20" customFormat="1" ht="12" customHeight="1" thickTop="1">
      <c r="A182" s="65"/>
      <c r="C182" s="120"/>
      <c r="D182" s="120"/>
      <c r="E182" s="235"/>
      <c r="F182" s="236"/>
      <c r="G182" s="237"/>
      <c r="H182" s="238"/>
      <c r="I182" s="237"/>
      <c r="J182" s="77"/>
    </row>
    <row r="183" spans="1:10" s="162" customFormat="1" ht="30">
      <c r="A183" s="161"/>
      <c r="C183" s="40"/>
      <c r="D183" s="40" t="s">
        <v>122</v>
      </c>
      <c r="E183" s="160" t="s">
        <v>177</v>
      </c>
      <c r="F183" s="160"/>
      <c r="G183" s="240">
        <f>+G174/G181*100</f>
        <v>0.5262135922330097</v>
      </c>
      <c r="H183" s="241">
        <f>+H174/H181*100</f>
        <v>0.2743186438002013</v>
      </c>
      <c r="I183" s="240">
        <f>+I174/I181*100</f>
        <v>3.8815533980582524</v>
      </c>
      <c r="J183" s="241">
        <f>+J174/J181*100</f>
        <v>7.458901541315545</v>
      </c>
    </row>
    <row r="184" spans="1:10" s="162" customFormat="1" ht="75.75" customHeight="1">
      <c r="A184" s="161"/>
      <c r="C184" s="40"/>
      <c r="D184" s="40"/>
      <c r="E184" s="300" t="s">
        <v>232</v>
      </c>
      <c r="F184" s="301"/>
      <c r="G184" s="301"/>
      <c r="H184" s="301"/>
      <c r="I184" s="301"/>
      <c r="J184" s="301"/>
    </row>
    <row r="185" spans="1:10" s="162" customFormat="1" ht="6.75" customHeight="1">
      <c r="A185" s="161"/>
      <c r="C185" s="40"/>
      <c r="D185" s="40"/>
      <c r="E185" s="243"/>
      <c r="F185" s="244"/>
      <c r="G185" s="244"/>
      <c r="H185" s="244"/>
      <c r="I185" s="244"/>
      <c r="J185" s="244"/>
    </row>
    <row r="186" spans="1:10" s="162" customFormat="1" ht="33" customHeight="1">
      <c r="A186" s="161"/>
      <c r="C186" s="40"/>
      <c r="E186" s="276" t="s">
        <v>230</v>
      </c>
      <c r="F186" s="276"/>
      <c r="G186" s="276"/>
      <c r="H186" s="276"/>
      <c r="I186" s="276"/>
      <c r="J186" s="276"/>
    </row>
    <row r="187" spans="1:9" s="20" customFormat="1" ht="29.25" customHeight="1">
      <c r="A187" s="17" t="s">
        <v>90</v>
      </c>
      <c r="C187" s="40"/>
      <c r="D187" s="40"/>
      <c r="E187" s="40"/>
      <c r="F187" s="40"/>
      <c r="G187" s="40"/>
      <c r="H187" s="40"/>
      <c r="I187" s="40"/>
    </row>
    <row r="188" s="20" customFormat="1" ht="15">
      <c r="A188" s="20" t="s">
        <v>115</v>
      </c>
    </row>
    <row r="189" ht="12.75">
      <c r="A189" s="3" t="s">
        <v>116</v>
      </c>
    </row>
    <row r="190" ht="12.75">
      <c r="A190" s="3" t="s">
        <v>248</v>
      </c>
    </row>
  </sheetData>
  <mergeCells count="68">
    <mergeCell ref="C163:I163"/>
    <mergeCell ref="C78:I78"/>
    <mergeCell ref="E64:F64"/>
    <mergeCell ref="C22:I22"/>
    <mergeCell ref="C115:J115"/>
    <mergeCell ref="C117:I117"/>
    <mergeCell ref="C156:H156"/>
    <mergeCell ref="C146:I146"/>
    <mergeCell ref="C162:I162"/>
    <mergeCell ref="C136:E136"/>
    <mergeCell ref="C21:J21"/>
    <mergeCell ref="C69:I69"/>
    <mergeCell ref="E45:F45"/>
    <mergeCell ref="D29:F29"/>
    <mergeCell ref="C68:I68"/>
    <mergeCell ref="C25:I25"/>
    <mergeCell ref="D42:E42"/>
    <mergeCell ref="C23:I23"/>
    <mergeCell ref="D49:F49"/>
    <mergeCell ref="D61:E61"/>
    <mergeCell ref="A1:J1"/>
    <mergeCell ref="A3:J3"/>
    <mergeCell ref="C20:I20"/>
    <mergeCell ref="C11:I11"/>
    <mergeCell ref="C16:I16"/>
    <mergeCell ref="C18:I18"/>
    <mergeCell ref="C19:I19"/>
    <mergeCell ref="A2:J2"/>
    <mergeCell ref="C14:I14"/>
    <mergeCell ref="E177:F177"/>
    <mergeCell ref="C123:F123"/>
    <mergeCell ref="C124:F124"/>
    <mergeCell ref="C144:I144"/>
    <mergeCell ref="C145:I145"/>
    <mergeCell ref="E176:F176"/>
    <mergeCell ref="C125:F125"/>
    <mergeCell ref="C142:I142"/>
    <mergeCell ref="C155:H155"/>
    <mergeCell ref="E174:F174"/>
    <mergeCell ref="C121:F121"/>
    <mergeCell ref="C98:I98"/>
    <mergeCell ref="C81:I81"/>
    <mergeCell ref="C77:I77"/>
    <mergeCell ref="I104:J104"/>
    <mergeCell ref="C72:I72"/>
    <mergeCell ref="C75:I75"/>
    <mergeCell ref="C79:I79"/>
    <mergeCell ref="G86:H86"/>
    <mergeCell ref="E186:J186"/>
    <mergeCell ref="C147:I147"/>
    <mergeCell ref="C148:I148"/>
    <mergeCell ref="C149:I149"/>
    <mergeCell ref="C150:I150"/>
    <mergeCell ref="C160:I160"/>
    <mergeCell ref="C157:H157"/>
    <mergeCell ref="G167:H167"/>
    <mergeCell ref="E184:J184"/>
    <mergeCell ref="C158:H158"/>
    <mergeCell ref="C127:I127"/>
    <mergeCell ref="I167:J167"/>
    <mergeCell ref="C73:I73"/>
    <mergeCell ref="C12:I12"/>
    <mergeCell ref="C102:I102"/>
    <mergeCell ref="C71:I71"/>
    <mergeCell ref="I86:J86"/>
    <mergeCell ref="C119:I119"/>
    <mergeCell ref="C151:I151"/>
    <mergeCell ref="G104:H104"/>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4" manualBreakCount="4">
    <brk id="46" max="255" man="1"/>
    <brk id="79" max="255" man="1"/>
    <brk id="128" max="255" man="1"/>
    <brk id="1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cp:lastModifiedBy>
  <cp:lastPrinted>2005-02-28T05:43:00Z</cp:lastPrinted>
  <dcterms:created xsi:type="dcterms:W3CDTF">1999-10-23T04:56:49Z</dcterms:created>
  <dcterms:modified xsi:type="dcterms:W3CDTF">2005-02-28T05:44:58Z</dcterms:modified>
  <cp:category/>
  <cp:version/>
  <cp:contentType/>
  <cp:contentStatus/>
</cp:coreProperties>
</file>