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4"/>
  </bookViews>
  <sheets>
    <sheet name="Income" sheetId="1" r:id="rId1"/>
    <sheet name="BS" sheetId="2" r:id="rId2"/>
    <sheet name="CiE" sheetId="3" r:id="rId3"/>
    <sheet name="CASHFLOW" sheetId="4" r:id="rId4"/>
    <sheet name="notes" sheetId="5" r:id="rId5"/>
  </sheets>
  <definedNames>
    <definedName name="_xlnm.Print_Area" localSheetId="1">'BS'!$A$1:$H$58</definedName>
    <definedName name="_xlnm.Print_Area" localSheetId="3">'CASHFLOW'!$A$1:$F$52</definedName>
    <definedName name="_xlnm.Print_Area" localSheetId="0">'Income'!$A$1:$K$47</definedName>
    <definedName name="_xlnm.Print_Area" localSheetId="4">'notes'!$A$8:$J$184</definedName>
    <definedName name="_xlnm.Print_Titles" localSheetId="1">'BS'!$1:$10</definedName>
    <definedName name="_xlnm.Print_Titles" localSheetId="0">'Income'!$1:$13</definedName>
    <definedName name="_xlnm.Print_Titles" localSheetId="4">'notes'!$1:$7</definedName>
  </definedNames>
  <calcPr fullCalcOnLoad="1"/>
</workbook>
</file>

<file path=xl/sharedStrings.xml><?xml version="1.0" encoding="utf-8"?>
<sst xmlns="http://schemas.openxmlformats.org/spreadsheetml/2006/main" count="392" uniqueCount="239">
  <si>
    <t>There were no material changes in estimates reported in prior interim periods of the current financial period or prior financial period.</t>
  </si>
  <si>
    <t>There were no purchases and disposals of quoted securities for the current quarter and financial period and profit / loss arising therefrom.</t>
  </si>
  <si>
    <t>There were no  investments in quoted securities for the current quarter and financial period.</t>
  </si>
  <si>
    <t>Group</t>
  </si>
  <si>
    <t>REVENUE &amp; EXPENSES</t>
  </si>
  <si>
    <t>External sales</t>
  </si>
  <si>
    <t>Inter-segment sales</t>
  </si>
  <si>
    <t>Less: Elimination</t>
  </si>
  <si>
    <t>Results</t>
  </si>
  <si>
    <t>Segment results</t>
  </si>
  <si>
    <t>Unallocated expense</t>
  </si>
  <si>
    <t>Finance cost</t>
  </si>
  <si>
    <t>Profit from operatings</t>
  </si>
  <si>
    <t>Description</t>
  </si>
  <si>
    <t>Purchase of machinery and/or reconditioned equipment</t>
  </si>
  <si>
    <t>Working capital for the Group</t>
  </si>
  <si>
    <t>Expenses for Corporate Exercises</t>
  </si>
  <si>
    <t>Summary of Utilisation:</t>
  </si>
  <si>
    <t>i) Basic earnings per share</t>
  </si>
  <si>
    <t>CUMULATIVE YEAR TO DATE</t>
  </si>
  <si>
    <t>CURRENT YEAR TO DATE</t>
  </si>
  <si>
    <t>PRECEDING YEAR CORRESPONDING PERIOD</t>
  </si>
  <si>
    <t>AUDITED AS AT</t>
  </si>
  <si>
    <t>Corporate Exercise expenses written off</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</si>
  <si>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</si>
  <si>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</si>
  <si>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</si>
  <si>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</si>
  <si>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</si>
  <si>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</si>
  <si>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</si>
  <si>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</si>
  <si>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</si>
  <si>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</si>
  <si>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</si>
  <si>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</si>
  <si>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</si>
  <si>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</si>
  <si>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1</t>
  </si>
  <si>
    <t>2</t>
  </si>
  <si>
    <t>3</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</si>
  <si>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</si>
  <si>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</si>
  <si>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</si>
  <si>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</si>
  <si>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</si>
  <si>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</si>
  <si>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</si>
  <si>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</si>
  <si>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</si>
  <si>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</si>
  <si>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</si>
  <si>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</si>
  <si>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Revenue</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</si>
  <si>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</si>
  <si>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</si>
  <si>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</si>
  <si>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</si>
  <si>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</si>
  <si>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</si>
  <si>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</si>
  <si>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</si>
  <si>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</si>
  <si>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</si>
  <si>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</si>
  <si>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(Other than Securities in Existing Subsidiaries and Associated Companies)</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</si>
  <si>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</si>
  <si>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</si>
  <si>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</si>
  <si>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</si>
  <si>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</si>
  <si>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</si>
  <si>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</si>
  <si>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</si>
  <si>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</si>
  <si>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</si>
  <si>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Subsequent Material Events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</si>
  <si>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</si>
  <si>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</si>
  <si>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</si>
  <si>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</si>
  <si>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</si>
  <si>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</si>
  <si>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</si>
  <si>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</si>
  <si>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</si>
  <si>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</si>
  <si>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</si>
  <si>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</si>
  <si>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</si>
  <si>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</si>
  <si>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</si>
  <si>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</si>
  <si>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</si>
  <si>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Inventory</t>
  </si>
  <si>
    <t xml:space="preserve">       Capital Reserve</t>
  </si>
  <si>
    <t>Variance of Actual Profit against Estimated Profit</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</si>
  <si>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</si>
  <si>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</si>
  <si>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</si>
  <si>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</si>
  <si>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</si>
  <si>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</si>
  <si>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</si>
  <si>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</si>
  <si>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</si>
  <si>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</si>
  <si>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</si>
  <si>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</si>
  <si>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</si>
  <si>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</si>
  <si>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</si>
  <si>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Unusual items affecting Assets, Liabilities, Equity, Net Income or Cash Flows</t>
  </si>
  <si>
    <t>There were no items affecting assets, liabilities, equity, net income or cash flows that are unusual because of their nature, size or incidence.</t>
  </si>
  <si>
    <t>Changes in Estimates Reported in Prior Interim Periods of the Current Financial Year or Prior Financial Year Having a Material Effect in the Current Interim Period</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</si>
  <si>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</si>
  <si>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</si>
  <si>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</si>
  <si>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</si>
  <si>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</si>
  <si>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</si>
  <si>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</si>
  <si>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</si>
  <si>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a</t>
  </si>
  <si>
    <t>b</t>
  </si>
  <si>
    <t>a/b</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</si>
  <si>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</si>
  <si>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</si>
  <si>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</si>
  <si>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</si>
  <si>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</si>
  <si>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</si>
  <si>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</si>
  <si>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</si>
  <si>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</si>
  <si>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</si>
  <si>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Net cash used in investing activities</t>
  </si>
  <si>
    <t>Share Capital</t>
  </si>
  <si>
    <t>Share Premium</t>
  </si>
  <si>
    <t>Capital Reserve on Consolidation</t>
  </si>
  <si>
    <t>Retained Profit</t>
  </si>
  <si>
    <t>Profit attributable to shareholders</t>
  </si>
  <si>
    <t>Notes to the Interim Financial Report</t>
  </si>
  <si>
    <t>There is no financial instruments with off balance sheet risk as at the date of this interim report.</t>
  </si>
  <si>
    <t>CONDENSED CONSOLIDATED CASH FLOW STATEMENTS</t>
  </si>
  <si>
    <t>Valuation of Property, plant and equipment</t>
  </si>
  <si>
    <t>Not applicable.</t>
  </si>
  <si>
    <t>Utilisation of proceeds raised from corporate proposal</t>
  </si>
  <si>
    <t>Add: Interest income</t>
  </si>
  <si>
    <t>The business operations of the Group were not affected by any significant seasonal or cyclical factors for the interim periods under review.</t>
  </si>
  <si>
    <t>CONDENSED CONSOLIDATED STATEMENT OF CHANGES IN EQUITY</t>
  </si>
  <si>
    <t>CUMULATIVE PERIOD</t>
  </si>
  <si>
    <t>There were no material events  subsequent to the end of the interim period that  have not been reflected in the financial statements for the said period, made up to the date of issue of this quarterly report.</t>
  </si>
  <si>
    <t>Pre-acquisition Profit</t>
  </si>
  <si>
    <t xml:space="preserve">CUMULATIVE QUARTER </t>
  </si>
  <si>
    <t xml:space="preserve">     Tax refundable</t>
  </si>
  <si>
    <t xml:space="preserve">      Dividend proposed</t>
  </si>
  <si>
    <t xml:space="preserve">     Property development expenditure</t>
  </si>
  <si>
    <t>Dividend Proposed</t>
  </si>
  <si>
    <t>Finance expenses</t>
  </si>
  <si>
    <t>Prospects for the Current Financial Year</t>
  </si>
  <si>
    <t xml:space="preserve">    Provision for taxation</t>
  </si>
  <si>
    <t>Less: Taxation</t>
  </si>
  <si>
    <t>Cash flows from financing activity</t>
  </si>
  <si>
    <t>Taxation</t>
  </si>
  <si>
    <t>Repayment of hire purchase obligations</t>
  </si>
  <si>
    <t xml:space="preserve">       Retained profits</t>
  </si>
  <si>
    <t>Corporate guarantees given to licensed financial institutions for hire puchase financing facilities granted to subsidiaries</t>
  </si>
  <si>
    <t>Under provision of taxation in prior years</t>
  </si>
  <si>
    <t>Corporate guarantees given to licensed financial institutions in respect of the following facilities granted to a subsidiary</t>
  </si>
  <si>
    <t>- Advance, Performance bonds dan Trade Lines</t>
  </si>
  <si>
    <t>- Overdraft</t>
  </si>
  <si>
    <t>Segment information is presented in respect of the Group's business segments were as follows:-</t>
  </si>
  <si>
    <t>Profit before Tax</t>
  </si>
  <si>
    <t>Construction</t>
  </si>
  <si>
    <t>Property Development</t>
  </si>
  <si>
    <t>Manufacturing</t>
  </si>
  <si>
    <t>Total Revenue</t>
  </si>
  <si>
    <r>
      <t xml:space="preserve">Basic       </t>
    </r>
    <r>
      <rPr>
        <i/>
        <sz val="10"/>
        <rFont val="Times New Roman"/>
        <family val="1"/>
      </rPr>
      <t xml:space="preserve">               (See Note 24)</t>
    </r>
  </si>
  <si>
    <t xml:space="preserve">On 19 December 2002, TSRB terminated the sub-contract awarded to JEC in respect of subcontract for building works for the Construction of Fisheries Research Centre in Jelebu, Negeri Sembilan ("the Project/the Works"). </t>
  </si>
  <si>
    <t>Basic Earning per Share (Sen)</t>
  </si>
  <si>
    <t>(The Condensed Consolidated Statement of Changes in Equity should be read in conjunction with the Annual Financial Report for the year ended 31 December 2003)</t>
  </si>
  <si>
    <t>(The Condensed Consolidated Balance Sheet should be read in conjunction with the Annual Financial Report for the year ended 31 December 2003)</t>
  </si>
  <si>
    <t>(The Condensed Consolidated Income Statements should be read in conjunction with the Annual Financial Report for the year ended 31 December 2003)</t>
  </si>
  <si>
    <t>(The Condensed Consolidated Cash Flow Statements should be read in conjunction with the Annual Financial Report for the year ended 31 December 2003)</t>
  </si>
  <si>
    <t>Expenses relating to Corporate exercise</t>
  </si>
  <si>
    <t>Cash and cash equivalents at 1 January 2004/2003</t>
  </si>
  <si>
    <t>Decrease/(Increase) in Inventories</t>
  </si>
  <si>
    <t>Decrease in trade and other payables</t>
  </si>
  <si>
    <t>Net cash (used in)/generated from operating activities</t>
  </si>
  <si>
    <t>Net cash used in financing activities</t>
  </si>
  <si>
    <t>The effective tax rate for the Group in the current quarter is higher than the statutory tax rate was mainly due to certain expenses being disallowed for taxation purposes.</t>
  </si>
  <si>
    <t>There were no corporate proposals announced but not completed at the date of this report.</t>
  </si>
  <si>
    <t>- Ordinary shares issued at beginning of period ('000)</t>
  </si>
  <si>
    <t>At 1 January 2004</t>
  </si>
  <si>
    <t>Segment Reporting (Continued)</t>
  </si>
  <si>
    <t>Increase in deferred development expenditure</t>
  </si>
  <si>
    <t>Audit Report of Preceding Annual Financial Statements</t>
  </si>
  <si>
    <t>There were no qualification in the audited financial statements for the year ended 31 Decemer 2003.</t>
  </si>
  <si>
    <r>
      <t>Barring any unforeseen circumstances,</t>
    </r>
    <r>
      <rPr>
        <b/>
        <sz val="11"/>
        <rFont val="Times New Roman"/>
        <family val="1"/>
      </rPr>
      <t xml:space="preserve"> </t>
    </r>
    <r>
      <rPr>
        <sz val="11"/>
        <rFont val="Times New Roman"/>
        <family val="1"/>
      </rPr>
      <t xml:space="preserve">The Board of Directors anticipates that the Group will remain profitable for the financial year ending 31 December 2004. </t>
    </r>
  </si>
  <si>
    <t>Josu Engineering Construction Sdn Bhd ("JEC") Vs TSRB</t>
  </si>
  <si>
    <t>JEC has filed a Writ of Saman in the high court dated 5 January 2004 together with Claims against TSRB alleging that TSRB's termination of the said sub-contract awarded to JEC was irregular, improper, invalid and/or unlawful.</t>
  </si>
  <si>
    <t>On 20 February 2004, TSRB filed the defence and counter-claim against JEC premised on the fact that JEC failed to comply with the terms and conditions in the contract which requires JEC to perform the Works satisfactorily and in accordance with the work schedule and that JEC failed to provide sufficient supervisory staff, workforce and equipment and machinery on site necessary for the execution of the Works.</t>
  </si>
  <si>
    <t>- Bonus shares Issued on                     30 December 2003*</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</si>
  <si>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</si>
  <si>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</si>
  <si>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Gain on disposal of property, plant &amp; equipment</t>
  </si>
  <si>
    <t>Dividend paid</t>
  </si>
  <si>
    <t>Less: Finance Expense</t>
  </si>
  <si>
    <t>Interim Report on Condensed Consolidated Results for the Third Quarter Ended 30 September 2004</t>
  </si>
  <si>
    <t>At 30 September 2004</t>
  </si>
  <si>
    <t>Cash and cash equivalent at 30 September 2004/2003</t>
  </si>
  <si>
    <t>Proceed from disposal of property, plant &amp; equipment</t>
  </si>
  <si>
    <t>Fully diluted earnings per share is not shown as the effect of the assumed full exercise of Warrants is antidilutive.</t>
  </si>
  <si>
    <t>There were no issuance and repayment of debt and equity securities, share buy-back, share cancellations, shares held as treasury shares and resale of treasury shares for the current quarter ended 30 September 2004.</t>
  </si>
  <si>
    <t xml:space="preserve">None of the options under the warrants were exercised into new ordinary shares for the current quarter. The number of outstanding warrants as at 30 September 2004 was 16,000,000. </t>
  </si>
  <si>
    <t>9 Months ended 30 September 2004</t>
  </si>
  <si>
    <t>At 1 January 2003</t>
  </si>
  <si>
    <t>At 30 September 2003</t>
  </si>
  <si>
    <t>9 Months ended 30 September 2003</t>
  </si>
  <si>
    <t>Total group borrowings as at 30 September 2004 are as follows:</t>
  </si>
  <si>
    <t>No dividend has been declared for the financial quarter ended 30 September 2004.</t>
  </si>
  <si>
    <t>Date: 29 November 2004</t>
  </si>
  <si>
    <t xml:space="preserve">Balance Unutilised at at         1 Jan 2004 </t>
  </si>
  <si>
    <t xml:space="preserve">Utilised  up to 30 Sept 2004    </t>
  </si>
  <si>
    <t xml:space="preserve">Balance Unutilised     as at             30 Sept 2004 </t>
  </si>
  <si>
    <t>Increase in amount due from contract customers</t>
  </si>
  <si>
    <t xml:space="preserve">The Profit Before Tax for the current quarter stands at RM655,000, lower by RM2.03 million as compared to the preceding quarter of RM2.68 million.  This was mainly due to the lower revenue achieved in the current quarter of RM17.59 million as compared to the preceding quarter of RM24.52 million. </t>
  </si>
  <si>
    <t>Both the revenue and profit before taxation for the current quarter were lower than the immediate preceding quarter. The decreases were mainly due to the lower progress claims from the Group's construction activities for the current quarter as the construction works for certain projects are progressing toward the completion stage.</t>
  </si>
  <si>
    <t xml:space="preserve">The Group's core activities will remain in construction. The Group has secured the letter of intents ("LI") for contracts with a total estimated contract value of RM530 million to be carried out on the "design and build" basis. These include the proposed construction of a new prison complex in Penang for an estimated contract value of RM160 million, the proposed construction of a Universiti Utara Malaysia ("UUM")'s branch campus in Langkawi for an estimated contract value of RM300 million and the proposed Prison Academy Centre in Langkawi for an estimated contract value of RM70 million. The Group expects to receive the letter of awards upon the finalisation of the detailed  plans and designs and the terms and conditions of the relevant contracts. </t>
  </si>
  <si>
    <t>The matter is fixed for case management on 12 December 2004.</t>
  </si>
  <si>
    <t>(Increase)/Decrease in trade and other receivables</t>
  </si>
  <si>
    <t>Cash (used in)/Generated from operations</t>
  </si>
  <si>
    <t>The interim financial report is not audited and has been prepared in accordance with MASB 26 "Interim Financial Reporting" and Chapter 9 Part K of the Listing Requirements of Bursa Malaysia Securities Berhad. The accounting policies and methods of computation adopted by the Group  in this interim financial report are consistent with those adopted in the annual financial statements for the year ended 31 December 2003 except for the adoption of MASB 28, Discontinuing Operations and MASB 29, Employee Benefits.</t>
  </si>
  <si>
    <t>The adoption of MASB 28 and MASB 29 does not have any material effect on the financial results of the Group for the current or prior periods.</t>
  </si>
  <si>
    <t>There were no changes in the status of the claims by Hong Leong Finance Berhad for alleged breaches of fiduciary duties. The court has deferred the matter and is fixed for mention on  14 February 2005.</t>
  </si>
  <si>
    <t>* The calculation of basic earnings per share is based on the net profit attributable to ordinary shareholders divided by the weighted average number of shares in issue during the quarter and financial period ended 30 September 2004. The weighted average number of ordinary shares used in the preceding quarter/year have been adjusted for the effects of the bonus shares issued in the financial year ended 31 December 2003 for comparison purposes.</t>
  </si>
  <si>
    <t>(Increase)/Decrease in fixed deposits</t>
  </si>
  <si>
    <t>Net (Decrease)/Increase in cash and cash equivalents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</si>
</sst>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30">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style="double"/>
      <top>
        <color indexed="63"/>
      </top>
      <bottom style="thin"/>
    </border>
    <border>
      <left style="double"/>
      <right style="double"/>
      <top style="thin"/>
      <bottom style="double"/>
    </border>
    <border>
      <left style="double"/>
      <right>
        <color indexed="63"/>
      </right>
      <top>
        <color indexed="63"/>
      </top>
      <bottom style="double"/>
    </border>
    <border>
      <left style="double"/>
      <right>
        <color indexed="63"/>
      </right>
      <top style="double"/>
      <bottom style="double"/>
    </border>
    <border>
      <left style="thin"/>
      <right style="thin"/>
      <top style="thin"/>
      <bottom style="medium"/>
    </border>
    <border>
      <left style="thin"/>
      <right>
        <color indexed="63"/>
      </right>
      <top style="thin"/>
      <bottom style="thin"/>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2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2" fillId="0" borderId="0" xfId="15" applyNumberFormat="1" applyFont="1" applyAlignment="1">
      <alignment horizontal="center"/>
    </xf>
    <xf numFmtId="171"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169"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169" fontId="10" fillId="0" borderId="0" xfId="15" applyNumberFormat="1" applyFont="1" applyAlignment="1">
      <alignment/>
    </xf>
    <xf numFmtId="169"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169"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169" fontId="12" fillId="0" borderId="0" xfId="15" applyNumberFormat="1" applyFont="1" applyAlignment="1">
      <alignment horizontal="center"/>
    </xf>
    <xf numFmtId="169" fontId="11" fillId="0" borderId="0" xfId="15" applyNumberFormat="1" applyFont="1" applyAlignment="1">
      <alignment horizontal="center"/>
    </xf>
    <xf numFmtId="3" fontId="10" fillId="0" borderId="4" xfId="0" applyNumberFormat="1" applyFont="1" applyBorder="1" applyAlignment="1">
      <alignment/>
    </xf>
    <xf numFmtId="169" fontId="12" fillId="0" borderId="0" xfId="15" applyNumberFormat="1" applyFont="1" applyAlignment="1">
      <alignment horizontal="right"/>
    </xf>
    <xf numFmtId="169" fontId="8" fillId="0" borderId="0" xfId="15" applyNumberFormat="1" applyFont="1" applyBorder="1" applyAlignment="1">
      <alignmen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171"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10" fillId="0" borderId="7" xfId="0"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0" fontId="10" fillId="0" borderId="9" xfId="0" applyFont="1" applyBorder="1" applyAlignment="1">
      <alignment/>
    </xf>
    <xf numFmtId="0" fontId="10" fillId="0" borderId="10" xfId="0" applyFont="1" applyBorder="1" applyAlignment="1">
      <alignment/>
    </xf>
    <xf numFmtId="3" fontId="10" fillId="0" borderId="7" xfId="0" applyNumberFormat="1" applyFont="1" applyBorder="1" applyAlignment="1" quotePrefix="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6" xfId="15" applyNumberFormat="1" applyFont="1" applyBorder="1" applyAlignment="1">
      <alignment/>
    </xf>
    <xf numFmtId="179" fontId="10" fillId="0" borderId="17" xfId="15" applyNumberFormat="1" applyFont="1" applyBorder="1" applyAlignment="1">
      <alignment/>
    </xf>
    <xf numFmtId="179" fontId="11" fillId="0" borderId="18" xfId="15" applyNumberFormat="1" applyFont="1" applyBorder="1" applyAlignment="1">
      <alignment/>
    </xf>
    <xf numFmtId="179" fontId="11" fillId="0" borderId="16" xfId="15" applyNumberFormat="1" applyFont="1" applyBorder="1" applyAlignment="1">
      <alignment/>
    </xf>
    <xf numFmtId="179" fontId="11" fillId="0" borderId="17" xfId="15" applyNumberFormat="1" applyFont="1" applyBorder="1" applyAlignment="1">
      <alignment/>
    </xf>
    <xf numFmtId="179" fontId="11" fillId="0" borderId="19" xfId="15" applyNumberFormat="1" applyFont="1" applyBorder="1" applyAlignment="1">
      <alignment/>
    </xf>
    <xf numFmtId="179" fontId="10" fillId="0" borderId="19" xfId="15"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171" fontId="16" fillId="0" borderId="0" xfId="15" applyFont="1" applyBorder="1" applyAlignment="1">
      <alignment horizontal="right" vertical="center"/>
    </xf>
    <xf numFmtId="171"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0" fontId="10" fillId="0" borderId="0" xfId="0" applyFont="1" applyAlignment="1">
      <alignment horizontal="left" vertical="top" wrapText="1"/>
    </xf>
    <xf numFmtId="179" fontId="10" fillId="0" borderId="0" xfId="15" applyNumberFormat="1" applyFont="1" applyAlignment="1">
      <alignment horizontal="right"/>
    </xf>
    <xf numFmtId="179" fontId="10" fillId="0" borderId="16" xfId="15" applyNumberFormat="1" applyFont="1" applyBorder="1" applyAlignment="1">
      <alignment horizontal="right"/>
    </xf>
    <xf numFmtId="179" fontId="10" fillId="0" borderId="2" xfId="15" applyNumberFormat="1" applyFont="1" applyBorder="1" applyAlignment="1">
      <alignment/>
    </xf>
    <xf numFmtId="179" fontId="10" fillId="0" borderId="19" xfId="15" applyNumberFormat="1" applyFont="1" applyBorder="1" applyAlignment="1">
      <alignment horizontal="right"/>
    </xf>
    <xf numFmtId="0" fontId="10" fillId="0" borderId="0" xfId="0" applyFont="1" applyAlignment="1">
      <alignment horizontal="justify" wrapText="1"/>
    </xf>
    <xf numFmtId="0" fontId="10" fillId="0" borderId="0" xfId="0" applyFont="1" applyAlignment="1">
      <alignment horizontal="justify"/>
    </xf>
    <xf numFmtId="179" fontId="10" fillId="0" borderId="9"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169"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171"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horizontal="justify" vertical="top"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5" xfId="15" applyNumberFormat="1" applyFont="1" applyBorder="1" applyAlignment="1">
      <alignment horizontal="justify" wrapText="1"/>
    </xf>
    <xf numFmtId="179" fontId="10" fillId="0" borderId="15"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5" xfId="15" applyNumberFormat="1" applyFont="1" applyBorder="1" applyAlignment="1">
      <alignment/>
    </xf>
    <xf numFmtId="179" fontId="6" fillId="0" borderId="4" xfId="15" applyNumberFormat="1" applyFont="1" applyBorder="1" applyAlignment="1">
      <alignment/>
    </xf>
    <xf numFmtId="0" fontId="12" fillId="0" borderId="0" xfId="0" applyFont="1" applyAlignment="1">
      <alignment horizontal="justify" wrapText="1"/>
    </xf>
    <xf numFmtId="179" fontId="12" fillId="0" borderId="15"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4" xfId="15" applyNumberFormat="1" applyFont="1" applyBorder="1" applyAlignment="1">
      <alignment horizontal="justify" wrapText="1"/>
    </xf>
    <xf numFmtId="0" fontId="1" fillId="0" borderId="0" xfId="19" applyFont="1" applyAlignment="1">
      <alignment horizontal="center"/>
      <protection/>
    </xf>
    <xf numFmtId="179" fontId="10" fillId="0" borderId="18"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5" xfId="15" applyNumberFormat="1" applyFont="1" applyBorder="1" applyAlignment="1">
      <alignment/>
    </xf>
    <xf numFmtId="179" fontId="2" fillId="0" borderId="4"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7" xfId="0" applyFont="1" applyBorder="1" applyAlignment="1">
      <alignment horizontal="left" wrapText="1"/>
    </xf>
    <xf numFmtId="0" fontId="10" fillId="0" borderId="10"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7" xfId="0" applyFont="1" applyBorder="1" applyAlignment="1">
      <alignment/>
    </xf>
    <xf numFmtId="179" fontId="10" fillId="0" borderId="20" xfId="15" applyNumberFormat="1" applyFont="1" applyBorder="1" applyAlignment="1">
      <alignment/>
    </xf>
    <xf numFmtId="179" fontId="10" fillId="0" borderId="9" xfId="0" applyNumberFormat="1" applyFont="1" applyBorder="1" applyAlignment="1">
      <alignment horizontal="right"/>
    </xf>
    <xf numFmtId="0" fontId="8" fillId="0" borderId="0" xfId="0" applyFont="1" applyBorder="1" applyAlignment="1">
      <alignment/>
    </xf>
    <xf numFmtId="0" fontId="8" fillId="0" borderId="10" xfId="0" applyFont="1" applyBorder="1" applyAlignment="1">
      <alignment/>
    </xf>
    <xf numFmtId="179" fontId="8" fillId="0" borderId="9" xfId="15" applyNumberFormat="1" applyFont="1" applyBorder="1" applyAlignment="1">
      <alignment/>
    </xf>
    <xf numFmtId="0" fontId="25" fillId="0" borderId="0" xfId="0" applyFont="1" applyAlignment="1">
      <alignment/>
    </xf>
    <xf numFmtId="3" fontId="8" fillId="0" borderId="7" xfId="0" applyNumberFormat="1" applyFont="1" applyBorder="1" applyAlignment="1">
      <alignment/>
    </xf>
    <xf numFmtId="179" fontId="8" fillId="0" borderId="21" xfId="0" applyNumberFormat="1" applyFont="1" applyBorder="1" applyAlignment="1">
      <alignment horizontal="right"/>
    </xf>
    <xf numFmtId="3" fontId="10" fillId="0" borderId="22" xfId="0" applyNumberFormat="1" applyFont="1" applyBorder="1" applyAlignment="1" quotePrefix="1">
      <alignment/>
    </xf>
    <xf numFmtId="0" fontId="8" fillId="0" borderId="23" xfId="0" applyFont="1" applyBorder="1" applyAlignment="1">
      <alignment horizontal="center" wrapText="1"/>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24" fillId="0" borderId="0" xfId="20" applyFont="1" applyAlignment="1">
      <alignment horizontal="left"/>
      <protection/>
    </xf>
    <xf numFmtId="0" fontId="0" fillId="0" borderId="0" xfId="0" applyFont="1" applyAlignment="1">
      <alignment/>
    </xf>
    <xf numFmtId="179" fontId="8" fillId="0" borderId="21" xfId="15" applyNumberFormat="1" applyFont="1" applyBorder="1" applyAlignment="1">
      <alignment/>
    </xf>
    <xf numFmtId="179" fontId="8" fillId="0" borderId="9" xfId="0" applyNumberFormat="1" applyFont="1" applyBorder="1" applyAlignment="1">
      <alignment horizontal="right"/>
    </xf>
    <xf numFmtId="179" fontId="0" fillId="0" borderId="17" xfId="15" applyNumberFormat="1" applyBorder="1" applyAlignment="1">
      <alignment horizontal="justify" vertical="top" wrapText="1"/>
    </xf>
    <xf numFmtId="179" fontId="10" fillId="0" borderId="17" xfId="15" applyNumberFormat="1" applyFont="1" applyBorder="1" applyAlignment="1">
      <alignment horizontal="justify" vertical="top" wrapText="1"/>
    </xf>
    <xf numFmtId="0" fontId="8" fillId="0" borderId="0" xfId="0" applyFont="1" applyAlignment="1" quotePrefix="1">
      <alignment horizontal="center"/>
    </xf>
    <xf numFmtId="0" fontId="8" fillId="0" borderId="17" xfId="0" applyFont="1" applyBorder="1" applyAlignment="1">
      <alignment horizontal="center" vertical="top" wrapText="1"/>
    </xf>
    <xf numFmtId="0" fontId="8" fillId="0" borderId="0" xfId="0" applyFont="1" applyAlignment="1">
      <alignment horizontal="center" wrapText="1"/>
    </xf>
    <xf numFmtId="179" fontId="10" fillId="0" borderId="0" xfId="0" applyNumberFormat="1" applyFont="1" applyBorder="1" applyAlignment="1">
      <alignment horizontal="justify" vertical="top" wrapText="1"/>
    </xf>
    <xf numFmtId="179" fontId="10" fillId="0" borderId="15" xfId="0" applyNumberFormat="1" applyFont="1" applyBorder="1" applyAlignment="1">
      <alignment horizontal="justify" vertical="top" wrapText="1"/>
    </xf>
    <xf numFmtId="179" fontId="0" fillId="0" borderId="24" xfId="15" applyNumberFormat="1" applyBorder="1" applyAlignment="1">
      <alignment horizontal="justify" vertical="top" wrapText="1"/>
    </xf>
    <xf numFmtId="179" fontId="10" fillId="0" borderId="24" xfId="15" applyNumberFormat="1" applyFont="1" applyBorder="1" applyAlignment="1">
      <alignment horizontal="justify" vertical="top" wrapText="1"/>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171" fontId="2" fillId="0" borderId="0" xfId="15" applyFont="1" applyBorder="1" applyAlignment="1">
      <alignment horizontal="center" vertical="center"/>
    </xf>
    <xf numFmtId="0" fontId="0" fillId="0" borderId="0" xfId="0" applyAlignment="1">
      <alignment vertical="top"/>
    </xf>
    <xf numFmtId="0" fontId="25" fillId="0" borderId="17" xfId="0" applyFont="1" applyBorder="1" applyAlignment="1">
      <alignment horizontal="center" vertical="top" wrapText="1"/>
    </xf>
    <xf numFmtId="179" fontId="0" fillId="0" borderId="17" xfId="0" applyNumberFormat="1" applyBorder="1" applyAlignment="1">
      <alignment horizontal="justify" vertical="top" wrapText="1"/>
    </xf>
    <xf numFmtId="179" fontId="10" fillId="0" borderId="21" xfId="15" applyNumberFormat="1" applyFont="1" applyBorder="1" applyAlignment="1">
      <alignment/>
    </xf>
    <xf numFmtId="0" fontId="29" fillId="0" borderId="0" xfId="0" applyFont="1" applyAlignment="1">
      <alignment vertical="top"/>
    </xf>
    <xf numFmtId="0" fontId="10" fillId="0" borderId="0" xfId="19" applyFont="1">
      <alignment/>
      <protection/>
    </xf>
    <xf numFmtId="0" fontId="10" fillId="0" borderId="0" xfId="0" applyFont="1" applyAlignment="1">
      <alignment horizontal="right" wrapText="1"/>
    </xf>
    <xf numFmtId="3" fontId="10" fillId="0" borderId="7" xfId="0" applyNumberFormat="1" applyFont="1" applyBorder="1" applyAlignment="1" quotePrefix="1">
      <alignment wrapText="1"/>
    </xf>
    <xf numFmtId="179" fontId="10" fillId="0" borderId="9" xfId="15" applyNumberFormat="1" applyFont="1" applyBorder="1" applyAlignment="1">
      <alignment wrapText="1"/>
    </xf>
    <xf numFmtId="179" fontId="10" fillId="0" borderId="20" xfId="15" applyNumberFormat="1" applyFont="1" applyBorder="1" applyAlignment="1">
      <alignment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2" fillId="0" borderId="0" xfId="15" applyNumberFormat="1" applyFont="1" applyBorder="1" applyAlignment="1">
      <alignment horizontal="justify" wrapText="1"/>
    </xf>
    <xf numFmtId="179" fontId="10" fillId="0" borderId="0" xfId="15" applyNumberFormat="1" applyFont="1" applyBorder="1" applyAlignment="1">
      <alignment horizontal="justify" wrapText="1"/>
    </xf>
    <xf numFmtId="179" fontId="10" fillId="0" borderId="0" xfId="15" applyNumberFormat="1" applyFont="1" applyAlignment="1" quotePrefix="1">
      <alignment horizontal="left" vertical="top" wrapText="1"/>
    </xf>
    <xf numFmtId="178" fontId="12" fillId="0" borderId="0" xfId="15" applyNumberFormat="1" applyFont="1" applyBorder="1" applyAlignment="1">
      <alignment vertical="top" wrapText="1"/>
    </xf>
    <xf numFmtId="178" fontId="10" fillId="0" borderId="0" xfId="15" applyNumberFormat="1" applyFont="1" applyBorder="1" applyAlignment="1">
      <alignment vertical="top" wrapText="1"/>
    </xf>
    <xf numFmtId="179" fontId="8" fillId="0" borderId="8" xfId="0" applyNumberFormat="1" applyFont="1" applyBorder="1" applyAlignment="1">
      <alignment horizontal="right"/>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2" fillId="0" borderId="0" xfId="15" applyNumberFormat="1" applyFont="1" applyBorder="1" applyAlignment="1">
      <alignment horizontal="right"/>
    </xf>
    <xf numFmtId="179" fontId="3" fillId="0" borderId="0" xfId="15" applyNumberFormat="1" applyFont="1" applyAlignment="1">
      <alignment horizontal="right"/>
    </xf>
    <xf numFmtId="0" fontId="16" fillId="0" borderId="0" xfId="0" applyFont="1" applyBorder="1" applyAlignment="1">
      <alignment horizontal="right"/>
    </xf>
    <xf numFmtId="14" fontId="16" fillId="0" borderId="0" xfId="0" applyNumberFormat="1" applyFont="1" applyBorder="1" applyAlignment="1">
      <alignment horizontal="right"/>
    </xf>
    <xf numFmtId="183" fontId="3" fillId="0" borderId="0" xfId="0" applyNumberFormat="1" applyFont="1" applyAlignment="1">
      <alignment horizontal="right"/>
    </xf>
    <xf numFmtId="183" fontId="2" fillId="0" borderId="0" xfId="15" applyNumberFormat="1" applyFont="1" applyBorder="1" applyAlignment="1">
      <alignment horizontal="right"/>
    </xf>
    <xf numFmtId="183" fontId="16" fillId="0" borderId="0" xfId="0" applyNumberFormat="1" applyFont="1" applyBorder="1" applyAlignment="1">
      <alignment horizontal="right"/>
    </xf>
    <xf numFmtId="183" fontId="19" fillId="0" borderId="0" xfId="15" applyNumberFormat="1" applyFont="1" applyBorder="1" applyAlignment="1">
      <alignment horizontal="right"/>
    </xf>
    <xf numFmtId="0" fontId="6" fillId="0" borderId="0" xfId="0" applyFont="1" applyAlignment="1">
      <alignment horizontal="right"/>
    </xf>
    <xf numFmtId="0" fontId="2" fillId="0" borderId="0" xfId="0" applyFont="1" applyAlignment="1">
      <alignment horizontal="right"/>
    </xf>
    <xf numFmtId="0" fontId="19" fillId="0" borderId="0" xfId="0" applyFont="1" applyBorder="1" applyAlignment="1">
      <alignment horizontal="right"/>
    </xf>
    <xf numFmtId="0" fontId="2" fillId="0" borderId="0" xfId="19" applyFont="1" applyAlignment="1">
      <alignment horizontal="right"/>
      <protection/>
    </xf>
    <xf numFmtId="0" fontId="3" fillId="0" borderId="0" xfId="19" applyAlignment="1">
      <alignment horizontal="right"/>
      <protection/>
    </xf>
    <xf numFmtId="0" fontId="28" fillId="0" borderId="0" xfId="19" applyFont="1" applyAlignment="1">
      <alignment horizontal="right" vertical="top" wrapText="1"/>
      <protection/>
    </xf>
    <xf numFmtId="0" fontId="6" fillId="0" borderId="0" xfId="19" applyFont="1" applyAlignment="1">
      <alignment horizontal="right" vertical="top" wrapText="1"/>
      <protection/>
    </xf>
    <xf numFmtId="0" fontId="27" fillId="0" borderId="0" xfId="19" applyFont="1" applyAlignment="1">
      <alignment horizontal="right" vertical="top" wrapText="1"/>
      <protection/>
    </xf>
    <xf numFmtId="0" fontId="3" fillId="0" borderId="0" xfId="0" applyFont="1" applyBorder="1" applyAlignment="1">
      <alignment horizontal="right"/>
    </xf>
    <xf numFmtId="0" fontId="10" fillId="0" borderId="0" xfId="0" applyFont="1" applyBorder="1" applyAlignment="1">
      <alignment horizontal="right"/>
    </xf>
    <xf numFmtId="14" fontId="11" fillId="0" borderId="0" xfId="0" applyNumberFormat="1" applyFont="1" applyAlignment="1">
      <alignment horizontal="right"/>
    </xf>
    <xf numFmtId="14" fontId="8" fillId="0" borderId="0" xfId="0" applyNumberFormat="1" applyFont="1" applyAlignment="1">
      <alignment horizontal="right"/>
    </xf>
    <xf numFmtId="0" fontId="11" fillId="0" borderId="0" xfId="0" applyFont="1" applyAlignment="1">
      <alignment horizontal="right"/>
    </xf>
    <xf numFmtId="0" fontId="25" fillId="0" borderId="17" xfId="0" applyFont="1" applyBorder="1" applyAlignment="1">
      <alignment horizontal="right" vertical="top" wrapText="1"/>
    </xf>
    <xf numFmtId="0" fontId="8" fillId="0" borderId="17" xfId="0" applyFont="1" applyBorder="1" applyAlignment="1">
      <alignment horizontal="right" vertical="top" wrapText="1"/>
    </xf>
    <xf numFmtId="0" fontId="8" fillId="0" borderId="0" xfId="0" applyFont="1" applyAlignment="1">
      <alignment horizontal="right" wrapText="1"/>
    </xf>
    <xf numFmtId="0" fontId="8" fillId="0" borderId="25" xfId="0" applyFont="1" applyBorder="1" applyAlignment="1">
      <alignment horizontal="right" vertical="top" wrapText="1"/>
    </xf>
    <xf numFmtId="0" fontId="25" fillId="0" borderId="5" xfId="0" applyFont="1" applyBorder="1" applyAlignment="1">
      <alignment horizontal="right" vertical="top" wrapText="1"/>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 fillId="0" borderId="0" xfId="19" applyFont="1" applyAlignment="1">
      <alignment horizontal="center"/>
      <protection/>
    </xf>
    <xf numFmtId="0" fontId="4" fillId="0" borderId="0" xfId="20" applyFont="1" applyAlignment="1">
      <alignment horizontal="left" wrapText="1"/>
      <protection/>
    </xf>
    <xf numFmtId="0" fontId="10" fillId="0" borderId="0" xfId="19" applyFont="1" applyAlignment="1">
      <alignment wrapText="1"/>
      <protection/>
    </xf>
    <xf numFmtId="0" fontId="0" fillId="0" borderId="10" xfId="0" applyBorder="1" applyAlignment="1">
      <alignment wrapText="1"/>
    </xf>
    <xf numFmtId="0" fontId="10" fillId="0" borderId="0" xfId="0" applyFont="1" applyAlignment="1">
      <alignment horizontal="justify" vertical="top" wrapText="1"/>
    </xf>
    <xf numFmtId="0" fontId="0" fillId="0" borderId="0" xfId="0" applyAlignment="1">
      <alignment horizontal="justify" vertical="top" wrapText="1"/>
    </xf>
    <xf numFmtId="0" fontId="8" fillId="0" borderId="0" xfId="0" applyFont="1" applyAlignment="1">
      <alignment horizontal="justify" vertical="top"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wrapText="1"/>
    </xf>
    <xf numFmtId="0" fontId="20" fillId="0" borderId="0" xfId="0" applyFont="1" applyAlignment="1">
      <alignment horizontal="left" wrapText="1"/>
    </xf>
    <xf numFmtId="0" fontId="1" fillId="0" borderId="0" xfId="0" applyFont="1" applyAlignment="1">
      <alignment horizontal="center"/>
    </xf>
    <xf numFmtId="0" fontId="2" fillId="0" borderId="0" xfId="20" applyFont="1" applyAlignment="1">
      <alignment horizontal="left" wrapText="1"/>
      <protection/>
    </xf>
    <xf numFmtId="0" fontId="25" fillId="0" borderId="0" xfId="0" applyFont="1" applyAlignment="1">
      <alignment horizontal="justify" vertical="top"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7" xfId="0" applyFont="1" applyBorder="1" applyAlignment="1">
      <alignment horizontal="left" wrapText="1"/>
    </xf>
    <xf numFmtId="0" fontId="0" fillId="0" borderId="0" xfId="0" applyAlignment="1">
      <alignment/>
    </xf>
    <xf numFmtId="0" fontId="10" fillId="0" borderId="0" xfId="0" applyFont="1" applyAlignment="1">
      <alignment horizontal="left" vertical="top" wrapText="1"/>
    </xf>
    <xf numFmtId="0" fontId="3" fillId="0" borderId="0" xfId="0" applyFont="1" applyAlignment="1">
      <alignment horizontal="center"/>
    </xf>
    <xf numFmtId="0" fontId="10" fillId="0" borderId="0" xfId="0" applyFont="1" applyAlignment="1">
      <alignment vertical="top" wrapText="1"/>
    </xf>
    <xf numFmtId="0" fontId="0" fillId="0" borderId="0" xfId="0" applyAlignment="1">
      <alignment vertical="top" wrapText="1"/>
    </xf>
    <xf numFmtId="179" fontId="10" fillId="0" borderId="0" xfId="15" applyNumberFormat="1" applyFont="1" applyAlignment="1" quotePrefix="1">
      <alignment horizontal="left" vertical="top" wrapText="1"/>
    </xf>
    <xf numFmtId="0" fontId="0" fillId="0" borderId="0" xfId="0" applyAlignment="1">
      <alignment horizontal="left" vertical="top" wrapText="1"/>
    </xf>
    <xf numFmtId="0" fontId="10" fillId="0" borderId="25" xfId="0" applyFont="1" applyBorder="1" applyAlignment="1">
      <alignment horizontal="justify" vertical="top" wrapText="1"/>
    </xf>
    <xf numFmtId="0" fontId="0" fillId="0" borderId="5" xfId="0" applyBorder="1" applyAlignment="1">
      <alignment horizontal="justify" vertical="top" wrapText="1"/>
    </xf>
    <xf numFmtId="179" fontId="10" fillId="0" borderId="0" xfId="15" applyNumberFormat="1" applyFont="1" applyAlignment="1">
      <alignment horizontal="left" vertical="top" wrapText="1"/>
    </xf>
    <xf numFmtId="0" fontId="10" fillId="0" borderId="0" xfId="0" applyFont="1" applyAlignment="1">
      <alignment horizontal="left"/>
    </xf>
    <xf numFmtId="0" fontId="10" fillId="0" borderId="0" xfId="0" applyFont="1" applyAlignment="1" quotePrefix="1">
      <alignment vertical="top" wrapText="1"/>
    </xf>
    <xf numFmtId="0" fontId="14" fillId="0" borderId="0" xfId="0" applyFont="1" applyFill="1" applyAlignment="1">
      <alignment horizontal="center"/>
    </xf>
    <xf numFmtId="0" fontId="8" fillId="0" borderId="0" xfId="0" applyFont="1" applyFill="1" applyAlignment="1">
      <alignment horizontal="center"/>
    </xf>
    <xf numFmtId="179" fontId="10" fillId="0" borderId="0" xfId="15" applyNumberFormat="1" applyFont="1" applyAlignment="1">
      <alignment horizontal="justify" wrapText="1"/>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8" fillId="0" borderId="25" xfId="0" applyFont="1" applyBorder="1" applyAlignment="1">
      <alignment horizontal="center" vertical="top" wrapText="1"/>
    </xf>
    <xf numFmtId="0" fontId="25" fillId="0" borderId="5" xfId="0" applyFont="1" applyBorder="1" applyAlignment="1">
      <alignment horizontal="center" vertical="top" wrapText="1"/>
    </xf>
    <xf numFmtId="0" fontId="8" fillId="0" borderId="0" xfId="0" applyFont="1" applyAlignment="1">
      <alignment horizontal="justify" wrapText="1"/>
    </xf>
    <xf numFmtId="0" fontId="2" fillId="0" borderId="0" xfId="0" applyFont="1" applyFill="1" applyAlignment="1">
      <alignment horizontal="center"/>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685800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085850"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3"/>
  <sheetViews>
    <sheetView showGridLines="0" workbookViewId="0" topLeftCell="A12">
      <selection activeCell="E12" sqref="E12"/>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6.710937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03" customWidth="1"/>
    <col min="15" max="15" width="12.421875" style="103" customWidth="1"/>
    <col min="16" max="17" width="9.140625" style="103" customWidth="1"/>
    <col min="18" max="16384" width="9.140625" style="3" customWidth="1"/>
  </cols>
  <sheetData>
    <row r="1" spans="2:11" ht="22.5">
      <c r="B1" s="290"/>
      <c r="C1" s="290"/>
      <c r="D1" s="290"/>
      <c r="E1" s="290"/>
      <c r="F1" s="290"/>
      <c r="G1" s="290"/>
      <c r="H1" s="290"/>
      <c r="I1" s="290"/>
      <c r="J1" s="290"/>
      <c r="K1" s="290"/>
    </row>
    <row r="2" spans="2:11" ht="18.75" customHeight="1">
      <c r="B2" s="290" t="s">
        <v>92</v>
      </c>
      <c r="C2" s="290"/>
      <c r="D2" s="290"/>
      <c r="E2" s="290"/>
      <c r="F2" s="290"/>
      <c r="G2" s="290"/>
      <c r="H2" s="290"/>
      <c r="I2" s="290"/>
      <c r="J2" s="290"/>
      <c r="K2" s="290"/>
    </row>
    <row r="3" spans="2:11" ht="14.25" customHeight="1">
      <c r="B3" s="291" t="s">
        <v>93</v>
      </c>
      <c r="C3" s="291"/>
      <c r="D3" s="291"/>
      <c r="E3" s="291"/>
      <c r="F3" s="291"/>
      <c r="G3" s="291"/>
      <c r="H3" s="291"/>
      <c r="I3" s="291"/>
      <c r="J3" s="291"/>
      <c r="K3" s="291"/>
    </row>
    <row r="4" spans="2:11" ht="24" customHeight="1">
      <c r="B4" s="282" t="s">
        <v>47</v>
      </c>
      <c r="C4" s="283"/>
      <c r="D4" s="283"/>
      <c r="E4" s="283"/>
      <c r="F4" s="283"/>
      <c r="G4" s="283"/>
      <c r="H4" s="283"/>
      <c r="I4" s="283"/>
      <c r="J4" s="283"/>
      <c r="K4" s="283"/>
    </row>
    <row r="5" spans="1:17" ht="18.75">
      <c r="A5" s="133"/>
      <c r="B5" s="289"/>
      <c r="C5" s="289"/>
      <c r="D5" s="289"/>
      <c r="E5" s="289"/>
      <c r="F5" s="289"/>
      <c r="G5" s="289"/>
      <c r="H5" s="289"/>
      <c r="I5" s="289"/>
      <c r="J5" s="289"/>
      <c r="K5" s="289"/>
      <c r="L5" s="21"/>
      <c r="M5" s="19"/>
      <c r="N5" s="108"/>
      <c r="O5" s="109"/>
      <c r="P5" s="109"/>
      <c r="Q5" s="109"/>
    </row>
    <row r="6" spans="2:11" ht="6" customHeight="1">
      <c r="B6" s="13"/>
      <c r="C6" s="13"/>
      <c r="D6" s="13"/>
      <c r="E6" s="13"/>
      <c r="F6" s="13"/>
      <c r="G6" s="13"/>
      <c r="H6" s="13"/>
      <c r="I6" s="13"/>
      <c r="J6" s="13"/>
      <c r="K6" s="13"/>
    </row>
    <row r="7" spans="2:11" ht="36.75" customHeight="1">
      <c r="B7" s="296" t="s">
        <v>209</v>
      </c>
      <c r="C7" s="288"/>
      <c r="D7" s="288"/>
      <c r="E7" s="288"/>
      <c r="F7" s="288"/>
      <c r="G7" s="288"/>
      <c r="H7" s="288"/>
      <c r="I7" s="288"/>
      <c r="J7" s="288"/>
      <c r="K7" s="288"/>
    </row>
    <row r="8" ht="16.5" customHeight="1">
      <c r="B8" s="138" t="s">
        <v>81</v>
      </c>
    </row>
    <row r="9" ht="16.5" customHeight="1">
      <c r="B9" s="138"/>
    </row>
    <row r="10" ht="15.75">
      <c r="B10" s="1" t="s">
        <v>100</v>
      </c>
    </row>
    <row r="11" ht="8.25" customHeight="1"/>
    <row r="12" spans="5:10" ht="2.25" customHeight="1">
      <c r="E12" s="7"/>
      <c r="F12" s="7"/>
      <c r="G12" s="7"/>
      <c r="H12" s="7"/>
      <c r="I12" s="7"/>
      <c r="J12" s="7"/>
    </row>
    <row r="13" spans="5:11" ht="13.5" customHeight="1">
      <c r="E13" s="7"/>
      <c r="F13" s="7"/>
      <c r="G13" s="7"/>
      <c r="H13" s="7"/>
      <c r="I13" s="294"/>
      <c r="J13" s="294"/>
      <c r="K13" s="294"/>
    </row>
    <row r="14" spans="5:11" ht="12.75">
      <c r="E14" s="293" t="s">
        <v>82</v>
      </c>
      <c r="F14" s="293"/>
      <c r="G14" s="293"/>
      <c r="H14" s="8"/>
      <c r="I14" s="292" t="s">
        <v>151</v>
      </c>
      <c r="J14" s="292"/>
      <c r="K14" s="292"/>
    </row>
    <row r="15" spans="5:17" s="245" customFormat="1" ht="12.75">
      <c r="E15" s="14" t="s">
        <v>27</v>
      </c>
      <c r="F15" s="12"/>
      <c r="G15" s="12" t="s">
        <v>68</v>
      </c>
      <c r="H15" s="12"/>
      <c r="I15" s="254" t="s">
        <v>27</v>
      </c>
      <c r="J15" s="12"/>
      <c r="K15" s="255" t="s">
        <v>68</v>
      </c>
      <c r="N15" s="256"/>
      <c r="O15" s="256" t="s">
        <v>27</v>
      </c>
      <c r="P15" s="248"/>
      <c r="Q15" s="248"/>
    </row>
    <row r="16" spans="5:17" s="245" customFormat="1" ht="12.75">
      <c r="E16" s="14" t="s">
        <v>48</v>
      </c>
      <c r="F16" s="12"/>
      <c r="G16" s="12" t="s">
        <v>48</v>
      </c>
      <c r="H16" s="12"/>
      <c r="I16" s="254" t="s">
        <v>48</v>
      </c>
      <c r="J16" s="12"/>
      <c r="K16" s="255" t="s">
        <v>48</v>
      </c>
      <c r="N16" s="256"/>
      <c r="O16" s="256" t="s">
        <v>48</v>
      </c>
      <c r="P16" s="248"/>
      <c r="Q16" s="248"/>
    </row>
    <row r="17" spans="5:17" s="245" customFormat="1" ht="15" customHeight="1">
      <c r="E17" s="14" t="s">
        <v>28</v>
      </c>
      <c r="F17" s="246"/>
      <c r="G17" s="12" t="s">
        <v>46</v>
      </c>
      <c r="H17" s="12"/>
      <c r="I17" s="254" t="s">
        <v>67</v>
      </c>
      <c r="J17" s="12"/>
      <c r="K17" s="255" t="s">
        <v>46</v>
      </c>
      <c r="N17" s="256"/>
      <c r="O17" s="256" t="s">
        <v>67</v>
      </c>
      <c r="P17" s="248"/>
      <c r="Q17" s="248"/>
    </row>
    <row r="18" spans="5:17" s="245" customFormat="1" ht="15" customHeight="1">
      <c r="E18" s="14"/>
      <c r="F18" s="246"/>
      <c r="G18" s="12" t="s">
        <v>28</v>
      </c>
      <c r="H18" s="12"/>
      <c r="I18" s="254" t="s">
        <v>49</v>
      </c>
      <c r="J18" s="12"/>
      <c r="K18" s="255" t="s">
        <v>50</v>
      </c>
      <c r="N18" s="256"/>
      <c r="O18" s="256" t="s">
        <v>49</v>
      </c>
      <c r="P18" s="248"/>
      <c r="Q18" s="248"/>
    </row>
    <row r="19" spans="5:17" s="250" customFormat="1" ht="12.75">
      <c r="E19" s="136">
        <v>38260</v>
      </c>
      <c r="F19" s="251"/>
      <c r="G19" s="137">
        <v>37894</v>
      </c>
      <c r="H19" s="137"/>
      <c r="I19" s="136">
        <f>+E19</f>
        <v>38260</v>
      </c>
      <c r="J19" s="137"/>
      <c r="K19" s="137">
        <f>+G19</f>
        <v>37894</v>
      </c>
      <c r="N19" s="252"/>
      <c r="O19" s="253">
        <v>37072</v>
      </c>
      <c r="P19" s="252"/>
      <c r="Q19" s="252"/>
    </row>
    <row r="20" spans="5:17" s="245" customFormat="1" ht="14.25" customHeight="1">
      <c r="E20" s="14" t="s">
        <v>24</v>
      </c>
      <c r="F20" s="246"/>
      <c r="G20" s="12" t="s">
        <v>24</v>
      </c>
      <c r="H20" s="12"/>
      <c r="I20" s="14" t="s">
        <v>24</v>
      </c>
      <c r="J20" s="12"/>
      <c r="K20" s="12" t="s">
        <v>24</v>
      </c>
      <c r="L20" s="247"/>
      <c r="N20" s="248"/>
      <c r="O20" s="110" t="s">
        <v>24</v>
      </c>
      <c r="P20" s="249"/>
      <c r="Q20" s="248"/>
    </row>
    <row r="21" spans="5:15" ht="8.25" customHeight="1">
      <c r="E21" s="14"/>
      <c r="F21" s="94"/>
      <c r="G21" s="12"/>
      <c r="H21" s="8"/>
      <c r="I21" s="14"/>
      <c r="J21" s="8"/>
      <c r="K21" s="12"/>
      <c r="L21" s="4"/>
      <c r="O21" s="110"/>
    </row>
    <row r="22" spans="2:17" s="27" customFormat="1" ht="18" customHeight="1">
      <c r="B22" s="27" t="s">
        <v>53</v>
      </c>
      <c r="E22" s="37">
        <v>17590</v>
      </c>
      <c r="F22" s="29"/>
      <c r="G22" s="144">
        <v>60060</v>
      </c>
      <c r="H22" s="29"/>
      <c r="I22" s="37">
        <v>76537</v>
      </c>
      <c r="J22" s="31"/>
      <c r="K22" s="144">
        <v>155766</v>
      </c>
      <c r="N22" s="104"/>
      <c r="O22" s="105">
        <v>24768</v>
      </c>
      <c r="P22" s="104"/>
      <c r="Q22" s="104"/>
    </row>
    <row r="23" spans="2:17" s="27" customFormat="1" ht="17.25" customHeight="1">
      <c r="B23" s="27" t="s">
        <v>102</v>
      </c>
      <c r="E23" s="134">
        <v>-17121</v>
      </c>
      <c r="F23" s="29"/>
      <c r="G23" s="144">
        <v>-52819</v>
      </c>
      <c r="H23" s="29"/>
      <c r="I23" s="134">
        <v>-69802</v>
      </c>
      <c r="J23" s="29"/>
      <c r="K23" s="144">
        <v>-129283</v>
      </c>
      <c r="N23" s="104"/>
      <c r="O23" s="105">
        <v>0</v>
      </c>
      <c r="P23" s="104"/>
      <c r="Q23" s="104"/>
    </row>
    <row r="24" spans="5:17" s="27" customFormat="1" ht="4.5" customHeight="1">
      <c r="E24" s="39"/>
      <c r="F24" s="29"/>
      <c r="G24" s="163"/>
      <c r="H24" s="31"/>
      <c r="I24" s="39"/>
      <c r="J24" s="31"/>
      <c r="K24" s="163"/>
      <c r="N24" s="104"/>
      <c r="O24" s="111"/>
      <c r="P24" s="104"/>
      <c r="Q24" s="104"/>
    </row>
    <row r="25" spans="2:17" s="27" customFormat="1" ht="12.75">
      <c r="B25" s="284" t="s">
        <v>101</v>
      </c>
      <c r="C25" s="284"/>
      <c r="E25" s="123">
        <f>SUM(E22:E24)</f>
        <v>469</v>
      </c>
      <c r="F25" s="95"/>
      <c r="G25" s="144">
        <f>+G22+G23</f>
        <v>7241</v>
      </c>
      <c r="H25" s="36"/>
      <c r="I25" s="123">
        <f>SUM(I22:I24)</f>
        <v>6735</v>
      </c>
      <c r="J25" s="36"/>
      <c r="K25" s="144">
        <f>+K22+K23</f>
        <v>26483</v>
      </c>
      <c r="L25" s="34"/>
      <c r="M25" s="34"/>
      <c r="N25" s="112"/>
      <c r="O25" s="113">
        <v>-1652</v>
      </c>
      <c r="P25" s="104"/>
      <c r="Q25" s="104"/>
    </row>
    <row r="26" spans="2:17" s="27" customFormat="1" ht="17.25" customHeight="1">
      <c r="B26" s="27" t="s">
        <v>148</v>
      </c>
      <c r="E26" s="37">
        <v>215</v>
      </c>
      <c r="F26" s="29"/>
      <c r="G26" s="144">
        <v>83</v>
      </c>
      <c r="H26" s="29"/>
      <c r="I26" s="37">
        <v>751</v>
      </c>
      <c r="J26" s="29"/>
      <c r="K26" s="144">
        <v>259</v>
      </c>
      <c r="N26" s="104"/>
      <c r="O26" s="105">
        <v>3202</v>
      </c>
      <c r="P26" s="104"/>
      <c r="Q26" s="104"/>
    </row>
    <row r="27" spans="2:17" s="27" customFormat="1" ht="16.5" customHeight="1">
      <c r="B27" s="27" t="s">
        <v>208</v>
      </c>
      <c r="E27" s="135">
        <v>-29</v>
      </c>
      <c r="F27" s="29"/>
      <c r="G27" s="146">
        <v>-316</v>
      </c>
      <c r="H27" s="31"/>
      <c r="I27" s="39">
        <v>-102</v>
      </c>
      <c r="J27" s="31"/>
      <c r="K27" s="146">
        <v>-267</v>
      </c>
      <c r="N27" s="104"/>
      <c r="O27" s="105">
        <v>512</v>
      </c>
      <c r="P27" s="104"/>
      <c r="Q27" s="104"/>
    </row>
    <row r="28" spans="2:17" s="27" customFormat="1" ht="12.75">
      <c r="B28" s="285" t="s">
        <v>127</v>
      </c>
      <c r="C28" s="285"/>
      <c r="E28" s="33">
        <f>SUM(E25:E27)</f>
        <v>655</v>
      </c>
      <c r="F28" s="29"/>
      <c r="G28" s="144">
        <f>+G27+G26+G25</f>
        <v>7008</v>
      </c>
      <c r="H28" s="31"/>
      <c r="I28" s="33">
        <f>SUM(I25:I27)</f>
        <v>7384</v>
      </c>
      <c r="J28" s="31"/>
      <c r="K28" s="144">
        <f>+K25+K26+K27</f>
        <v>26475</v>
      </c>
      <c r="N28" s="104"/>
      <c r="O28" s="111">
        <v>-2953</v>
      </c>
      <c r="P28" s="104"/>
      <c r="Q28" s="104"/>
    </row>
    <row r="29" spans="2:17" s="27" customFormat="1" ht="16.5" customHeight="1">
      <c r="B29" s="27" t="s">
        <v>162</v>
      </c>
      <c r="E29" s="39">
        <v>-381</v>
      </c>
      <c r="F29" s="29"/>
      <c r="G29" s="146">
        <v>-4103</v>
      </c>
      <c r="H29" s="29"/>
      <c r="I29" s="39">
        <v>-2764</v>
      </c>
      <c r="J29" s="31"/>
      <c r="K29" s="146">
        <v>-7720</v>
      </c>
      <c r="N29" s="104"/>
      <c r="O29" s="105">
        <v>0</v>
      </c>
      <c r="P29" s="104"/>
      <c r="Q29" s="104"/>
    </row>
    <row r="30" spans="2:17" s="27" customFormat="1" ht="16.5" customHeight="1">
      <c r="B30" s="27" t="s">
        <v>105</v>
      </c>
      <c r="E30" s="37">
        <f>SUM(E28:E29)</f>
        <v>274</v>
      </c>
      <c r="F30" s="29"/>
      <c r="G30" s="144">
        <f>+G28+G29</f>
        <v>2905</v>
      </c>
      <c r="H30" s="29"/>
      <c r="I30" s="37">
        <f>+I28+I29</f>
        <v>4620</v>
      </c>
      <c r="J30" s="31"/>
      <c r="K30" s="144">
        <f>+K28+K29</f>
        <v>18755</v>
      </c>
      <c r="L30" s="29"/>
      <c r="N30" s="104"/>
      <c r="O30" s="105"/>
      <c r="P30" s="104"/>
      <c r="Q30" s="104"/>
    </row>
    <row r="31" spans="2:17" s="27" customFormat="1" ht="16.5" customHeight="1">
      <c r="B31" s="27" t="s">
        <v>153</v>
      </c>
      <c r="E31" s="37">
        <v>0</v>
      </c>
      <c r="F31" s="29"/>
      <c r="G31" s="144">
        <v>0</v>
      </c>
      <c r="H31" s="29"/>
      <c r="I31" s="37">
        <v>0</v>
      </c>
      <c r="J31" s="31"/>
      <c r="K31" s="144">
        <v>0</v>
      </c>
      <c r="L31" s="29"/>
      <c r="N31" s="104"/>
      <c r="O31" s="105"/>
      <c r="P31" s="104"/>
      <c r="Q31" s="104"/>
    </row>
    <row r="32" spans="2:17" s="27" customFormat="1" ht="16.5" customHeight="1">
      <c r="B32" s="27" t="s">
        <v>103</v>
      </c>
      <c r="E32" s="39">
        <v>-143</v>
      </c>
      <c r="F32" s="29"/>
      <c r="G32" s="146">
        <v>-812</v>
      </c>
      <c r="H32" s="29"/>
      <c r="I32" s="39">
        <v>-1164</v>
      </c>
      <c r="J32" s="31"/>
      <c r="K32" s="146">
        <v>-369</v>
      </c>
      <c r="L32" s="29"/>
      <c r="N32" s="104"/>
      <c r="O32" s="105"/>
      <c r="P32" s="104"/>
      <c r="Q32" s="104"/>
    </row>
    <row r="33" spans="2:17" s="27" customFormat="1" ht="33" customHeight="1" thickBot="1">
      <c r="B33" s="295" t="s">
        <v>104</v>
      </c>
      <c r="C33" s="295"/>
      <c r="E33" s="28">
        <f>SUM(E30:E32)</f>
        <v>131</v>
      </c>
      <c r="F33" s="29"/>
      <c r="G33" s="145">
        <f>+G30+G31+G32</f>
        <v>2093</v>
      </c>
      <c r="H33" s="29"/>
      <c r="I33" s="28">
        <f>SUM(I30:I32)</f>
        <v>3456</v>
      </c>
      <c r="J33" s="31"/>
      <c r="K33" s="145">
        <f>+K30+K31+K32</f>
        <v>18386</v>
      </c>
      <c r="N33" s="104"/>
      <c r="O33" s="111">
        <v>-2953</v>
      </c>
      <c r="P33" s="104"/>
      <c r="Q33" s="104"/>
    </row>
    <row r="34" spans="2:17" s="27" customFormat="1" ht="9.75" customHeight="1">
      <c r="B34" s="26"/>
      <c r="E34" s="33"/>
      <c r="F34" s="29"/>
      <c r="G34" s="38"/>
      <c r="H34" s="31"/>
      <c r="I34" s="33"/>
      <c r="J34" s="31"/>
      <c r="K34" s="38"/>
      <c r="N34" s="104"/>
      <c r="O34" s="105"/>
      <c r="P34" s="104"/>
      <c r="Q34" s="104"/>
    </row>
    <row r="35" spans="2:17" s="27" customFormat="1" ht="12.75">
      <c r="B35" s="284" t="s">
        <v>106</v>
      </c>
      <c r="C35" s="284"/>
      <c r="E35" s="33"/>
      <c r="F35" s="29"/>
      <c r="G35" s="38"/>
      <c r="H35" s="31"/>
      <c r="I35" s="33"/>
      <c r="J35" s="31"/>
      <c r="K35" s="38"/>
      <c r="N35" s="104"/>
      <c r="O35" s="105"/>
      <c r="P35" s="104"/>
      <c r="Q35" s="104"/>
    </row>
    <row r="36" spans="2:17" s="27" customFormat="1" ht="12.75">
      <c r="B36" s="16"/>
      <c r="C36" s="35" t="s">
        <v>178</v>
      </c>
      <c r="E36" s="128">
        <f>+notes!G177</f>
        <v>0.12718446601941746</v>
      </c>
      <c r="F36" s="25"/>
      <c r="G36" s="165">
        <v>2.6</v>
      </c>
      <c r="H36" s="25"/>
      <c r="I36" s="128">
        <f>+notes!I177</f>
        <v>3.355339805825243</v>
      </c>
      <c r="J36" s="29"/>
      <c r="K36" s="165">
        <v>23</v>
      </c>
      <c r="L36" s="32"/>
      <c r="M36" s="32"/>
      <c r="N36" s="104"/>
      <c r="O36" s="106">
        <v>-14.914141414141413</v>
      </c>
      <c r="P36" s="104"/>
      <c r="Q36" s="104"/>
    </row>
    <row r="37" spans="5:15" ht="12" customHeight="1">
      <c r="E37" s="15"/>
      <c r="F37" s="8"/>
      <c r="G37" s="224"/>
      <c r="H37" s="8"/>
      <c r="I37" s="15"/>
      <c r="J37" s="8"/>
      <c r="K37" s="224"/>
      <c r="O37" s="107"/>
    </row>
    <row r="38" spans="3:15" ht="12.75">
      <c r="C38" s="124"/>
      <c r="D38" s="124"/>
      <c r="E38" s="125"/>
      <c r="F38" s="125"/>
      <c r="G38" s="125"/>
      <c r="H38" s="125"/>
      <c r="I38" s="124"/>
      <c r="J38" s="125"/>
      <c r="K38" s="124"/>
      <c r="O38" s="114"/>
    </row>
    <row r="39" spans="3:15" ht="12.75">
      <c r="C39" s="124"/>
      <c r="D39" s="124"/>
      <c r="E39" s="125"/>
      <c r="F39" s="125"/>
      <c r="G39" s="125"/>
      <c r="H39" s="125"/>
      <c r="I39" s="124"/>
      <c r="J39" s="125"/>
      <c r="K39" s="124"/>
      <c r="O39" s="114"/>
    </row>
    <row r="40" spans="3:15" ht="12.75">
      <c r="C40" s="124"/>
      <c r="D40" s="124"/>
      <c r="E40" s="125"/>
      <c r="F40" s="125"/>
      <c r="G40" s="125"/>
      <c r="H40" s="125"/>
      <c r="I40" s="124"/>
      <c r="J40" s="125"/>
      <c r="K40" s="124"/>
      <c r="O40" s="114"/>
    </row>
    <row r="41" spans="3:15" ht="12.75">
      <c r="C41" s="124"/>
      <c r="D41" s="124"/>
      <c r="E41" s="125"/>
      <c r="F41" s="125"/>
      <c r="G41" s="125"/>
      <c r="H41" s="125"/>
      <c r="I41" s="124"/>
      <c r="J41" s="125"/>
      <c r="K41" s="124"/>
      <c r="O41" s="114"/>
    </row>
    <row r="42" spans="3:15" ht="12.75">
      <c r="C42" s="124"/>
      <c r="D42" s="124"/>
      <c r="E42" s="125"/>
      <c r="F42" s="125"/>
      <c r="G42" s="125"/>
      <c r="H42" s="125"/>
      <c r="I42" s="124"/>
      <c r="J42" s="125"/>
      <c r="K42" s="124"/>
      <c r="O42" s="114"/>
    </row>
    <row r="43" spans="2:15" ht="23.25" customHeight="1">
      <c r="B43" s="132"/>
      <c r="C43" s="286" t="s">
        <v>183</v>
      </c>
      <c r="D43" s="287"/>
      <c r="E43" s="287"/>
      <c r="F43" s="287"/>
      <c r="G43" s="287"/>
      <c r="H43" s="287"/>
      <c r="I43" s="287"/>
      <c r="J43" s="288"/>
      <c r="K43" s="288"/>
      <c r="O43" s="114"/>
    </row>
    <row r="44" spans="3:15" ht="12.75">
      <c r="C44" s="124"/>
      <c r="D44" s="124"/>
      <c r="E44" s="125"/>
      <c r="F44" s="125"/>
      <c r="G44" s="125"/>
      <c r="H44" s="125"/>
      <c r="I44" s="124"/>
      <c r="J44" s="125"/>
      <c r="K44" s="124"/>
      <c r="O44" s="114"/>
    </row>
    <row r="45" spans="3:15" ht="12.75">
      <c r="C45" s="124"/>
      <c r="D45" s="124"/>
      <c r="E45" s="125"/>
      <c r="F45" s="125"/>
      <c r="G45" s="125"/>
      <c r="H45" s="125"/>
      <c r="I45" s="124"/>
      <c r="J45" s="125"/>
      <c r="K45" s="124"/>
      <c r="O45" s="114"/>
    </row>
    <row r="46" spans="9:15" ht="12.75">
      <c r="I46" s="5"/>
      <c r="O46" s="114"/>
    </row>
    <row r="47" spans="9:15" ht="12.75">
      <c r="I47" s="5"/>
      <c r="O47" s="114"/>
    </row>
    <row r="48" ht="12.75">
      <c r="I48" s="5"/>
    </row>
    <row r="49" ht="12.75">
      <c r="I49" s="5"/>
    </row>
    <row r="50" ht="12.75">
      <c r="I50" s="5"/>
    </row>
    <row r="51" ht="12.75">
      <c r="I51" s="5"/>
    </row>
    <row r="52" ht="12.75">
      <c r="I52" s="5"/>
    </row>
    <row r="53" ht="12.75">
      <c r="I53" s="5"/>
    </row>
  </sheetData>
  <mergeCells count="14">
    <mergeCell ref="C43:K43"/>
    <mergeCell ref="B5:K5"/>
    <mergeCell ref="B1:K1"/>
    <mergeCell ref="B2:K2"/>
    <mergeCell ref="B3:K3"/>
    <mergeCell ref="I14:K14"/>
    <mergeCell ref="E14:G14"/>
    <mergeCell ref="I13:K13"/>
    <mergeCell ref="B33:C33"/>
    <mergeCell ref="B7:K7"/>
    <mergeCell ref="B4:K4"/>
    <mergeCell ref="B35:C35"/>
    <mergeCell ref="B25:C25"/>
    <mergeCell ref="B28:C28"/>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59"/>
  <sheetViews>
    <sheetView showGridLines="0" workbookViewId="0" topLeftCell="A10">
      <selection activeCell="E56" sqref="E56"/>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91"/>
      <c r="B1" s="291"/>
      <c r="C1" s="291"/>
      <c r="D1" s="291"/>
      <c r="E1" s="291"/>
      <c r="F1" s="291"/>
      <c r="G1" s="291"/>
    </row>
    <row r="2" spans="1:7" ht="22.5">
      <c r="A2" s="290" t="str">
        <f>+Income!B2</f>
        <v>TSR CAPITAL BERHAD</v>
      </c>
      <c r="B2" s="290"/>
      <c r="C2" s="290"/>
      <c r="D2" s="290"/>
      <c r="E2" s="290"/>
      <c r="F2" s="290"/>
      <c r="G2" s="290"/>
    </row>
    <row r="3" spans="1:11" ht="18.75">
      <c r="A3" s="291" t="str">
        <f>+Income!B3</f>
        <v>(Company No : 541149-W)</v>
      </c>
      <c r="B3" s="291"/>
      <c r="C3" s="291"/>
      <c r="D3" s="291"/>
      <c r="E3" s="291"/>
      <c r="F3" s="291"/>
      <c r="G3" s="291"/>
      <c r="H3" s="10"/>
      <c r="I3" s="10"/>
      <c r="J3" s="10"/>
      <c r="K3" s="10"/>
    </row>
    <row r="4" spans="1:11" ht="15.75">
      <c r="A4" s="298" t="str">
        <f>+Income!B4</f>
        <v>(Incorporated in Malaysia)</v>
      </c>
      <c r="B4" s="298"/>
      <c r="C4" s="298"/>
      <c r="D4" s="298"/>
      <c r="E4" s="298"/>
      <c r="F4" s="298"/>
      <c r="G4" s="298"/>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97" t="str">
        <f>+Income!B7</f>
        <v>Interim Report on Condensed Consolidated Results for the Third Quarter Ended 30 September 2004</v>
      </c>
      <c r="B7" s="297"/>
      <c r="C7" s="297"/>
      <c r="D7" s="297"/>
      <c r="E7" s="297"/>
      <c r="F7" s="297"/>
      <c r="G7" s="297"/>
      <c r="H7" s="297"/>
      <c r="I7" s="10"/>
      <c r="J7" s="10"/>
      <c r="K7" s="10"/>
    </row>
    <row r="8" spans="1:7" ht="12" customHeight="1">
      <c r="A8" s="138" t="s">
        <v>81</v>
      </c>
      <c r="E8" s="3"/>
      <c r="G8" s="3"/>
    </row>
    <row r="9" spans="5:7" ht="12" customHeight="1">
      <c r="E9" s="3"/>
      <c r="G9" s="3"/>
    </row>
    <row r="10" spans="1:6" ht="15.75" customHeight="1">
      <c r="A10" s="1" t="s">
        <v>107</v>
      </c>
      <c r="B10" s="5"/>
      <c r="E10" s="4"/>
      <c r="F10" s="5"/>
    </row>
    <row r="11" spans="2:6" ht="12" customHeight="1">
      <c r="B11" s="5"/>
      <c r="E11" s="4"/>
      <c r="F11" s="5"/>
    </row>
    <row r="12" spans="2:7" ht="12.75">
      <c r="B12" s="5"/>
      <c r="E12" s="14" t="s">
        <v>108</v>
      </c>
      <c r="F12" s="8"/>
      <c r="G12" s="12" t="s">
        <v>22</v>
      </c>
    </row>
    <row r="13" spans="2:7" ht="12.75">
      <c r="B13" s="5"/>
      <c r="E13" s="14" t="s">
        <v>109</v>
      </c>
      <c r="F13" s="8"/>
      <c r="G13" s="12" t="s">
        <v>110</v>
      </c>
    </row>
    <row r="14" spans="2:7" s="22" customFormat="1" ht="12.75">
      <c r="B14" s="23"/>
      <c r="E14" s="136">
        <f>+Income!E19</f>
        <v>38260</v>
      </c>
      <c r="F14" s="24"/>
      <c r="G14" s="137">
        <v>37986</v>
      </c>
    </row>
    <row r="15" spans="5:7" ht="12.75">
      <c r="E15" s="14" t="s">
        <v>24</v>
      </c>
      <c r="F15" s="2"/>
      <c r="G15" s="12" t="s">
        <v>24</v>
      </c>
    </row>
    <row r="16" spans="5:7" ht="14.25" customHeight="1">
      <c r="E16" s="14"/>
      <c r="F16" s="2"/>
      <c r="G16" s="12"/>
    </row>
    <row r="17" spans="1:7" ht="6.75" customHeight="1">
      <c r="A17" s="6"/>
      <c r="E17" s="15"/>
      <c r="F17" s="2"/>
      <c r="G17" s="8"/>
    </row>
    <row r="18" spans="3:7" s="20" customFormat="1" ht="15">
      <c r="C18" s="17" t="s">
        <v>69</v>
      </c>
      <c r="E18" s="54">
        <v>12434</v>
      </c>
      <c r="G18" s="116">
        <v>10046</v>
      </c>
    </row>
    <row r="19" spans="3:7" s="20" customFormat="1" ht="15">
      <c r="C19" s="17" t="s">
        <v>83</v>
      </c>
      <c r="E19" s="54">
        <v>1799</v>
      </c>
      <c r="G19" s="116">
        <v>3579</v>
      </c>
    </row>
    <row r="20" spans="3:7" s="20" customFormat="1" ht="15">
      <c r="C20" s="17" t="s">
        <v>55</v>
      </c>
      <c r="E20" s="54"/>
      <c r="G20" s="118"/>
    </row>
    <row r="21" spans="3:7" s="20" customFormat="1" ht="15">
      <c r="C21" s="71" t="s">
        <v>84</v>
      </c>
      <c r="E21" s="98">
        <v>84985</v>
      </c>
      <c r="G21" s="117">
        <v>75559</v>
      </c>
    </row>
    <row r="22" spans="3:7" s="20" customFormat="1" ht="15">
      <c r="C22" s="71" t="s">
        <v>157</v>
      </c>
      <c r="E22" s="99">
        <v>3551</v>
      </c>
      <c r="G22" s="117">
        <v>3248</v>
      </c>
    </row>
    <row r="23" spans="3:7" s="20" customFormat="1" ht="15">
      <c r="C23" s="71" t="s">
        <v>94</v>
      </c>
      <c r="E23" s="99">
        <v>5057</v>
      </c>
      <c r="G23" s="117">
        <v>5194</v>
      </c>
    </row>
    <row r="24" spans="3:7" s="20" customFormat="1" ht="15">
      <c r="C24" s="71" t="s">
        <v>70</v>
      </c>
      <c r="E24" s="99">
        <v>33741</v>
      </c>
      <c r="G24" s="117">
        <v>25740</v>
      </c>
    </row>
    <row r="25" spans="3:7" s="20" customFormat="1" ht="15">
      <c r="C25" s="71" t="s">
        <v>71</v>
      </c>
      <c r="E25" s="99">
        <v>5129</v>
      </c>
      <c r="G25" s="117">
        <v>7592</v>
      </c>
    </row>
    <row r="26" spans="3:7" s="20" customFormat="1" ht="15">
      <c r="C26" s="71" t="s">
        <v>155</v>
      </c>
      <c r="E26" s="99">
        <v>950</v>
      </c>
      <c r="G26" s="117">
        <v>932</v>
      </c>
    </row>
    <row r="27" spans="3:7" s="20" customFormat="1" ht="15">
      <c r="C27" s="71" t="s">
        <v>77</v>
      </c>
      <c r="E27" s="99">
        <v>8499</v>
      </c>
      <c r="G27" s="117">
        <v>8109</v>
      </c>
    </row>
    <row r="28" spans="3:7" s="20" customFormat="1" ht="15">
      <c r="C28" s="71" t="s">
        <v>56</v>
      </c>
      <c r="E28" s="99">
        <v>26964</v>
      </c>
      <c r="G28" s="117">
        <v>64113</v>
      </c>
    </row>
    <row r="29" spans="3:7" s="20" customFormat="1" ht="5.25" customHeight="1">
      <c r="C29" s="71"/>
      <c r="E29" s="99"/>
      <c r="G29" s="102"/>
    </row>
    <row r="30" spans="5:7" s="20" customFormat="1" ht="15">
      <c r="E30" s="100">
        <f>SUM(E21:E29)</f>
        <v>168876</v>
      </c>
      <c r="G30" s="97">
        <f>SUM(G21:G29)</f>
        <v>190487</v>
      </c>
    </row>
    <row r="31" spans="5:7" s="20" customFormat="1" ht="4.5" customHeight="1">
      <c r="E31" s="54"/>
      <c r="G31" s="73"/>
    </row>
    <row r="32" spans="1:7" s="20" customFormat="1" ht="15">
      <c r="A32" s="20">
        <v>9</v>
      </c>
      <c r="C32" s="17" t="s">
        <v>57</v>
      </c>
      <c r="E32" s="54"/>
      <c r="G32" s="118"/>
    </row>
    <row r="33" spans="3:7" s="20" customFormat="1" ht="13.5" customHeight="1">
      <c r="C33" s="71" t="s">
        <v>72</v>
      </c>
      <c r="E33" s="98">
        <v>24491</v>
      </c>
      <c r="G33" s="117">
        <v>39031</v>
      </c>
    </row>
    <row r="34" spans="3:7" s="20" customFormat="1" ht="15">
      <c r="C34" s="71" t="s">
        <v>73</v>
      </c>
      <c r="E34" s="99">
        <v>2466</v>
      </c>
      <c r="G34" s="117">
        <v>3847</v>
      </c>
    </row>
    <row r="35" spans="3:7" s="20" customFormat="1" ht="15">
      <c r="C35" s="71" t="s">
        <v>58</v>
      </c>
      <c r="E35" s="99">
        <v>343</v>
      </c>
      <c r="G35" s="117">
        <v>929</v>
      </c>
    </row>
    <row r="36" spans="3:7" s="20" customFormat="1" ht="15">
      <c r="C36" s="71" t="s">
        <v>161</v>
      </c>
      <c r="E36" s="99">
        <v>1372</v>
      </c>
      <c r="G36" s="117">
        <v>5774</v>
      </c>
    </row>
    <row r="37" spans="3:7" s="20" customFormat="1" ht="4.5" customHeight="1">
      <c r="C37" s="71"/>
      <c r="E37" s="99"/>
      <c r="G37" s="96"/>
    </row>
    <row r="38" spans="5:7" s="20" customFormat="1" ht="15">
      <c r="E38" s="100">
        <f>SUM(E33:E37)</f>
        <v>28672</v>
      </c>
      <c r="G38" s="97">
        <f>SUM(G33:G37)</f>
        <v>49581</v>
      </c>
    </row>
    <row r="39" spans="1:7" s="20" customFormat="1" ht="15">
      <c r="A39" s="20">
        <v>9</v>
      </c>
      <c r="C39" s="17" t="s">
        <v>59</v>
      </c>
      <c r="E39" s="54">
        <f>+E30-E38</f>
        <v>140204</v>
      </c>
      <c r="G39" s="73">
        <f>+G30-G38</f>
        <v>140906</v>
      </c>
    </row>
    <row r="40" spans="5:7" s="20" customFormat="1" ht="15.75" thickBot="1">
      <c r="E40" s="62">
        <f>+E39+SUM(E18:E19)</f>
        <v>154437</v>
      </c>
      <c r="G40" s="76">
        <f>+G39+G18+G19</f>
        <v>154531</v>
      </c>
    </row>
    <row r="41" spans="5:7" s="20" customFormat="1" ht="5.25" customHeight="1">
      <c r="E41" s="54"/>
      <c r="G41" s="73"/>
    </row>
    <row r="42" spans="1:7" s="20" customFormat="1" ht="15">
      <c r="A42" s="20">
        <v>10</v>
      </c>
      <c r="C42" s="17" t="s">
        <v>60</v>
      </c>
      <c r="E42" s="54"/>
      <c r="G42" s="73"/>
    </row>
    <row r="43" spans="3:7" s="20" customFormat="1" ht="15">
      <c r="C43" s="17" t="s">
        <v>61</v>
      </c>
      <c r="E43" s="54">
        <v>103000</v>
      </c>
      <c r="G43" s="116">
        <v>103000</v>
      </c>
    </row>
    <row r="44" spans="3:7" s="20" customFormat="1" ht="15">
      <c r="C44" s="17" t="s">
        <v>51</v>
      </c>
      <c r="E44" s="54"/>
      <c r="G44" s="118"/>
    </row>
    <row r="45" spans="3:7" s="20" customFormat="1" ht="15">
      <c r="C45" s="71" t="s">
        <v>62</v>
      </c>
      <c r="E45" s="98">
        <v>26653</v>
      </c>
      <c r="G45" s="178">
        <v>26713</v>
      </c>
    </row>
    <row r="46" spans="3:7" s="20" customFormat="1" ht="15">
      <c r="C46" s="71" t="s">
        <v>95</v>
      </c>
      <c r="E46" s="99">
        <v>6360</v>
      </c>
      <c r="G46" s="117">
        <v>7123</v>
      </c>
    </row>
    <row r="47" spans="3:7" s="20" customFormat="1" ht="15">
      <c r="C47" s="71" t="s">
        <v>166</v>
      </c>
      <c r="E47" s="99">
        <v>15215</v>
      </c>
      <c r="F47" s="64"/>
      <c r="G47" s="117">
        <v>11759</v>
      </c>
    </row>
    <row r="48" spans="3:7" s="20" customFormat="1" ht="15">
      <c r="C48" s="71" t="s">
        <v>156</v>
      </c>
      <c r="E48" s="101">
        <v>0</v>
      </c>
      <c r="G48" s="119">
        <v>3708</v>
      </c>
    </row>
    <row r="49" spans="3:7" s="20" customFormat="1" ht="15">
      <c r="C49" s="71"/>
      <c r="E49" s="74">
        <f>SUM(E45:E48)</f>
        <v>48228</v>
      </c>
      <c r="G49" s="75">
        <f>SUM(G45:G48)</f>
        <v>49303</v>
      </c>
    </row>
    <row r="50" spans="5:7" s="20" customFormat="1" ht="15">
      <c r="E50" s="61">
        <f>+E49+E43</f>
        <v>151228</v>
      </c>
      <c r="F50" s="64"/>
      <c r="G50" s="77">
        <f>+G49+G43</f>
        <v>152303</v>
      </c>
    </row>
    <row r="51" spans="1:7" s="20" customFormat="1" ht="15">
      <c r="A51" s="20">
        <v>11</v>
      </c>
      <c r="C51" s="17" t="s">
        <v>54</v>
      </c>
      <c r="E51" s="54">
        <v>2388</v>
      </c>
      <c r="G51" s="116">
        <v>1224</v>
      </c>
    </row>
    <row r="52" spans="1:7" s="20" customFormat="1" ht="15">
      <c r="A52" s="20">
        <v>12</v>
      </c>
      <c r="C52" s="17" t="s">
        <v>25</v>
      </c>
      <c r="E52" s="54">
        <v>13</v>
      </c>
      <c r="G52" s="116">
        <v>196</v>
      </c>
    </row>
    <row r="53" spans="1:7" s="20" customFormat="1" ht="15">
      <c r="A53" s="20">
        <v>13</v>
      </c>
      <c r="C53" s="17" t="s">
        <v>63</v>
      </c>
      <c r="E53" s="54">
        <v>808</v>
      </c>
      <c r="G53" s="116">
        <v>808</v>
      </c>
    </row>
    <row r="54" spans="5:9" s="20" customFormat="1" ht="15.75" thickBot="1">
      <c r="E54" s="62">
        <f>SUM(E50:E53)</f>
        <v>154437</v>
      </c>
      <c r="G54" s="76">
        <f>SUM(G50:G53)</f>
        <v>154531</v>
      </c>
      <c r="I54" s="78">
        <f>+G40-G54</f>
        <v>0</v>
      </c>
    </row>
    <row r="55" spans="5:7" s="20" customFormat="1" ht="6.75" customHeight="1">
      <c r="E55" s="54"/>
      <c r="G55" s="73"/>
    </row>
    <row r="56" spans="1:7" s="20" customFormat="1" ht="15">
      <c r="A56" s="20">
        <v>14</v>
      </c>
      <c r="C56" s="17" t="s">
        <v>29</v>
      </c>
      <c r="E56" s="79">
        <v>1.47</v>
      </c>
      <c r="G56" s="129">
        <v>1.48</v>
      </c>
    </row>
    <row r="57" spans="3:7" s="20" customFormat="1" ht="15">
      <c r="C57" s="17"/>
      <c r="E57" s="79"/>
      <c r="G57" s="129"/>
    </row>
    <row r="58" spans="2:8" s="20" customFormat="1" ht="30.75" customHeight="1">
      <c r="B58" s="286" t="s">
        <v>182</v>
      </c>
      <c r="C58" s="288"/>
      <c r="D58" s="288"/>
      <c r="E58" s="288"/>
      <c r="F58" s="288"/>
      <c r="G58" s="288"/>
      <c r="H58" s="158"/>
    </row>
    <row r="59" spans="2:8" ht="15">
      <c r="B59" s="20"/>
      <c r="C59" s="20"/>
      <c r="D59" s="20"/>
      <c r="E59" s="73"/>
      <c r="F59" s="20"/>
      <c r="G59" s="73"/>
      <c r="H59" s="20"/>
    </row>
  </sheetData>
  <mergeCells count="6">
    <mergeCell ref="B58:G58"/>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9">
      <selection activeCell="B25" sqref="B25"/>
    </sheetView>
  </sheetViews>
  <sheetFormatPr defaultColWidth="9.140625" defaultRowHeight="12.75"/>
  <cols>
    <col min="1" max="1" width="3.140625" style="148" customWidth="1"/>
    <col min="2" max="2" width="42.00390625" style="148" customWidth="1"/>
    <col min="3" max="9" width="14.421875" style="148" customWidth="1"/>
    <col min="10" max="16384" width="8.00390625" style="148" customWidth="1"/>
  </cols>
  <sheetData>
    <row r="1" spans="1:8" s="3" customFormat="1" ht="12.75" customHeight="1">
      <c r="A1" s="291"/>
      <c r="B1" s="291"/>
      <c r="C1" s="291"/>
      <c r="D1" s="291"/>
      <c r="E1" s="291"/>
      <c r="F1" s="291"/>
      <c r="G1" s="291"/>
      <c r="H1" s="291"/>
    </row>
    <row r="2" spans="1:8" s="3" customFormat="1" ht="22.5">
      <c r="A2" s="290" t="str">
        <f>+Income!B2</f>
        <v>TSR CAPITAL BERHAD</v>
      </c>
      <c r="B2" s="290"/>
      <c r="C2" s="290"/>
      <c r="D2" s="290"/>
      <c r="E2" s="290"/>
      <c r="F2" s="290"/>
      <c r="G2" s="290"/>
      <c r="H2" s="290"/>
    </row>
    <row r="3" spans="1:12" s="3" customFormat="1" ht="18.75">
      <c r="A3" s="291" t="str">
        <f>+Income!B3</f>
        <v>(Company No : 541149-W)</v>
      </c>
      <c r="B3" s="291"/>
      <c r="C3" s="291"/>
      <c r="D3" s="291"/>
      <c r="E3" s="291"/>
      <c r="F3" s="291"/>
      <c r="G3" s="291"/>
      <c r="H3" s="291"/>
      <c r="I3" s="10"/>
      <c r="J3" s="10"/>
      <c r="K3" s="10"/>
      <c r="L3" s="10"/>
    </row>
    <row r="4" spans="1:12" s="3" customFormat="1" ht="15.75">
      <c r="A4" s="298" t="str">
        <f>+Income!B4</f>
        <v>(Incorporated in Malaysia)</v>
      </c>
      <c r="B4" s="298"/>
      <c r="C4" s="298"/>
      <c r="D4" s="298"/>
      <c r="E4" s="298"/>
      <c r="F4" s="298"/>
      <c r="G4" s="298"/>
      <c r="H4" s="298"/>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97" t="str">
        <f>+Income!B7</f>
        <v>Interim Report on Condensed Consolidated Results for the Third Quarter Ended 30 September 2004</v>
      </c>
      <c r="B7" s="297"/>
      <c r="C7" s="297"/>
      <c r="D7" s="297"/>
      <c r="E7" s="297"/>
      <c r="F7" s="297"/>
      <c r="G7" s="297"/>
      <c r="H7" s="297"/>
      <c r="I7" s="297"/>
      <c r="J7" s="10"/>
      <c r="K7" s="10"/>
      <c r="L7" s="10"/>
    </row>
    <row r="8" s="3" customFormat="1" ht="12" customHeight="1">
      <c r="A8" s="138" t="s">
        <v>81</v>
      </c>
    </row>
    <row r="9" s="147" customFormat="1" ht="22.5">
      <c r="A9" s="159" t="s">
        <v>150</v>
      </c>
    </row>
    <row r="11" spans="2:8" s="155" customFormat="1" ht="47.25">
      <c r="B11" s="156"/>
      <c r="C11" s="157" t="s">
        <v>137</v>
      </c>
      <c r="D11" s="157" t="s">
        <v>138</v>
      </c>
      <c r="E11" s="157" t="s">
        <v>139</v>
      </c>
      <c r="F11" s="157" t="s">
        <v>140</v>
      </c>
      <c r="G11" s="157" t="s">
        <v>158</v>
      </c>
      <c r="H11" s="157" t="s">
        <v>79</v>
      </c>
    </row>
    <row r="12" spans="2:8" ht="15.75">
      <c r="B12" s="152"/>
      <c r="C12" s="177" t="s">
        <v>24</v>
      </c>
      <c r="D12" s="177" t="s">
        <v>24</v>
      </c>
      <c r="E12" s="177" t="s">
        <v>24</v>
      </c>
      <c r="F12" s="177" t="s">
        <v>24</v>
      </c>
      <c r="G12" s="177" t="s">
        <v>24</v>
      </c>
      <c r="H12" s="177" t="s">
        <v>24</v>
      </c>
    </row>
    <row r="13" spans="2:8" ht="21.75" customHeight="1">
      <c r="B13" s="152" t="s">
        <v>194</v>
      </c>
      <c r="C13" s="153">
        <v>103000</v>
      </c>
      <c r="D13" s="153">
        <v>26713</v>
      </c>
      <c r="E13" s="153">
        <v>7123</v>
      </c>
      <c r="F13" s="153">
        <v>11759</v>
      </c>
      <c r="G13" s="153">
        <v>3708</v>
      </c>
      <c r="H13" s="153">
        <f>SUM(C13:G13)</f>
        <v>152303</v>
      </c>
    </row>
    <row r="14" spans="2:8" ht="21.75" customHeight="1">
      <c r="B14" s="230" t="s">
        <v>129</v>
      </c>
      <c r="C14" s="153">
        <v>0</v>
      </c>
      <c r="D14" s="153">
        <v>0</v>
      </c>
      <c r="E14" s="153">
        <v>-763</v>
      </c>
      <c r="F14" s="153"/>
      <c r="G14" s="153">
        <v>0</v>
      </c>
      <c r="H14" s="153">
        <f>SUM(C14:G14)</f>
        <v>-763</v>
      </c>
    </row>
    <row r="15" spans="2:8" ht="21.75" customHeight="1">
      <c r="B15" s="152" t="s">
        <v>141</v>
      </c>
      <c r="C15" s="153">
        <v>0</v>
      </c>
      <c r="D15" s="153">
        <v>0</v>
      </c>
      <c r="E15" s="153">
        <v>0</v>
      </c>
      <c r="F15" s="153">
        <v>3456</v>
      </c>
      <c r="G15" s="153">
        <v>0</v>
      </c>
      <c r="H15" s="153">
        <f>SUM(C15:G15)</f>
        <v>3456</v>
      </c>
    </row>
    <row r="16" spans="2:8" ht="21.75" customHeight="1">
      <c r="B16" s="152" t="s">
        <v>23</v>
      </c>
      <c r="C16" s="153">
        <v>0</v>
      </c>
      <c r="D16" s="153">
        <v>-60</v>
      </c>
      <c r="E16" s="153">
        <v>0</v>
      </c>
      <c r="F16" s="153">
        <v>0</v>
      </c>
      <c r="G16" s="153">
        <v>0</v>
      </c>
      <c r="H16" s="153">
        <f>SUM(C16:G16)</f>
        <v>-60</v>
      </c>
    </row>
    <row r="17" spans="2:8" ht="21.75" customHeight="1">
      <c r="B17" s="152" t="s">
        <v>207</v>
      </c>
      <c r="C17" s="153">
        <v>0</v>
      </c>
      <c r="D17" s="153">
        <v>0</v>
      </c>
      <c r="E17" s="153">
        <v>0</v>
      </c>
      <c r="F17" s="153">
        <v>0</v>
      </c>
      <c r="G17" s="153">
        <v>-3708</v>
      </c>
      <c r="H17" s="153">
        <f>SUM(C17:G17)</f>
        <v>-3708</v>
      </c>
    </row>
    <row r="18" spans="2:8" ht="16.5" thickBot="1">
      <c r="B18" s="152" t="s">
        <v>210</v>
      </c>
      <c r="C18" s="154">
        <f aca="true" t="shared" si="0" ref="C18:H18">SUM(C13:C17)</f>
        <v>103000</v>
      </c>
      <c r="D18" s="154">
        <f t="shared" si="0"/>
        <v>26653</v>
      </c>
      <c r="E18" s="154">
        <f t="shared" si="0"/>
        <v>6360</v>
      </c>
      <c r="F18" s="154">
        <f t="shared" si="0"/>
        <v>15215</v>
      </c>
      <c r="G18" s="154">
        <f t="shared" si="0"/>
        <v>0</v>
      </c>
      <c r="H18" s="154">
        <f t="shared" si="0"/>
        <v>151228</v>
      </c>
    </row>
    <row r="19" spans="3:8" ht="13.5" thickTop="1">
      <c r="C19" s="150"/>
      <c r="D19" s="150"/>
      <c r="E19" s="150"/>
      <c r="F19" s="150"/>
      <c r="G19" s="150"/>
      <c r="H19" s="150"/>
    </row>
    <row r="20" spans="3:8" ht="12.75">
      <c r="C20" s="150"/>
      <c r="D20" s="150"/>
      <c r="E20" s="150"/>
      <c r="F20" s="150"/>
      <c r="G20" s="150"/>
      <c r="H20" s="150"/>
    </row>
    <row r="21" spans="2:8" s="155" customFormat="1" ht="47.25">
      <c r="B21" s="156"/>
      <c r="C21" s="157" t="s">
        <v>137</v>
      </c>
      <c r="D21" s="157" t="s">
        <v>138</v>
      </c>
      <c r="E21" s="157" t="s">
        <v>139</v>
      </c>
      <c r="F21" s="157" t="s">
        <v>140</v>
      </c>
      <c r="G21" s="157" t="s">
        <v>158</v>
      </c>
      <c r="H21" s="157" t="s">
        <v>79</v>
      </c>
    </row>
    <row r="22" spans="2:8" ht="15.75">
      <c r="B22" s="152"/>
      <c r="C22" s="177" t="s">
        <v>24</v>
      </c>
      <c r="D22" s="177" t="s">
        <v>24</v>
      </c>
      <c r="E22" s="177" t="s">
        <v>24</v>
      </c>
      <c r="F22" s="177" t="s">
        <v>24</v>
      </c>
      <c r="G22" s="177" t="s">
        <v>24</v>
      </c>
      <c r="H22" s="177" t="s">
        <v>24</v>
      </c>
    </row>
    <row r="23" spans="2:8" ht="21.75" customHeight="1">
      <c r="B23" s="152" t="s">
        <v>217</v>
      </c>
      <c r="C23" s="153">
        <v>64000</v>
      </c>
      <c r="D23" s="153">
        <v>11680</v>
      </c>
      <c r="E23" s="153">
        <v>8141</v>
      </c>
      <c r="F23" s="153">
        <v>23907</v>
      </c>
      <c r="G23" s="153">
        <v>3686</v>
      </c>
      <c r="H23" s="153">
        <f>SUM(C23:G23)</f>
        <v>111414</v>
      </c>
    </row>
    <row r="24" spans="2:8" ht="21.75" customHeight="1">
      <c r="B24" s="230" t="s">
        <v>129</v>
      </c>
      <c r="C24" s="153">
        <v>0</v>
      </c>
      <c r="D24" s="153">
        <v>0</v>
      </c>
      <c r="E24" s="153">
        <v>-763</v>
      </c>
      <c r="F24" s="153"/>
      <c r="G24" s="153">
        <v>0</v>
      </c>
      <c r="H24" s="153">
        <f>SUM(C24:G24)</f>
        <v>-763</v>
      </c>
    </row>
    <row r="25" spans="2:8" ht="21.75" customHeight="1">
      <c r="B25" s="152" t="s">
        <v>141</v>
      </c>
      <c r="C25" s="153">
        <v>0</v>
      </c>
      <c r="D25" s="153">
        <v>0</v>
      </c>
      <c r="E25" s="153">
        <v>0</v>
      </c>
      <c r="F25" s="153">
        <v>7281</v>
      </c>
      <c r="G25" s="153">
        <v>0</v>
      </c>
      <c r="H25" s="153">
        <f>SUM(C25:G25)</f>
        <v>7281</v>
      </c>
    </row>
    <row r="26" spans="2:8" ht="21.75" customHeight="1">
      <c r="B26" s="152" t="s">
        <v>207</v>
      </c>
      <c r="C26" s="153">
        <v>0</v>
      </c>
      <c r="D26" s="153">
        <v>0</v>
      </c>
      <c r="E26" s="153">
        <v>0</v>
      </c>
      <c r="F26" s="153">
        <v>0</v>
      </c>
      <c r="G26" s="153">
        <v>-3686</v>
      </c>
      <c r="H26" s="153">
        <f>SUM(C26:G26)</f>
        <v>-3686</v>
      </c>
    </row>
    <row r="27" spans="2:8" ht="16.5" thickBot="1">
      <c r="B27" s="152" t="s">
        <v>218</v>
      </c>
      <c r="C27" s="154">
        <f aca="true" t="shared" si="1" ref="C27:H27">SUM(C23:C26)</f>
        <v>64000</v>
      </c>
      <c r="D27" s="154">
        <f t="shared" si="1"/>
        <v>11680</v>
      </c>
      <c r="E27" s="154">
        <f t="shared" si="1"/>
        <v>7378</v>
      </c>
      <c r="F27" s="154">
        <f t="shared" si="1"/>
        <v>31188</v>
      </c>
      <c r="G27" s="154">
        <f t="shared" si="1"/>
        <v>0</v>
      </c>
      <c r="H27" s="154">
        <f t="shared" si="1"/>
        <v>114246</v>
      </c>
    </row>
    <row r="28" spans="3:8" ht="13.5" thickTop="1">
      <c r="C28" s="150"/>
      <c r="D28" s="150"/>
      <c r="E28" s="150"/>
      <c r="F28" s="150"/>
      <c r="G28" s="150"/>
      <c r="H28" s="150"/>
    </row>
    <row r="29" spans="3:8" ht="12.75">
      <c r="C29" s="150"/>
      <c r="D29" s="150"/>
      <c r="E29" s="150"/>
      <c r="F29" s="150"/>
      <c r="G29" s="150"/>
      <c r="H29" s="150"/>
    </row>
    <row r="30" spans="2:8" ht="33" customHeight="1">
      <c r="B30" s="286" t="s">
        <v>181</v>
      </c>
      <c r="C30" s="286"/>
      <c r="D30" s="286"/>
      <c r="E30" s="286"/>
      <c r="F30" s="286"/>
      <c r="G30" s="286"/>
      <c r="H30" s="286"/>
    </row>
    <row r="31" spans="3:8" ht="12.75">
      <c r="C31" s="150"/>
      <c r="D31" s="150"/>
      <c r="E31" s="150"/>
      <c r="F31" s="150"/>
      <c r="G31" s="150"/>
      <c r="H31" s="150"/>
    </row>
  </sheetData>
  <mergeCells count="6">
    <mergeCell ref="A7:I7"/>
    <mergeCell ref="B30:H30"/>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76"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51"/>
  <sheetViews>
    <sheetView workbookViewId="0" topLeftCell="A28">
      <selection activeCell="B46" sqref="B46"/>
    </sheetView>
  </sheetViews>
  <sheetFormatPr defaultColWidth="9.140625" defaultRowHeight="12.75"/>
  <cols>
    <col min="1" max="1" width="3.00390625" style="148" customWidth="1"/>
    <col min="2" max="2" width="4.140625" style="148" customWidth="1"/>
    <col min="3" max="3" width="49.8515625" style="148" customWidth="1"/>
    <col min="4" max="4" width="13.8515625" style="148" customWidth="1"/>
    <col min="5" max="5" width="3.7109375" style="148" customWidth="1"/>
    <col min="6" max="6" width="15.57421875" style="148" customWidth="1"/>
    <col min="7" max="16384" width="8.00390625" style="148" customWidth="1"/>
  </cols>
  <sheetData>
    <row r="1" spans="1:7" ht="18.75">
      <c r="A1" s="202"/>
      <c r="B1" s="202"/>
      <c r="C1" s="202"/>
      <c r="D1" s="202"/>
      <c r="E1" s="202"/>
      <c r="F1" s="202"/>
      <c r="G1" s="202"/>
    </row>
    <row r="2" spans="1:7" ht="42" customHeight="1">
      <c r="A2" s="272" t="str">
        <f>+Income!B2</f>
        <v>TSR CAPITAL BERHAD</v>
      </c>
      <c r="B2" s="272"/>
      <c r="C2" s="272"/>
      <c r="D2" s="272"/>
      <c r="E2" s="203"/>
      <c r="F2" s="203"/>
      <c r="G2" s="203"/>
    </row>
    <row r="3" spans="1:7" ht="18.75">
      <c r="A3" s="273" t="str">
        <f>+Income!B3</f>
        <v>(Company No : 541149-W)</v>
      </c>
      <c r="B3" s="273"/>
      <c r="C3" s="273"/>
      <c r="D3" s="273"/>
      <c r="E3" s="202"/>
      <c r="F3" s="202"/>
      <c r="G3" s="202"/>
    </row>
    <row r="4" spans="1:7" ht="15.75">
      <c r="A4" s="274" t="str">
        <f>+Income!B4</f>
        <v>(Incorporated in Malaysia)</v>
      </c>
      <c r="B4" s="274"/>
      <c r="C4" s="274"/>
      <c r="D4" s="274"/>
      <c r="E4" s="204"/>
      <c r="F4" s="204"/>
      <c r="G4" s="204"/>
    </row>
    <row r="5" spans="1:7" ht="12.75">
      <c r="A5" s="205"/>
      <c r="B5" s="205"/>
      <c r="C5" s="205"/>
      <c r="D5" s="205"/>
      <c r="E5" s="205"/>
      <c r="F5" s="205"/>
      <c r="G5" s="205"/>
    </row>
    <row r="6" spans="1:7" ht="36" customHeight="1">
      <c r="A6" s="276" t="str">
        <f>+Income!B7</f>
        <v>Interim Report on Condensed Consolidated Results for the Third Quarter Ended 30 September 2004</v>
      </c>
      <c r="B6" s="276"/>
      <c r="C6" s="276"/>
      <c r="D6" s="276"/>
      <c r="E6" s="276"/>
      <c r="F6" s="276"/>
      <c r="G6" s="205"/>
    </row>
    <row r="7" spans="1:7" ht="15.75">
      <c r="A7" s="207" t="str">
        <f>+Income!B8</f>
        <v>(These figures have not been audited)</v>
      </c>
      <c r="B7" s="205"/>
      <c r="C7" s="205"/>
      <c r="D7" s="205"/>
      <c r="E7" s="205"/>
      <c r="F7" s="205"/>
      <c r="G7" s="205"/>
    </row>
    <row r="9" spans="1:6" ht="12.75">
      <c r="A9" s="149" t="s">
        <v>144</v>
      </c>
      <c r="D9" s="275" t="s">
        <v>151</v>
      </c>
      <c r="E9" s="275"/>
      <c r="F9" s="275"/>
    </row>
    <row r="10" spans="1:6" s="258" customFormat="1" ht="32.25" customHeight="1">
      <c r="A10" s="257"/>
      <c r="D10" s="259" t="s">
        <v>20</v>
      </c>
      <c r="E10" s="260"/>
      <c r="F10" s="261" t="s">
        <v>21</v>
      </c>
    </row>
    <row r="11" spans="4:6" ht="12.75">
      <c r="D11" s="180">
        <v>38260</v>
      </c>
      <c r="E11" s="180"/>
      <c r="F11" s="185">
        <v>37894</v>
      </c>
    </row>
    <row r="12" spans="4:6" ht="12.75">
      <c r="D12" s="181" t="s">
        <v>24</v>
      </c>
      <c r="E12" s="181"/>
      <c r="F12" s="186" t="s">
        <v>24</v>
      </c>
    </row>
    <row r="13" spans="2:7" ht="12.75">
      <c r="B13" s="149" t="s">
        <v>126</v>
      </c>
      <c r="D13" s="166"/>
      <c r="E13" s="166"/>
      <c r="F13" s="150"/>
      <c r="G13" s="150"/>
    </row>
    <row r="14" spans="2:7" ht="12.75">
      <c r="B14" s="148" t="s">
        <v>127</v>
      </c>
      <c r="D14" s="166">
        <v>7384</v>
      </c>
      <c r="E14" s="166"/>
      <c r="F14" s="150">
        <v>16842</v>
      </c>
      <c r="G14" s="150"/>
    </row>
    <row r="15" spans="2:7" ht="16.5" customHeight="1">
      <c r="B15" s="148" t="s">
        <v>128</v>
      </c>
      <c r="D15" s="166"/>
      <c r="E15" s="166"/>
      <c r="F15" s="150"/>
      <c r="G15" s="150"/>
    </row>
    <row r="16" spans="3:7" ht="12.75">
      <c r="C16" s="148" t="s">
        <v>129</v>
      </c>
      <c r="D16" s="166">
        <v>-763</v>
      </c>
      <c r="E16" s="166"/>
      <c r="F16" s="150">
        <v>-763</v>
      </c>
      <c r="G16" s="150"/>
    </row>
    <row r="17" spans="3:7" ht="12.75">
      <c r="C17" s="148" t="s">
        <v>130</v>
      </c>
      <c r="D17" s="166">
        <v>2551</v>
      </c>
      <c r="E17" s="166"/>
      <c r="F17" s="150">
        <v>2638</v>
      </c>
      <c r="G17" s="150"/>
    </row>
    <row r="18" spans="3:7" ht="12.75">
      <c r="C18" s="148" t="s">
        <v>131</v>
      </c>
      <c r="D18" s="166">
        <v>-751</v>
      </c>
      <c r="E18" s="166"/>
      <c r="F18" s="150">
        <v>-250</v>
      </c>
      <c r="G18" s="150"/>
    </row>
    <row r="19" spans="3:7" ht="12.75">
      <c r="C19" s="164" t="s">
        <v>206</v>
      </c>
      <c r="D19" s="166">
        <v>-1</v>
      </c>
      <c r="E19" s="166"/>
      <c r="F19" s="150">
        <v>-461</v>
      </c>
      <c r="G19" s="150"/>
    </row>
    <row r="20" spans="3:7" ht="12.75">
      <c r="C20" s="164" t="s">
        <v>159</v>
      </c>
      <c r="D20" s="167">
        <v>102</v>
      </c>
      <c r="E20" s="179"/>
      <c r="F20" s="182">
        <v>997</v>
      </c>
      <c r="G20" s="150"/>
    </row>
    <row r="21" spans="2:7" s="149" customFormat="1" ht="12.75">
      <c r="B21" s="149" t="s">
        <v>132</v>
      </c>
      <c r="D21" s="168">
        <f>SUM(D14:D20)</f>
        <v>8522</v>
      </c>
      <c r="E21" s="168"/>
      <c r="F21" s="151">
        <f>SUM(F14:F20)</f>
        <v>19003</v>
      </c>
      <c r="G21" s="151"/>
    </row>
    <row r="22" spans="3:7" ht="19.5" customHeight="1">
      <c r="C22" s="164" t="s">
        <v>226</v>
      </c>
      <c r="D22" s="166">
        <v>-9426</v>
      </c>
      <c r="E22" s="166"/>
      <c r="F22" s="150">
        <v>-10819</v>
      </c>
      <c r="G22" s="150"/>
    </row>
    <row r="23" spans="3:7" ht="12" customHeight="1">
      <c r="C23" s="164" t="s">
        <v>196</v>
      </c>
      <c r="D23" s="166">
        <v>-303</v>
      </c>
      <c r="E23" s="166"/>
      <c r="F23" s="150">
        <v>-1776</v>
      </c>
      <c r="G23" s="150"/>
    </row>
    <row r="24" spans="3:7" ht="12" customHeight="1">
      <c r="C24" s="164" t="s">
        <v>187</v>
      </c>
      <c r="D24" s="166">
        <v>137</v>
      </c>
      <c r="E24" s="166"/>
      <c r="F24" s="150">
        <v>-3369</v>
      </c>
      <c r="G24" s="150"/>
    </row>
    <row r="25" spans="3:7" ht="12.75">
      <c r="C25" s="164" t="s">
        <v>231</v>
      </c>
      <c r="D25" s="166">
        <v>-3759</v>
      </c>
      <c r="E25" s="166"/>
      <c r="F25" s="150">
        <v>31063</v>
      </c>
      <c r="G25" s="150"/>
    </row>
    <row r="26" spans="3:7" ht="12.75">
      <c r="C26" s="164" t="s">
        <v>188</v>
      </c>
      <c r="D26" s="167">
        <v>-15921</v>
      </c>
      <c r="E26" s="179"/>
      <c r="F26" s="182">
        <v>-2999</v>
      </c>
      <c r="G26" s="150"/>
    </row>
    <row r="27" spans="2:7" s="149" customFormat="1" ht="12.75">
      <c r="B27" s="149" t="s">
        <v>232</v>
      </c>
      <c r="D27" s="169">
        <f>SUM(D21:D26)</f>
        <v>-20750</v>
      </c>
      <c r="E27" s="169"/>
      <c r="F27" s="151">
        <f>SUM(F21:F26)</f>
        <v>31103</v>
      </c>
      <c r="G27" s="151"/>
    </row>
    <row r="28" spans="2:7" ht="18" customHeight="1">
      <c r="B28" s="148" t="s">
        <v>133</v>
      </c>
      <c r="D28" s="166">
        <v>-7182</v>
      </c>
      <c r="E28" s="166"/>
      <c r="F28" s="150">
        <v>-9693</v>
      </c>
      <c r="G28" s="150"/>
    </row>
    <row r="29" spans="2:7" ht="12.75">
      <c r="B29" s="164" t="s">
        <v>159</v>
      </c>
      <c r="D29" s="166">
        <v>-102</v>
      </c>
      <c r="E29" s="166"/>
      <c r="F29" s="150">
        <v>-854</v>
      </c>
      <c r="G29" s="150"/>
    </row>
    <row r="30" spans="1:7" ht="15.75" customHeight="1">
      <c r="A30" s="149"/>
      <c r="B30" s="149" t="s">
        <v>189</v>
      </c>
      <c r="C30" s="149"/>
      <c r="D30" s="170">
        <f>SUM(D27:D29)</f>
        <v>-28034</v>
      </c>
      <c r="E30" s="168"/>
      <c r="F30" s="183">
        <f>SUM(F27:F29)</f>
        <v>20556</v>
      </c>
      <c r="G30" s="151"/>
    </row>
    <row r="31" spans="4:7" ht="12.75">
      <c r="D31" s="166"/>
      <c r="E31" s="166"/>
      <c r="F31" s="150"/>
      <c r="G31" s="150"/>
    </row>
    <row r="32" spans="2:7" ht="12.75">
      <c r="B32" s="149" t="s">
        <v>134</v>
      </c>
      <c r="D32" s="166"/>
      <c r="E32" s="166"/>
      <c r="F32" s="150"/>
      <c r="G32" s="150"/>
    </row>
    <row r="33" spans="2:7" ht="12.75">
      <c r="B33" s="148" t="s">
        <v>135</v>
      </c>
      <c r="D33" s="166">
        <v>-4940</v>
      </c>
      <c r="E33" s="166"/>
      <c r="F33" s="150">
        <v>-1796</v>
      </c>
      <c r="G33" s="150"/>
    </row>
    <row r="34" spans="2:7" ht="12.75">
      <c r="B34" s="164" t="s">
        <v>212</v>
      </c>
      <c r="D34" s="166">
        <v>2</v>
      </c>
      <c r="E34" s="166"/>
      <c r="F34" s="150">
        <v>461</v>
      </c>
      <c r="G34" s="150"/>
    </row>
    <row r="35" spans="2:7" ht="12.75">
      <c r="B35" s="164" t="s">
        <v>237</v>
      </c>
      <c r="D35" s="166">
        <v>-390</v>
      </c>
      <c r="E35" s="166"/>
      <c r="F35" s="150">
        <v>887</v>
      </c>
      <c r="G35" s="150"/>
    </row>
    <row r="36" spans="2:7" ht="12.75">
      <c r="B36" s="148" t="s">
        <v>131</v>
      </c>
      <c r="D36" s="166">
        <v>751</v>
      </c>
      <c r="E36" s="166"/>
      <c r="F36" s="150">
        <v>250</v>
      </c>
      <c r="G36" s="150"/>
    </row>
    <row r="37" spans="2:7" ht="17.25" customHeight="1">
      <c r="B37" s="149" t="s">
        <v>136</v>
      </c>
      <c r="D37" s="170">
        <f>SUM(D33:D36)</f>
        <v>-4577</v>
      </c>
      <c r="E37" s="168"/>
      <c r="F37" s="183">
        <f>SUM(F33:F36)</f>
        <v>-198</v>
      </c>
      <c r="G37" s="150"/>
    </row>
    <row r="38" spans="4:7" ht="12.75">
      <c r="D38" s="166"/>
      <c r="E38" s="166"/>
      <c r="F38" s="150"/>
      <c r="G38" s="150"/>
    </row>
    <row r="39" spans="1:7" s="149" customFormat="1" ht="12.75">
      <c r="A39" s="148"/>
      <c r="B39" s="149" t="s">
        <v>163</v>
      </c>
      <c r="C39" s="148"/>
      <c r="D39" s="166"/>
      <c r="E39" s="166"/>
      <c r="F39" s="150"/>
      <c r="G39" s="150"/>
    </row>
    <row r="40" spans="1:7" s="149" customFormat="1" ht="12.75">
      <c r="A40" s="148"/>
      <c r="B40" s="164" t="s">
        <v>165</v>
      </c>
      <c r="C40" s="148"/>
      <c r="D40" s="166">
        <v>-770</v>
      </c>
      <c r="E40" s="166"/>
      <c r="F40" s="150">
        <v>-1178</v>
      </c>
      <c r="G40" s="150"/>
    </row>
    <row r="41" spans="1:7" s="149" customFormat="1" ht="12.75">
      <c r="A41" s="148"/>
      <c r="B41" s="164" t="s">
        <v>185</v>
      </c>
      <c r="C41" s="148"/>
      <c r="D41" s="166">
        <v>-60</v>
      </c>
      <c r="E41" s="166"/>
      <c r="F41" s="150">
        <v>-391</v>
      </c>
      <c r="G41" s="150"/>
    </row>
    <row r="42" spans="1:7" s="149" customFormat="1" ht="12.75">
      <c r="A42" s="148"/>
      <c r="B42" s="164" t="s">
        <v>207</v>
      </c>
      <c r="C42" s="148"/>
      <c r="D42" s="166">
        <v>-3708</v>
      </c>
      <c r="E42" s="166"/>
      <c r="F42" s="150">
        <v>-3686</v>
      </c>
      <c r="G42" s="150"/>
    </row>
    <row r="43" spans="1:7" s="149" customFormat="1" ht="17.25" customHeight="1">
      <c r="A43" s="148"/>
      <c r="B43" s="149" t="s">
        <v>190</v>
      </c>
      <c r="C43" s="148"/>
      <c r="D43" s="170">
        <f>SUM(D40:D42)</f>
        <v>-4538</v>
      </c>
      <c r="E43" s="168"/>
      <c r="F43" s="183">
        <f>SUM(F40:F42)</f>
        <v>-5255</v>
      </c>
      <c r="G43" s="150"/>
    </row>
    <row r="44" spans="1:7" s="149" customFormat="1" ht="12.75">
      <c r="A44" s="148"/>
      <c r="B44" s="148"/>
      <c r="C44" s="148"/>
      <c r="D44" s="166"/>
      <c r="E44" s="166"/>
      <c r="F44" s="150"/>
      <c r="G44" s="150"/>
    </row>
    <row r="45" spans="1:7" ht="12.75">
      <c r="A45" s="149"/>
      <c r="B45" s="149" t="s">
        <v>238</v>
      </c>
      <c r="C45" s="149"/>
      <c r="D45" s="169">
        <f>+D30+D37+D43</f>
        <v>-37149</v>
      </c>
      <c r="E45" s="169"/>
      <c r="F45" s="151">
        <f>+F43+F37+F30</f>
        <v>15103</v>
      </c>
      <c r="G45" s="151"/>
    </row>
    <row r="46" spans="1:7" ht="12.75">
      <c r="A46" s="149"/>
      <c r="B46" s="149"/>
      <c r="C46" s="149"/>
      <c r="D46" s="169"/>
      <c r="E46" s="169"/>
      <c r="F46" s="151"/>
      <c r="G46" s="151"/>
    </row>
    <row r="47" spans="1:7" ht="12.75">
      <c r="A47" s="149"/>
      <c r="B47" s="149" t="s">
        <v>186</v>
      </c>
      <c r="C47" s="149"/>
      <c r="D47" s="169">
        <v>64113</v>
      </c>
      <c r="E47" s="169"/>
      <c r="F47" s="151">
        <v>8710</v>
      </c>
      <c r="G47" s="151"/>
    </row>
    <row r="48" spans="1:7" ht="12.75">
      <c r="A48" s="149"/>
      <c r="B48" s="149"/>
      <c r="C48" s="149"/>
      <c r="D48" s="169"/>
      <c r="E48" s="169"/>
      <c r="F48" s="151"/>
      <c r="G48" s="151"/>
    </row>
    <row r="49" spans="1:7" ht="13.5" thickBot="1">
      <c r="A49" s="149"/>
      <c r="B49" s="149" t="s">
        <v>211</v>
      </c>
      <c r="C49" s="149"/>
      <c r="D49" s="171">
        <f>+D45+D47</f>
        <v>26964</v>
      </c>
      <c r="E49" s="168"/>
      <c r="F49" s="184">
        <f>SUM(F45:F48)</f>
        <v>23813</v>
      </c>
      <c r="G49" s="151"/>
    </row>
    <row r="50" spans="1:7" ht="13.5" thickTop="1">
      <c r="A50" s="149"/>
      <c r="B50" s="149"/>
      <c r="C50" s="149"/>
      <c r="D50" s="169"/>
      <c r="E50" s="169"/>
      <c r="F50" s="151"/>
      <c r="G50" s="151"/>
    </row>
    <row r="51" spans="2:7" ht="31.5" customHeight="1">
      <c r="B51" s="299" t="s">
        <v>184</v>
      </c>
      <c r="C51" s="299"/>
      <c r="D51" s="299"/>
      <c r="E51" s="299"/>
      <c r="F51" s="299"/>
      <c r="G51" s="206"/>
    </row>
  </sheetData>
  <mergeCells count="6">
    <mergeCell ref="B51:F51"/>
    <mergeCell ref="A2:D2"/>
    <mergeCell ref="A3:D3"/>
    <mergeCell ref="A4:D4"/>
    <mergeCell ref="D9:F9"/>
    <mergeCell ref="A6:F6"/>
  </mergeCells>
  <printOptions/>
  <pageMargins left="0.75" right="0.75" top="1" bottom="1" header="0.5" footer="0.5"/>
  <pageSetup firstPageNumber="4" useFirstPageNumber="1" fitToHeight="1" fitToWidth="1" horizontalDpi="180" verticalDpi="180" orientation="portrait" paperSize="9" scale="89"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184"/>
  <sheetViews>
    <sheetView showGridLines="0" tabSelected="1" workbookViewId="0" topLeftCell="A34">
      <selection activeCell="D42" sqref="D42:E42"/>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91" t="s">
        <v>92</v>
      </c>
      <c r="B1" s="291"/>
      <c r="C1" s="291"/>
      <c r="D1" s="291"/>
      <c r="E1" s="291"/>
      <c r="F1" s="291"/>
      <c r="G1" s="291"/>
      <c r="H1" s="291"/>
      <c r="I1" s="291"/>
      <c r="J1" s="291"/>
    </row>
    <row r="2" spans="1:10" ht="18.75">
      <c r="A2" s="291" t="s">
        <v>93</v>
      </c>
      <c r="B2" s="291"/>
      <c r="C2" s="291"/>
      <c r="D2" s="291"/>
      <c r="E2" s="291"/>
      <c r="F2" s="291"/>
      <c r="G2" s="291"/>
      <c r="H2" s="291"/>
      <c r="I2" s="291"/>
      <c r="J2" s="291"/>
    </row>
    <row r="3" spans="1:10" ht="18.75" customHeight="1">
      <c r="A3" s="307" t="s">
        <v>47</v>
      </c>
      <c r="B3" s="307"/>
      <c r="C3" s="307"/>
      <c r="D3" s="307"/>
      <c r="E3" s="307"/>
      <c r="F3" s="307"/>
      <c r="G3" s="307"/>
      <c r="H3" s="307"/>
      <c r="I3" s="307"/>
      <c r="J3" s="307"/>
    </row>
    <row r="4" spans="1:10" ht="18.75">
      <c r="A4" s="11"/>
      <c r="B4" s="11"/>
      <c r="C4" s="11"/>
      <c r="D4" s="11"/>
      <c r="E4" s="11"/>
      <c r="F4" s="11"/>
      <c r="G4" s="11"/>
      <c r="H4" s="11"/>
      <c r="I4" s="11"/>
      <c r="J4" s="11"/>
    </row>
    <row r="5" ht="15.75">
      <c r="A5" s="1" t="str">
        <f>+'BS'!A7</f>
        <v>Interim Report on Condensed Consolidated Results for the Third Quarter Ended 30 September 2004</v>
      </c>
    </row>
    <row r="6" ht="12.75">
      <c r="A6" s="139" t="s">
        <v>81</v>
      </c>
    </row>
    <row r="7" ht="12.75">
      <c r="A7" s="10"/>
    </row>
    <row r="8" s="20" customFormat="1" ht="15">
      <c r="A8" s="17" t="s">
        <v>142</v>
      </c>
    </row>
    <row r="9" s="20" customFormat="1" ht="5.25" customHeight="1"/>
    <row r="10" spans="1:5" s="20" customFormat="1" ht="15">
      <c r="A10" s="30" t="s">
        <v>38</v>
      </c>
      <c r="B10" s="17"/>
      <c r="C10" s="17" t="s">
        <v>111</v>
      </c>
      <c r="D10" s="17"/>
      <c r="E10" s="17"/>
    </row>
    <row r="11" spans="1:10" s="20" customFormat="1" ht="93.75" customHeight="1">
      <c r="A11" s="30"/>
      <c r="B11" s="17"/>
      <c r="C11" s="279" t="s">
        <v>233</v>
      </c>
      <c r="D11" s="280"/>
      <c r="E11" s="280"/>
      <c r="F11" s="280"/>
      <c r="G11" s="280"/>
      <c r="H11" s="280"/>
      <c r="I11" s="280"/>
      <c r="J11" s="131"/>
    </row>
    <row r="12" spans="1:10" s="20" customFormat="1" ht="36.75" customHeight="1">
      <c r="A12" s="30"/>
      <c r="B12" s="17"/>
      <c r="C12" s="308" t="s">
        <v>234</v>
      </c>
      <c r="D12" s="309"/>
      <c r="E12" s="309"/>
      <c r="F12" s="309"/>
      <c r="G12" s="309"/>
      <c r="H12" s="309"/>
      <c r="I12" s="309"/>
      <c r="J12" s="131"/>
    </row>
    <row r="13" spans="1:3" s="20" customFormat="1" ht="15">
      <c r="A13" s="30" t="s">
        <v>39</v>
      </c>
      <c r="B13" s="17"/>
      <c r="C13" s="17" t="s">
        <v>197</v>
      </c>
    </row>
    <row r="14" spans="1:9" s="20" customFormat="1" ht="27" customHeight="1">
      <c r="A14" s="18"/>
      <c r="C14" s="308" t="s">
        <v>198</v>
      </c>
      <c r="D14" s="309"/>
      <c r="E14" s="309"/>
      <c r="F14" s="309"/>
      <c r="G14" s="309"/>
      <c r="H14" s="309"/>
      <c r="I14" s="309"/>
    </row>
    <row r="15" spans="1:3" s="20" customFormat="1" ht="15">
      <c r="A15" s="30" t="s">
        <v>40</v>
      </c>
      <c r="B15" s="17"/>
      <c r="C15" s="17" t="s">
        <v>35</v>
      </c>
    </row>
    <row r="16" spans="1:10" s="20" customFormat="1" ht="32.25" customHeight="1">
      <c r="A16" s="18"/>
      <c r="C16" s="279" t="s">
        <v>149</v>
      </c>
      <c r="D16" s="280"/>
      <c r="E16" s="280"/>
      <c r="F16" s="280"/>
      <c r="G16" s="280"/>
      <c r="H16" s="280"/>
      <c r="I16" s="280"/>
      <c r="J16" s="131"/>
    </row>
    <row r="17" spans="1:3" s="20" customFormat="1" ht="16.5" customHeight="1">
      <c r="A17" s="30">
        <v>4</v>
      </c>
      <c r="B17" s="17"/>
      <c r="C17" s="17" t="s">
        <v>112</v>
      </c>
    </row>
    <row r="18" spans="1:10" s="20" customFormat="1" ht="33.75" customHeight="1">
      <c r="A18" s="18"/>
      <c r="C18" s="279" t="s">
        <v>113</v>
      </c>
      <c r="D18" s="280"/>
      <c r="E18" s="280"/>
      <c r="F18" s="280"/>
      <c r="G18" s="280"/>
      <c r="H18" s="280"/>
      <c r="I18" s="280"/>
      <c r="J18" s="131"/>
    </row>
    <row r="19" spans="1:10" s="20" customFormat="1" ht="29.25" customHeight="1">
      <c r="A19" s="93">
        <v>5</v>
      </c>
      <c r="B19" s="17"/>
      <c r="C19" s="281" t="s">
        <v>114</v>
      </c>
      <c r="D19" s="300"/>
      <c r="E19" s="300"/>
      <c r="F19" s="300"/>
      <c r="G19" s="300"/>
      <c r="H19" s="300"/>
      <c r="I19" s="300"/>
      <c r="J19" s="40"/>
    </row>
    <row r="20" spans="1:10" s="20" customFormat="1" ht="32.25" customHeight="1">
      <c r="A20" s="18"/>
      <c r="C20" s="279" t="s">
        <v>0</v>
      </c>
      <c r="D20" s="280"/>
      <c r="E20" s="280"/>
      <c r="F20" s="280"/>
      <c r="G20" s="280"/>
      <c r="H20" s="280"/>
      <c r="I20" s="280"/>
      <c r="J20" s="131"/>
    </row>
    <row r="21" spans="1:10" s="20" customFormat="1" ht="15">
      <c r="A21" s="93">
        <v>6</v>
      </c>
      <c r="B21" s="17"/>
      <c r="C21" s="281" t="s">
        <v>115</v>
      </c>
      <c r="D21" s="300"/>
      <c r="E21" s="300"/>
      <c r="F21" s="300"/>
      <c r="G21" s="300"/>
      <c r="H21" s="300"/>
      <c r="I21" s="300"/>
      <c r="J21" s="300"/>
    </row>
    <row r="22" spans="1:10" s="20" customFormat="1" ht="46.5" customHeight="1">
      <c r="A22" s="18"/>
      <c r="C22" s="279" t="s">
        <v>214</v>
      </c>
      <c r="D22" s="280"/>
      <c r="E22" s="280"/>
      <c r="F22" s="280"/>
      <c r="G22" s="280"/>
      <c r="H22" s="280"/>
      <c r="I22" s="280"/>
      <c r="J22" s="40"/>
    </row>
    <row r="23" spans="1:10" s="20" customFormat="1" ht="30.75" customHeight="1">
      <c r="A23" s="18"/>
      <c r="C23" s="279" t="s">
        <v>215</v>
      </c>
      <c r="D23" s="280"/>
      <c r="E23" s="280"/>
      <c r="F23" s="280"/>
      <c r="G23" s="280"/>
      <c r="H23" s="280"/>
      <c r="I23" s="280"/>
      <c r="J23" s="40"/>
    </row>
    <row r="24" spans="1:3" s="20" customFormat="1" ht="15" customHeight="1">
      <c r="A24" s="30">
        <v>7</v>
      </c>
      <c r="B24" s="17"/>
      <c r="C24" s="17" t="s">
        <v>76</v>
      </c>
    </row>
    <row r="25" spans="1:9" s="20" customFormat="1" ht="45" customHeight="1">
      <c r="A25" s="65"/>
      <c r="C25" s="279" t="s">
        <v>152</v>
      </c>
      <c r="D25" s="279"/>
      <c r="E25" s="279"/>
      <c r="F25" s="279"/>
      <c r="G25" s="279"/>
      <c r="H25" s="279"/>
      <c r="I25" s="279"/>
    </row>
    <row r="26" spans="1:3" s="20" customFormat="1" ht="15">
      <c r="A26" s="30">
        <v>8</v>
      </c>
      <c r="B26" s="17"/>
      <c r="C26" s="17" t="s">
        <v>78</v>
      </c>
    </row>
    <row r="27" spans="1:5" s="20" customFormat="1" ht="15">
      <c r="A27" s="65"/>
      <c r="C27" s="20" t="s">
        <v>172</v>
      </c>
      <c r="D27" s="17"/>
      <c r="E27" s="17"/>
    </row>
    <row r="28" spans="1:5" s="20" customFormat="1" ht="9" customHeight="1" thickBot="1">
      <c r="A28" s="65"/>
      <c r="D28" s="17"/>
      <c r="E28" s="17"/>
    </row>
    <row r="29" spans="1:14" s="20" customFormat="1" ht="31.5" customHeight="1" thickBot="1" thickTop="1">
      <c r="A29" s="65"/>
      <c r="D29" s="301" t="s">
        <v>216</v>
      </c>
      <c r="E29" s="302"/>
      <c r="F29" s="303"/>
      <c r="G29" s="201" t="s">
        <v>176</v>
      </c>
      <c r="H29" s="201" t="s">
        <v>174</v>
      </c>
      <c r="I29" s="201" t="s">
        <v>175</v>
      </c>
      <c r="J29" s="81" t="s">
        <v>3</v>
      </c>
      <c r="K29"/>
      <c r="L29" s="189"/>
      <c r="M29" s="190"/>
      <c r="N29" s="64"/>
    </row>
    <row r="30" spans="1:11" s="20" customFormat="1" ht="15.75" thickTop="1">
      <c r="A30" s="65"/>
      <c r="D30" s="89"/>
      <c r="E30" s="90"/>
      <c r="F30" s="91"/>
      <c r="G30" s="83" t="s">
        <v>24</v>
      </c>
      <c r="H30" s="83" t="s">
        <v>24</v>
      </c>
      <c r="I30" s="83" t="s">
        <v>24</v>
      </c>
      <c r="J30" s="84" t="s">
        <v>24</v>
      </c>
      <c r="K30"/>
    </row>
    <row r="31" spans="1:11" s="20" customFormat="1" ht="15">
      <c r="A31" s="65"/>
      <c r="D31" s="191" t="s">
        <v>4</v>
      </c>
      <c r="E31" s="64"/>
      <c r="F31" s="86"/>
      <c r="G31" s="85"/>
      <c r="H31" s="85"/>
      <c r="I31" s="85"/>
      <c r="J31" s="85"/>
      <c r="K31"/>
    </row>
    <row r="32" spans="1:11" s="20" customFormat="1" ht="15">
      <c r="A32" s="65"/>
      <c r="D32" s="82"/>
      <c r="E32" s="194" t="s">
        <v>53</v>
      </c>
      <c r="F32" s="86"/>
      <c r="G32" s="122"/>
      <c r="H32" s="122"/>
      <c r="I32" s="122"/>
      <c r="J32" s="122"/>
      <c r="K32"/>
    </row>
    <row r="33" spans="1:11" s="20" customFormat="1" ht="15">
      <c r="A33" s="65"/>
      <c r="D33" s="82"/>
      <c r="E33" s="64" t="s">
        <v>5</v>
      </c>
      <c r="F33" s="86"/>
      <c r="G33" s="122">
        <v>2619</v>
      </c>
      <c r="H33" s="122">
        <v>73294</v>
      </c>
      <c r="I33" s="122">
        <v>624</v>
      </c>
      <c r="J33" s="122">
        <f>SUM(G33:I33)</f>
        <v>76537</v>
      </c>
      <c r="K33"/>
    </row>
    <row r="34" spans="1:11" s="20" customFormat="1" ht="15">
      <c r="A34" s="65"/>
      <c r="D34" s="82"/>
      <c r="E34" s="64" t="s">
        <v>6</v>
      </c>
      <c r="F34" s="86"/>
      <c r="G34" s="192">
        <v>0</v>
      </c>
      <c r="H34" s="192">
        <v>0</v>
      </c>
      <c r="I34" s="192">
        <v>0</v>
      </c>
      <c r="J34" s="192">
        <f>SUM(G34:I34)</f>
        <v>0</v>
      </c>
      <c r="K34"/>
    </row>
    <row r="35" spans="1:11" s="20" customFormat="1" ht="15">
      <c r="A35" s="65"/>
      <c r="D35" s="82"/>
      <c r="E35" s="64"/>
      <c r="F35" s="86"/>
      <c r="G35" s="122">
        <f>SUM(G33:G34)</f>
        <v>2619</v>
      </c>
      <c r="H35" s="122">
        <f>SUM(H33:H34)</f>
        <v>73294</v>
      </c>
      <c r="I35" s="122">
        <f>SUM(I33:I34)</f>
        <v>624</v>
      </c>
      <c r="J35" s="122">
        <f>SUM(J33:J34)</f>
        <v>76537</v>
      </c>
      <c r="K35" s="208"/>
    </row>
    <row r="36" spans="1:11" s="20" customFormat="1" ht="15">
      <c r="A36" s="65"/>
      <c r="D36" s="82" t="s">
        <v>7</v>
      </c>
      <c r="E36" s="64"/>
      <c r="F36" s="86"/>
      <c r="G36" s="122"/>
      <c r="H36" s="122"/>
      <c r="I36" s="122"/>
      <c r="J36" s="192">
        <f>-J34</f>
        <v>0</v>
      </c>
      <c r="K36"/>
    </row>
    <row r="37" spans="1:11" s="17" customFormat="1" ht="15" thickBot="1">
      <c r="A37" s="51"/>
      <c r="D37" s="191" t="s">
        <v>177</v>
      </c>
      <c r="E37" s="194"/>
      <c r="F37" s="195"/>
      <c r="G37" s="196"/>
      <c r="H37" s="196"/>
      <c r="I37" s="196"/>
      <c r="J37" s="209">
        <f>+J35+J36</f>
        <v>76537</v>
      </c>
      <c r="K37" s="197"/>
    </row>
    <row r="38" spans="1:11" s="17" customFormat="1" ht="9" customHeight="1" thickTop="1">
      <c r="A38" s="51"/>
      <c r="D38" s="191"/>
      <c r="E38" s="194"/>
      <c r="F38" s="195"/>
      <c r="G38" s="196"/>
      <c r="H38" s="196"/>
      <c r="I38" s="196"/>
      <c r="J38" s="196"/>
      <c r="K38" s="197"/>
    </row>
    <row r="39" spans="1:11" s="20" customFormat="1" ht="15">
      <c r="A39" s="65"/>
      <c r="D39" s="191"/>
      <c r="E39" s="194" t="s">
        <v>8</v>
      </c>
      <c r="F39" s="86"/>
      <c r="G39" s="122"/>
      <c r="H39" s="122"/>
      <c r="I39" s="122"/>
      <c r="J39" s="122"/>
      <c r="K39"/>
    </row>
    <row r="40" spans="1:11" s="20" customFormat="1" ht="15">
      <c r="A40" s="65"/>
      <c r="D40" s="82"/>
      <c r="E40" s="64" t="s">
        <v>9</v>
      </c>
      <c r="F40" s="86"/>
      <c r="G40" s="122">
        <v>-2538</v>
      </c>
      <c r="H40" s="122">
        <v>8802</v>
      </c>
      <c r="I40" s="122">
        <v>-89</v>
      </c>
      <c r="J40" s="122">
        <f>SUM(G40:I40)</f>
        <v>6175</v>
      </c>
      <c r="K40"/>
    </row>
    <row r="41" spans="1:11" s="20" customFormat="1" ht="15">
      <c r="A41" s="65"/>
      <c r="D41" s="187"/>
      <c r="E41" s="64" t="s">
        <v>10</v>
      </c>
      <c r="F41" s="188"/>
      <c r="G41" s="192"/>
      <c r="H41" s="192"/>
      <c r="I41" s="192"/>
      <c r="J41" s="192">
        <v>-146</v>
      </c>
      <c r="K41"/>
    </row>
    <row r="42" spans="1:11" s="20" customFormat="1" ht="15">
      <c r="A42" s="65"/>
      <c r="D42" s="304" t="s">
        <v>12</v>
      </c>
      <c r="E42" s="305"/>
      <c r="F42" s="188"/>
      <c r="G42" s="122"/>
      <c r="H42" s="122"/>
      <c r="I42" s="122"/>
      <c r="J42" s="122">
        <f>SUM(J40:J41)</f>
        <v>6029</v>
      </c>
      <c r="K42"/>
    </row>
    <row r="43" spans="1:11" s="20" customFormat="1" ht="15">
      <c r="A43" s="65"/>
      <c r="D43" s="187"/>
      <c r="E43" s="64" t="s">
        <v>11</v>
      </c>
      <c r="F43" s="188"/>
      <c r="G43" s="122"/>
      <c r="H43" s="122"/>
      <c r="I43" s="122"/>
      <c r="J43" s="122">
        <v>-102</v>
      </c>
      <c r="K43"/>
    </row>
    <row r="44" spans="1:11" s="20" customFormat="1" ht="15">
      <c r="A44" s="65"/>
      <c r="D44" s="187"/>
      <c r="E44" s="64" t="s">
        <v>131</v>
      </c>
      <c r="F44" s="188"/>
      <c r="G44" s="122"/>
      <c r="H44" s="122"/>
      <c r="I44" s="122"/>
      <c r="J44" s="122">
        <v>694</v>
      </c>
      <c r="K44"/>
    </row>
    <row r="45" spans="1:11" s="57" customFormat="1" ht="31.5" customHeight="1">
      <c r="A45" s="231"/>
      <c r="D45" s="232"/>
      <c r="E45" s="277" t="s">
        <v>129</v>
      </c>
      <c r="F45" s="278"/>
      <c r="G45" s="233"/>
      <c r="H45" s="233"/>
      <c r="I45" s="233"/>
      <c r="J45" s="234">
        <v>763</v>
      </c>
      <c r="K45" s="132"/>
    </row>
    <row r="46" spans="1:11" s="17" customFormat="1" ht="15" thickBot="1">
      <c r="A46" s="51"/>
      <c r="D46" s="198" t="s">
        <v>173</v>
      </c>
      <c r="E46" s="194"/>
      <c r="F46" s="195"/>
      <c r="G46" s="210"/>
      <c r="H46" s="210"/>
      <c r="I46" s="210"/>
      <c r="J46" s="199">
        <f>SUM(J42:J45)</f>
        <v>7384</v>
      </c>
      <c r="K46" s="197"/>
    </row>
    <row r="47" spans="1:3" s="20" customFormat="1" ht="15.75" thickTop="1">
      <c r="A47" s="30">
        <v>8</v>
      </c>
      <c r="B47" s="17"/>
      <c r="C47" s="17" t="s">
        <v>195</v>
      </c>
    </row>
    <row r="48" s="20" customFormat="1" ht="15.75" thickBot="1">
      <c r="A48" s="65"/>
    </row>
    <row r="49" spans="1:14" s="20" customFormat="1" ht="32.25" customHeight="1" thickBot="1" thickTop="1">
      <c r="A49" s="65"/>
      <c r="D49" s="301" t="s">
        <v>219</v>
      </c>
      <c r="E49" s="302"/>
      <c r="F49" s="303"/>
      <c r="G49" s="201" t="s">
        <v>176</v>
      </c>
      <c r="H49" s="201" t="s">
        <v>174</v>
      </c>
      <c r="I49" s="201" t="s">
        <v>175</v>
      </c>
      <c r="J49" s="81" t="s">
        <v>3</v>
      </c>
      <c r="K49"/>
      <c r="L49" s="189"/>
      <c r="M49" s="190"/>
      <c r="N49" s="64"/>
    </row>
    <row r="50" spans="1:11" s="20" customFormat="1" ht="15.75" thickTop="1">
      <c r="A50" s="65"/>
      <c r="D50" s="89"/>
      <c r="E50" s="90"/>
      <c r="F50" s="91"/>
      <c r="G50" s="83" t="s">
        <v>24</v>
      </c>
      <c r="H50" s="83" t="s">
        <v>24</v>
      </c>
      <c r="I50" s="83" t="s">
        <v>24</v>
      </c>
      <c r="J50" s="84" t="s">
        <v>24</v>
      </c>
      <c r="K50"/>
    </row>
    <row r="51" spans="1:11" s="20" customFormat="1" ht="15">
      <c r="A51" s="65"/>
      <c r="D51" s="191" t="s">
        <v>4</v>
      </c>
      <c r="E51" s="64"/>
      <c r="F51" s="86"/>
      <c r="G51" s="85"/>
      <c r="H51" s="85"/>
      <c r="I51" s="85"/>
      <c r="J51" s="85"/>
      <c r="K51"/>
    </row>
    <row r="52" spans="1:11" s="20" customFormat="1" ht="15">
      <c r="A52" s="65"/>
      <c r="D52" s="82"/>
      <c r="E52" s="194" t="s">
        <v>53</v>
      </c>
      <c r="F52" s="86"/>
      <c r="G52" s="122"/>
      <c r="H52" s="122"/>
      <c r="I52" s="122"/>
      <c r="J52" s="122"/>
      <c r="K52"/>
    </row>
    <row r="53" spans="1:11" s="20" customFormat="1" ht="15">
      <c r="A53" s="65"/>
      <c r="D53" s="82"/>
      <c r="E53" s="64" t="s">
        <v>5</v>
      </c>
      <c r="F53" s="86"/>
      <c r="G53" s="122">
        <v>3050</v>
      </c>
      <c r="H53" s="122">
        <v>167365</v>
      </c>
      <c r="I53" s="122">
        <v>859</v>
      </c>
      <c r="J53" s="122">
        <f>SUM(G53:I53)</f>
        <v>171274</v>
      </c>
      <c r="K53"/>
    </row>
    <row r="54" spans="1:11" s="20" customFormat="1" ht="15">
      <c r="A54" s="65"/>
      <c r="D54" s="82"/>
      <c r="E54" s="64" t="s">
        <v>6</v>
      </c>
      <c r="F54" s="86"/>
      <c r="G54" s="192">
        <v>0</v>
      </c>
      <c r="H54" s="192">
        <v>0</v>
      </c>
      <c r="I54" s="192">
        <v>0</v>
      </c>
      <c r="J54" s="192">
        <f>SUM(G54:I54)</f>
        <v>0</v>
      </c>
      <c r="K54"/>
    </row>
    <row r="55" spans="1:11" s="20" customFormat="1" ht="15">
      <c r="A55" s="65"/>
      <c r="D55" s="82"/>
      <c r="E55" s="64"/>
      <c r="F55" s="86"/>
      <c r="G55" s="122">
        <f>SUM(G53:G54)</f>
        <v>3050</v>
      </c>
      <c r="H55" s="122">
        <f>SUM(H53:H54)</f>
        <v>167365</v>
      </c>
      <c r="I55" s="122">
        <f>SUM(I53:I54)</f>
        <v>859</v>
      </c>
      <c r="J55" s="122">
        <f>SUM(J53:J54)</f>
        <v>171274</v>
      </c>
      <c r="K55" s="208"/>
    </row>
    <row r="56" spans="1:11" s="20" customFormat="1" ht="15">
      <c r="A56" s="65"/>
      <c r="D56" s="82" t="s">
        <v>7</v>
      </c>
      <c r="E56" s="64"/>
      <c r="F56" s="86"/>
      <c r="G56" s="122"/>
      <c r="H56" s="122"/>
      <c r="I56" s="122"/>
      <c r="J56" s="192">
        <f>-J54</f>
        <v>0</v>
      </c>
      <c r="K56"/>
    </row>
    <row r="57" spans="1:11" s="17" customFormat="1" ht="15" thickBot="1">
      <c r="A57" s="51"/>
      <c r="D57" s="191" t="s">
        <v>177</v>
      </c>
      <c r="E57" s="194"/>
      <c r="F57" s="195"/>
      <c r="G57" s="196"/>
      <c r="H57" s="196"/>
      <c r="I57" s="196"/>
      <c r="J57" s="209">
        <f>+J55+J56</f>
        <v>171274</v>
      </c>
      <c r="K57" s="197"/>
    </row>
    <row r="58" spans="1:11" s="20" customFormat="1" ht="15.75" thickTop="1">
      <c r="A58" s="65"/>
      <c r="D58" s="191"/>
      <c r="E58" s="194" t="s">
        <v>8</v>
      </c>
      <c r="F58" s="86"/>
      <c r="G58" s="122"/>
      <c r="H58" s="122"/>
      <c r="I58" s="122"/>
      <c r="J58" s="122"/>
      <c r="K58"/>
    </row>
    <row r="59" spans="1:11" s="20" customFormat="1" ht="15">
      <c r="A59" s="65"/>
      <c r="D59" s="82"/>
      <c r="E59" s="64" t="s">
        <v>9</v>
      </c>
      <c r="F59" s="86"/>
      <c r="G59" s="122">
        <v>-1113</v>
      </c>
      <c r="H59" s="122">
        <v>17863</v>
      </c>
      <c r="I59" s="122">
        <v>76</v>
      </c>
      <c r="J59" s="122">
        <f>SUM(G59:I59)</f>
        <v>16826</v>
      </c>
      <c r="K59"/>
    </row>
    <row r="60" spans="1:11" s="20" customFormat="1" ht="15">
      <c r="A60" s="65"/>
      <c r="D60" s="187"/>
      <c r="E60" s="64" t="s">
        <v>10</v>
      </c>
      <c r="F60" s="188"/>
      <c r="G60" s="192"/>
      <c r="H60" s="192"/>
      <c r="I60" s="192"/>
      <c r="J60" s="192">
        <v>0</v>
      </c>
      <c r="K60"/>
    </row>
    <row r="61" spans="1:11" s="20" customFormat="1" ht="15">
      <c r="A61" s="65"/>
      <c r="D61" s="304" t="s">
        <v>12</v>
      </c>
      <c r="E61" s="305"/>
      <c r="F61" s="188"/>
      <c r="G61" s="122"/>
      <c r="H61" s="122"/>
      <c r="I61" s="122"/>
      <c r="J61" s="122">
        <f>SUM(J59:J60)</f>
        <v>16826</v>
      </c>
      <c r="K61"/>
    </row>
    <row r="62" spans="1:11" s="20" customFormat="1" ht="15">
      <c r="A62" s="65"/>
      <c r="D62" s="187"/>
      <c r="E62" s="64" t="s">
        <v>11</v>
      </c>
      <c r="F62" s="188"/>
      <c r="G62" s="122"/>
      <c r="H62" s="122"/>
      <c r="I62" s="122"/>
      <c r="J62" s="122">
        <v>-997</v>
      </c>
      <c r="K62"/>
    </row>
    <row r="63" spans="1:11" s="20" customFormat="1" ht="15">
      <c r="A63" s="65"/>
      <c r="D63" s="187"/>
      <c r="E63" s="64" t="s">
        <v>131</v>
      </c>
      <c r="F63" s="188"/>
      <c r="G63" s="122"/>
      <c r="H63" s="122"/>
      <c r="I63" s="122"/>
      <c r="J63" s="122">
        <v>250</v>
      </c>
      <c r="K63"/>
    </row>
    <row r="64" spans="1:11" s="20" customFormat="1" ht="31.5" customHeight="1">
      <c r="A64" s="65"/>
      <c r="D64" s="87"/>
      <c r="E64" s="277" t="s">
        <v>129</v>
      </c>
      <c r="F64" s="278"/>
      <c r="G64" s="122"/>
      <c r="H64" s="122"/>
      <c r="I64" s="122"/>
      <c r="J64" s="122">
        <v>763</v>
      </c>
      <c r="K64"/>
    </row>
    <row r="65" spans="1:11" s="17" customFormat="1" ht="15.75" thickBot="1">
      <c r="A65" s="51"/>
      <c r="D65" s="198" t="s">
        <v>173</v>
      </c>
      <c r="E65" s="194"/>
      <c r="F65" s="195"/>
      <c r="G65" s="210"/>
      <c r="H65" s="210"/>
      <c r="I65" s="210"/>
      <c r="J65" s="228">
        <f>SUM(J61:J64)</f>
        <v>16842</v>
      </c>
      <c r="K65" s="197"/>
    </row>
    <row r="66" spans="1:11" s="20" customFormat="1" ht="16.5" thickBot="1" thickTop="1">
      <c r="A66" s="65"/>
      <c r="D66" s="200"/>
      <c r="E66" s="92"/>
      <c r="F66" s="88"/>
      <c r="G66" s="193"/>
      <c r="H66" s="193"/>
      <c r="I66" s="193"/>
      <c r="J66" s="242"/>
      <c r="K66"/>
    </row>
    <row r="67" s="20" customFormat="1" ht="15.75" thickTop="1">
      <c r="A67" s="65"/>
    </row>
    <row r="68" spans="1:9" s="20" customFormat="1" ht="15">
      <c r="A68" s="51">
        <v>9</v>
      </c>
      <c r="C68" s="281" t="s">
        <v>145</v>
      </c>
      <c r="D68" s="281"/>
      <c r="E68" s="281"/>
      <c r="F68" s="281"/>
      <c r="G68" s="281"/>
      <c r="H68" s="281"/>
      <c r="I68" s="281"/>
    </row>
    <row r="69" spans="1:9" s="20" customFormat="1" ht="20.25" customHeight="1">
      <c r="A69" s="65"/>
      <c r="C69" s="279" t="s">
        <v>146</v>
      </c>
      <c r="D69" s="279"/>
      <c r="E69" s="279"/>
      <c r="F69" s="279"/>
      <c r="G69" s="279"/>
      <c r="H69" s="279"/>
      <c r="I69" s="279"/>
    </row>
    <row r="70" spans="1:10" s="20" customFormat="1" ht="15">
      <c r="A70" s="30">
        <v>10</v>
      </c>
      <c r="B70" s="17"/>
      <c r="C70" s="17" t="s">
        <v>31</v>
      </c>
      <c r="H70" s="55"/>
      <c r="J70" s="55"/>
    </row>
    <row r="71" spans="1:10" s="20" customFormat="1" ht="51.75" customHeight="1">
      <c r="A71" s="65"/>
      <c r="C71" s="279" t="s">
        <v>116</v>
      </c>
      <c r="D71" s="279"/>
      <c r="E71" s="279"/>
      <c r="F71" s="279"/>
      <c r="G71" s="279"/>
      <c r="H71" s="279"/>
      <c r="I71" s="279"/>
      <c r="J71" s="40"/>
    </row>
    <row r="72" spans="1:10" s="20" customFormat="1" ht="27.75" customHeight="1">
      <c r="A72" s="93">
        <v>11</v>
      </c>
      <c r="B72" s="17"/>
      <c r="C72" s="324" t="s">
        <v>74</v>
      </c>
      <c r="D72" s="324"/>
      <c r="E72" s="324"/>
      <c r="F72" s="324"/>
      <c r="G72" s="324"/>
      <c r="H72" s="324"/>
      <c r="I72" s="324"/>
      <c r="J72" s="70"/>
    </row>
    <row r="73" spans="1:10" s="20" customFormat="1" ht="63.75" customHeight="1">
      <c r="A73" s="93"/>
      <c r="B73" s="17"/>
      <c r="C73" s="279" t="s">
        <v>227</v>
      </c>
      <c r="D73" s="279"/>
      <c r="E73" s="279"/>
      <c r="F73" s="279"/>
      <c r="G73" s="279"/>
      <c r="H73" s="279"/>
      <c r="I73" s="279"/>
      <c r="J73" s="70"/>
    </row>
    <row r="74" spans="1:3" s="20" customFormat="1" ht="15">
      <c r="A74" s="30">
        <v>12</v>
      </c>
      <c r="B74" s="17"/>
      <c r="C74" s="17" t="s">
        <v>75</v>
      </c>
    </row>
    <row r="75" spans="1:9" s="20" customFormat="1" ht="61.5" customHeight="1">
      <c r="A75" s="65"/>
      <c r="C75" s="279" t="s">
        <v>228</v>
      </c>
      <c r="D75" s="279"/>
      <c r="E75" s="279"/>
      <c r="F75" s="279"/>
      <c r="G75" s="279"/>
      <c r="H75" s="279"/>
      <c r="I75" s="279"/>
    </row>
    <row r="76" spans="1:3" s="20" customFormat="1" ht="15" customHeight="1">
      <c r="A76" s="30">
        <v>13</v>
      </c>
      <c r="B76" s="17"/>
      <c r="C76" s="17" t="s">
        <v>160</v>
      </c>
    </row>
    <row r="77" spans="1:9" s="20" customFormat="1" ht="144.75" customHeight="1">
      <c r="A77" s="65"/>
      <c r="C77" s="279" t="s">
        <v>229</v>
      </c>
      <c r="D77" s="279"/>
      <c r="E77" s="279"/>
      <c r="F77" s="279"/>
      <c r="G77" s="279"/>
      <c r="H77" s="279"/>
      <c r="I77" s="279"/>
    </row>
    <row r="78" spans="1:9" s="20" customFormat="1" ht="39.75" customHeight="1">
      <c r="A78" s="65"/>
      <c r="C78" s="279" t="s">
        <v>199</v>
      </c>
      <c r="D78" s="279"/>
      <c r="E78" s="279"/>
      <c r="F78" s="279"/>
      <c r="G78" s="279"/>
      <c r="H78" s="279"/>
      <c r="I78" s="279"/>
    </row>
    <row r="79" spans="1:3" s="20" customFormat="1" ht="15">
      <c r="A79" s="30">
        <v>14</v>
      </c>
      <c r="B79" s="17"/>
      <c r="C79" s="17" t="s">
        <v>96</v>
      </c>
    </row>
    <row r="80" spans="1:9" s="20" customFormat="1" ht="26.25" customHeight="1">
      <c r="A80" s="65"/>
      <c r="C80" s="279" t="s">
        <v>146</v>
      </c>
      <c r="D80" s="279"/>
      <c r="E80" s="279"/>
      <c r="F80" s="279"/>
      <c r="G80" s="279"/>
      <c r="H80" s="279"/>
      <c r="I80" s="279"/>
    </row>
    <row r="81" spans="1:3" s="20" customFormat="1" ht="15">
      <c r="A81" s="30">
        <v>15</v>
      </c>
      <c r="B81" s="17"/>
      <c r="C81" s="17" t="s">
        <v>164</v>
      </c>
    </row>
    <row r="82" spans="1:5" s="20" customFormat="1" ht="9.75" customHeight="1">
      <c r="A82" s="18"/>
      <c r="D82" s="17"/>
      <c r="E82" s="17"/>
    </row>
    <row r="83" spans="1:3" s="20" customFormat="1" ht="15" customHeight="1">
      <c r="A83" s="18"/>
      <c r="C83" s="20" t="s">
        <v>64</v>
      </c>
    </row>
    <row r="84" s="20" customFormat="1" ht="15" customHeight="1">
      <c r="A84" s="18"/>
    </row>
    <row r="85" spans="1:12" s="20" customFormat="1" ht="15" customHeight="1">
      <c r="A85" s="18"/>
      <c r="F85" s="41"/>
      <c r="G85" s="318" t="s">
        <v>85</v>
      </c>
      <c r="H85" s="318"/>
      <c r="I85" s="318" t="s">
        <v>154</v>
      </c>
      <c r="J85" s="318"/>
      <c r="L85" s="43"/>
    </row>
    <row r="86" spans="1:12" s="20" customFormat="1" ht="15" customHeight="1">
      <c r="A86" s="18"/>
      <c r="F86" s="41"/>
      <c r="G86" s="44" t="s">
        <v>27</v>
      </c>
      <c r="H86" s="45" t="s">
        <v>68</v>
      </c>
      <c r="I86" s="44" t="s">
        <v>27</v>
      </c>
      <c r="J86" s="45" t="s">
        <v>68</v>
      </c>
      <c r="L86" s="43"/>
    </row>
    <row r="87" spans="1:12" s="20" customFormat="1" ht="15" customHeight="1">
      <c r="A87" s="18"/>
      <c r="F87" s="41"/>
      <c r="G87" s="44" t="s">
        <v>48</v>
      </c>
      <c r="H87" s="45" t="s">
        <v>48</v>
      </c>
      <c r="I87" s="44" t="s">
        <v>48</v>
      </c>
      <c r="J87" s="45" t="s">
        <v>48</v>
      </c>
      <c r="L87" s="46"/>
    </row>
    <row r="88" spans="1:12" s="20" customFormat="1" ht="15" customHeight="1">
      <c r="A88" s="18"/>
      <c r="F88" s="41"/>
      <c r="G88" s="44" t="s">
        <v>28</v>
      </c>
      <c r="H88" s="2" t="s">
        <v>46</v>
      </c>
      <c r="I88" s="44" t="s">
        <v>67</v>
      </c>
      <c r="J88" s="2" t="s">
        <v>46</v>
      </c>
      <c r="L88" s="46"/>
    </row>
    <row r="89" spans="1:12" s="20" customFormat="1" ht="15" customHeight="1">
      <c r="A89" s="18"/>
      <c r="F89" s="41"/>
      <c r="G89" s="44"/>
      <c r="H89" s="45" t="s">
        <v>28</v>
      </c>
      <c r="I89" s="44" t="s">
        <v>49</v>
      </c>
      <c r="J89" s="45" t="s">
        <v>50</v>
      </c>
      <c r="L89" s="46"/>
    </row>
    <row r="90" spans="1:12" s="20" customFormat="1" ht="15" customHeight="1">
      <c r="A90" s="18"/>
      <c r="F90" s="41"/>
      <c r="G90" s="47">
        <v>38260</v>
      </c>
      <c r="H90" s="48">
        <v>37894</v>
      </c>
      <c r="I90" s="47">
        <f>+G90</f>
        <v>38260</v>
      </c>
      <c r="J90" s="48">
        <f>+H90</f>
        <v>37894</v>
      </c>
      <c r="L90" s="43"/>
    </row>
    <row r="91" spans="1:12" s="20" customFormat="1" ht="15" customHeight="1">
      <c r="A91" s="18"/>
      <c r="F91" s="41"/>
      <c r="G91" s="44" t="s">
        <v>24</v>
      </c>
      <c r="H91" s="45" t="s">
        <v>24</v>
      </c>
      <c r="I91" s="44" t="s">
        <v>24</v>
      </c>
      <c r="J91" s="45" t="s">
        <v>24</v>
      </c>
      <c r="L91" s="43"/>
    </row>
    <row r="92" spans="1:12" s="20" customFormat="1" ht="15" customHeight="1">
      <c r="A92" s="18"/>
      <c r="F92" s="41"/>
      <c r="G92" s="49"/>
      <c r="H92" s="50"/>
      <c r="I92" s="49"/>
      <c r="J92" s="50"/>
      <c r="L92" s="43"/>
    </row>
    <row r="93" spans="3:12" s="18" customFormat="1" ht="15">
      <c r="C93" s="56" t="s">
        <v>26</v>
      </c>
      <c r="D93" s="52"/>
      <c r="E93" s="53" t="s">
        <v>97</v>
      </c>
      <c r="F93" s="53"/>
      <c r="G93" s="54">
        <v>381</v>
      </c>
      <c r="H93" s="59">
        <v>4103</v>
      </c>
      <c r="I93" s="54">
        <v>2764</v>
      </c>
      <c r="J93" s="126">
        <v>7720</v>
      </c>
      <c r="L93" s="60"/>
    </row>
    <row r="94" spans="1:12" s="20" customFormat="1" ht="30">
      <c r="A94" s="18"/>
      <c r="C94" s="56" t="s">
        <v>26</v>
      </c>
      <c r="D94" s="56"/>
      <c r="E94" s="57" t="s">
        <v>168</v>
      </c>
      <c r="F94" s="18"/>
      <c r="G94" s="58">
        <v>0</v>
      </c>
      <c r="H94" s="59">
        <v>0</v>
      </c>
      <c r="I94" s="58">
        <v>0</v>
      </c>
      <c r="J94" s="59">
        <v>0</v>
      </c>
      <c r="L94" s="55"/>
    </row>
    <row r="95" spans="1:12" s="20" customFormat="1" ht="16.5" customHeight="1" thickBot="1">
      <c r="A95" s="18"/>
      <c r="F95" s="55"/>
      <c r="G95" s="62">
        <f>SUM(G93:G94)</f>
        <v>381</v>
      </c>
      <c r="H95" s="63">
        <f>SUM(H93:H94)</f>
        <v>4103</v>
      </c>
      <c r="I95" s="62">
        <f>SUM(I93:I94)</f>
        <v>2764</v>
      </c>
      <c r="J95" s="63">
        <f>SUM(J93:J94)</f>
        <v>7720</v>
      </c>
      <c r="L95" s="64"/>
    </row>
    <row r="96" spans="1:12" s="20" customFormat="1" ht="16.5" customHeight="1">
      <c r="A96" s="18"/>
      <c r="F96" s="55"/>
      <c r="G96" s="61"/>
      <c r="H96" s="55"/>
      <c r="I96" s="61"/>
      <c r="J96" s="55"/>
      <c r="L96" s="64"/>
    </row>
    <row r="97" spans="1:12" s="20" customFormat="1" ht="48" customHeight="1">
      <c r="A97" s="18"/>
      <c r="C97" s="279" t="s">
        <v>191</v>
      </c>
      <c r="D97" s="279"/>
      <c r="E97" s="279"/>
      <c r="F97" s="279"/>
      <c r="G97" s="279"/>
      <c r="H97" s="279"/>
      <c r="I97" s="279"/>
      <c r="J97" s="55"/>
      <c r="L97" s="64"/>
    </row>
    <row r="98" spans="1:3" s="20" customFormat="1" ht="15">
      <c r="A98" s="30">
        <v>16</v>
      </c>
      <c r="B98" s="17"/>
      <c r="C98" s="17" t="s">
        <v>30</v>
      </c>
    </row>
    <row r="99" spans="1:5" s="20" customFormat="1" ht="15" customHeight="1">
      <c r="A99" s="65"/>
      <c r="C99" s="17" t="s">
        <v>65</v>
      </c>
      <c r="D99" s="17"/>
      <c r="E99" s="17"/>
    </row>
    <row r="100" spans="1:4" s="20" customFormat="1" ht="5.25" customHeight="1">
      <c r="A100" s="65"/>
      <c r="C100" s="17"/>
      <c r="D100" s="17"/>
    </row>
    <row r="101" spans="1:10" s="20" customFormat="1" ht="36.75" customHeight="1">
      <c r="A101" s="65"/>
      <c r="B101" s="72" t="s">
        <v>43</v>
      </c>
      <c r="C101" s="279" t="s">
        <v>1</v>
      </c>
      <c r="D101" s="279"/>
      <c r="E101" s="279"/>
      <c r="F101" s="279"/>
      <c r="G101" s="279"/>
      <c r="H101" s="279"/>
      <c r="I101" s="279"/>
      <c r="J101" s="115"/>
    </row>
    <row r="102" spans="1:2" s="20" customFormat="1" ht="15" hidden="1">
      <c r="A102" s="65"/>
      <c r="B102" s="53"/>
    </row>
    <row r="103" spans="1:10" s="20" customFormat="1" ht="15" hidden="1">
      <c r="A103" s="65"/>
      <c r="B103" s="53"/>
      <c r="G103" s="317" t="s">
        <v>85</v>
      </c>
      <c r="H103" s="317"/>
      <c r="I103" s="317" t="s">
        <v>90</v>
      </c>
      <c r="J103" s="317"/>
    </row>
    <row r="104" spans="1:10" s="20" customFormat="1" ht="15" hidden="1">
      <c r="A104" s="65"/>
      <c r="B104" s="53"/>
      <c r="G104" s="44" t="s">
        <v>27</v>
      </c>
      <c r="H104" s="45" t="s">
        <v>68</v>
      </c>
      <c r="I104" s="44" t="s">
        <v>27</v>
      </c>
      <c r="J104" s="45" t="s">
        <v>68</v>
      </c>
    </row>
    <row r="105" spans="1:10" s="20" customFormat="1" ht="15" hidden="1">
      <c r="A105" s="65"/>
      <c r="B105" s="53"/>
      <c r="G105" s="44" t="s">
        <v>48</v>
      </c>
      <c r="H105" s="45" t="s">
        <v>48</v>
      </c>
      <c r="I105" s="44" t="s">
        <v>48</v>
      </c>
      <c r="J105" s="45" t="s">
        <v>48</v>
      </c>
    </row>
    <row r="106" spans="1:10" s="20" customFormat="1" ht="15" hidden="1">
      <c r="A106" s="65"/>
      <c r="B106" s="53"/>
      <c r="G106" s="44" t="s">
        <v>28</v>
      </c>
      <c r="H106" s="2" t="s">
        <v>46</v>
      </c>
      <c r="I106" s="44" t="s">
        <v>67</v>
      </c>
      <c r="J106" s="2" t="s">
        <v>46</v>
      </c>
    </row>
    <row r="107" spans="1:10" s="20" customFormat="1" ht="15" hidden="1">
      <c r="A107" s="65"/>
      <c r="B107" s="53"/>
      <c r="G107" s="44"/>
      <c r="H107" s="45" t="s">
        <v>28</v>
      </c>
      <c r="I107" s="44" t="s">
        <v>49</v>
      </c>
      <c r="J107" s="45" t="s">
        <v>50</v>
      </c>
    </row>
    <row r="108" spans="1:10" s="20" customFormat="1" ht="15" hidden="1">
      <c r="A108" s="65"/>
      <c r="B108" s="53"/>
      <c r="G108" s="47">
        <f>+G151</f>
        <v>0</v>
      </c>
      <c r="H108" s="48">
        <f>+H151</f>
        <v>0</v>
      </c>
      <c r="I108" s="47">
        <f>+G108</f>
        <v>0</v>
      </c>
      <c r="J108" s="48">
        <f>+H108</f>
        <v>0</v>
      </c>
    </row>
    <row r="109" spans="1:12" s="20" customFormat="1" ht="7.5" customHeight="1" hidden="1">
      <c r="A109" s="18"/>
      <c r="G109" s="44" t="s">
        <v>24</v>
      </c>
      <c r="H109" s="45" t="s">
        <v>24</v>
      </c>
      <c r="I109" s="44" t="s">
        <v>24</v>
      </c>
      <c r="J109" s="45" t="s">
        <v>24</v>
      </c>
      <c r="L109" s="43"/>
    </row>
    <row r="110" spans="1:10" s="20" customFormat="1" ht="15" hidden="1">
      <c r="A110" s="65"/>
      <c r="F110" s="41"/>
      <c r="G110" s="49"/>
      <c r="H110" s="50"/>
      <c r="I110" s="49"/>
      <c r="J110" s="50"/>
    </row>
    <row r="111" spans="1:10" s="20" customFormat="1" ht="15" hidden="1">
      <c r="A111" s="65"/>
      <c r="E111" s="20" t="s">
        <v>41</v>
      </c>
      <c r="G111" s="66" t="s">
        <v>66</v>
      </c>
      <c r="H111" s="66" t="s">
        <v>66</v>
      </c>
      <c r="I111" s="67" t="s">
        <v>66</v>
      </c>
      <c r="J111" s="66" t="s">
        <v>66</v>
      </c>
    </row>
    <row r="112" spans="1:10" s="20" customFormat="1" ht="15" hidden="1">
      <c r="A112" s="65"/>
      <c r="E112" s="20" t="s">
        <v>42</v>
      </c>
      <c r="G112" s="66" t="s">
        <v>66</v>
      </c>
      <c r="H112" s="66" t="s">
        <v>66</v>
      </c>
      <c r="I112" s="67" t="s">
        <v>66</v>
      </c>
      <c r="J112" s="66" t="s">
        <v>66</v>
      </c>
    </row>
    <row r="113" spans="1:10" s="20" customFormat="1" ht="18" customHeight="1" hidden="1">
      <c r="A113" s="65"/>
      <c r="E113" s="20" t="s">
        <v>45</v>
      </c>
      <c r="G113" s="66" t="s">
        <v>66</v>
      </c>
      <c r="H113" s="66" t="s">
        <v>66</v>
      </c>
      <c r="I113" s="67" t="s">
        <v>66</v>
      </c>
      <c r="J113" s="66" t="s">
        <v>66</v>
      </c>
    </row>
    <row r="114" spans="1:10" s="20" customFormat="1" ht="22.5" customHeight="1">
      <c r="A114" s="65"/>
      <c r="B114" s="72" t="s">
        <v>44</v>
      </c>
      <c r="C114" s="306" t="s">
        <v>2</v>
      </c>
      <c r="D114" s="306"/>
      <c r="E114" s="306"/>
      <c r="F114" s="306"/>
      <c r="G114" s="306"/>
      <c r="H114" s="306"/>
      <c r="I114" s="306"/>
      <c r="J114" s="306"/>
    </row>
    <row r="115" spans="1:3" s="20" customFormat="1" ht="14.25" customHeight="1">
      <c r="A115" s="30">
        <v>17</v>
      </c>
      <c r="B115" s="17"/>
      <c r="C115" s="17" t="s">
        <v>32</v>
      </c>
    </row>
    <row r="116" spans="1:10" s="20" customFormat="1" ht="17.25" customHeight="1">
      <c r="A116" s="30"/>
      <c r="B116" s="162"/>
      <c r="C116" s="279" t="s">
        <v>192</v>
      </c>
      <c r="D116" s="279"/>
      <c r="E116" s="279"/>
      <c r="F116" s="279"/>
      <c r="G116" s="279"/>
      <c r="H116" s="279"/>
      <c r="I116" s="279"/>
      <c r="J116" s="120"/>
    </row>
    <row r="117" spans="1:10" s="20" customFormat="1" ht="15.75" customHeight="1">
      <c r="A117" s="30"/>
      <c r="B117" s="17"/>
      <c r="C117" s="40"/>
      <c r="D117" s="40"/>
      <c r="E117" s="40"/>
      <c r="F117" s="40"/>
      <c r="G117" s="40"/>
      <c r="H117" s="40"/>
      <c r="I117" s="40"/>
      <c r="J117" s="120"/>
    </row>
    <row r="118" spans="1:10" s="20" customFormat="1" ht="20.25" customHeight="1">
      <c r="A118" s="93">
        <v>18</v>
      </c>
      <c r="B118" s="17"/>
      <c r="C118" s="281" t="s">
        <v>147</v>
      </c>
      <c r="D118" s="281"/>
      <c r="E118" s="281"/>
      <c r="F118" s="281"/>
      <c r="G118" s="281"/>
      <c r="H118" s="281"/>
      <c r="I118" s="281"/>
      <c r="J118" s="120"/>
    </row>
    <row r="119" spans="3:5" ht="17.25" customHeight="1">
      <c r="C119" s="229" t="s">
        <v>17</v>
      </c>
      <c r="D119" s="225"/>
      <c r="E119" s="225"/>
    </row>
    <row r="120" spans="1:10" s="45" customFormat="1" ht="51">
      <c r="A120" s="213"/>
      <c r="C120" s="322" t="s">
        <v>13</v>
      </c>
      <c r="D120" s="323"/>
      <c r="E120" s="323"/>
      <c r="F120" s="323"/>
      <c r="G120" s="226" t="s">
        <v>223</v>
      </c>
      <c r="H120" s="214" t="s">
        <v>224</v>
      </c>
      <c r="I120" s="226" t="s">
        <v>225</v>
      </c>
      <c r="J120" s="215"/>
    </row>
    <row r="121" spans="1:10" s="51" customFormat="1" ht="14.25">
      <c r="A121" s="30"/>
      <c r="C121" s="270"/>
      <c r="D121" s="271"/>
      <c r="E121" s="271"/>
      <c r="F121" s="271"/>
      <c r="G121" s="267" t="s">
        <v>24</v>
      </c>
      <c r="H121" s="268" t="s">
        <v>24</v>
      </c>
      <c r="I121" s="267" t="s">
        <v>24</v>
      </c>
      <c r="J121" s="269"/>
    </row>
    <row r="122" spans="1:10" s="20" customFormat="1" ht="33.75" customHeight="1">
      <c r="A122" s="30"/>
      <c r="B122" s="17"/>
      <c r="C122" s="312" t="s">
        <v>14</v>
      </c>
      <c r="D122" s="313"/>
      <c r="E122" s="313"/>
      <c r="F122" s="313"/>
      <c r="G122" s="211">
        <v>6000</v>
      </c>
      <c r="H122" s="212">
        <v>4940</v>
      </c>
      <c r="I122" s="227">
        <f>+G122-H122</f>
        <v>1060</v>
      </c>
      <c r="J122" s="120"/>
    </row>
    <row r="123" spans="1:10" s="20" customFormat="1" ht="22.5" customHeight="1">
      <c r="A123" s="30"/>
      <c r="B123" s="17"/>
      <c r="C123" s="312" t="s">
        <v>15</v>
      </c>
      <c r="D123" s="313"/>
      <c r="E123" s="313"/>
      <c r="F123" s="313"/>
      <c r="G123" s="211">
        <v>31900</v>
      </c>
      <c r="H123" s="212">
        <f>12500+13500</f>
        <v>26000</v>
      </c>
      <c r="I123" s="227">
        <f>+G123-H123</f>
        <v>5900</v>
      </c>
      <c r="J123" s="120"/>
    </row>
    <row r="124" spans="1:10" s="20" customFormat="1" ht="22.5" customHeight="1" thickBot="1">
      <c r="A124" s="30"/>
      <c r="B124" s="17"/>
      <c r="C124" s="312" t="s">
        <v>16</v>
      </c>
      <c r="D124" s="313"/>
      <c r="E124" s="313"/>
      <c r="F124" s="313"/>
      <c r="G124" s="218">
        <v>133</v>
      </c>
      <c r="H124" s="219">
        <v>60</v>
      </c>
      <c r="I124" s="227">
        <f>+G124-H124</f>
        <v>73</v>
      </c>
      <c r="J124" s="120"/>
    </row>
    <row r="125" spans="1:10" s="20" customFormat="1" ht="18" customHeight="1" thickBot="1">
      <c r="A125" s="30"/>
      <c r="B125" s="17"/>
      <c r="C125" s="40"/>
      <c r="D125" s="40"/>
      <c r="E125" s="40"/>
      <c r="F125" s="40"/>
      <c r="G125" s="217">
        <f>SUM(G122:G124)</f>
        <v>38033</v>
      </c>
      <c r="H125" s="217">
        <f>SUM(H122:H124)</f>
        <v>31000</v>
      </c>
      <c r="I125" s="217">
        <f>SUM(I122:I124)</f>
        <v>7033</v>
      </c>
      <c r="J125" s="120"/>
    </row>
    <row r="126" spans="1:10" s="20" customFormat="1" ht="24" customHeight="1" thickTop="1">
      <c r="A126" s="30"/>
      <c r="B126" s="17"/>
      <c r="C126" s="40"/>
      <c r="D126" s="40"/>
      <c r="E126" s="40"/>
      <c r="F126" s="40"/>
      <c r="G126" s="216"/>
      <c r="H126" s="216"/>
      <c r="I126" s="40"/>
      <c r="J126" s="120"/>
    </row>
    <row r="127" spans="1:3" s="20" customFormat="1" ht="15">
      <c r="A127" s="30">
        <v>19</v>
      </c>
      <c r="B127" s="17"/>
      <c r="C127" s="17" t="s">
        <v>36</v>
      </c>
    </row>
    <row r="128" spans="1:5" s="20" customFormat="1" ht="15">
      <c r="A128" s="65"/>
      <c r="C128" s="20" t="s">
        <v>220</v>
      </c>
      <c r="D128" s="17"/>
      <c r="E128" s="17"/>
    </row>
    <row r="129" s="20" customFormat="1" ht="12.75" customHeight="1">
      <c r="A129" s="65"/>
    </row>
    <row r="130" spans="1:3" s="20" customFormat="1" ht="12.75" customHeight="1">
      <c r="A130" s="65"/>
      <c r="C130" s="20" t="s">
        <v>88</v>
      </c>
    </row>
    <row r="131" spans="1:9" s="20" customFormat="1" ht="12.75" customHeight="1">
      <c r="A131" s="65"/>
      <c r="E131" s="17" t="s">
        <v>98</v>
      </c>
      <c r="I131" s="65" t="s">
        <v>24</v>
      </c>
    </row>
    <row r="132" spans="1:9" s="20" customFormat="1" ht="12.75" customHeight="1">
      <c r="A132" s="65"/>
      <c r="E132" s="20" t="s">
        <v>86</v>
      </c>
      <c r="I132" s="73">
        <v>343</v>
      </c>
    </row>
    <row r="133" spans="1:9" s="20" customFormat="1" ht="12.75" customHeight="1" thickBot="1">
      <c r="A133" s="65"/>
      <c r="I133" s="127">
        <f>SUM(I132:I132)</f>
        <v>343</v>
      </c>
    </row>
    <row r="134" spans="1:5" s="20" customFormat="1" ht="12.75" customHeight="1" thickTop="1">
      <c r="A134" s="65"/>
      <c r="C134" s="315" t="s">
        <v>89</v>
      </c>
      <c r="D134" s="315"/>
      <c r="E134" s="315"/>
    </row>
    <row r="135" spans="1:5" s="20" customFormat="1" ht="12.75" customHeight="1">
      <c r="A135" s="65"/>
      <c r="E135" s="17" t="s">
        <v>99</v>
      </c>
    </row>
    <row r="136" spans="1:9" s="20" customFormat="1" ht="12.75" customHeight="1">
      <c r="A136" s="65"/>
      <c r="E136" s="20" t="s">
        <v>87</v>
      </c>
      <c r="I136" s="73">
        <v>13</v>
      </c>
    </row>
    <row r="137" spans="1:9" s="20" customFormat="1" ht="12.75" customHeight="1" thickBot="1">
      <c r="A137" s="65"/>
      <c r="I137" s="127">
        <f>SUM(I136:I136)</f>
        <v>13</v>
      </c>
    </row>
    <row r="138" spans="1:10" s="20" customFormat="1" ht="15.75" thickTop="1">
      <c r="A138" s="65"/>
      <c r="H138" s="69"/>
      <c r="I138" s="42"/>
      <c r="J138" s="42"/>
    </row>
    <row r="139" spans="1:10" s="20" customFormat="1" ht="15">
      <c r="A139" s="30">
        <v>20</v>
      </c>
      <c r="B139" s="17"/>
      <c r="C139" s="17" t="s">
        <v>34</v>
      </c>
      <c r="H139" s="69"/>
      <c r="I139" s="42"/>
      <c r="J139" s="42"/>
    </row>
    <row r="140" spans="1:9" s="20" customFormat="1" ht="28.5" customHeight="1">
      <c r="A140" s="65"/>
      <c r="C140" s="279" t="s">
        <v>143</v>
      </c>
      <c r="D140" s="280"/>
      <c r="E140" s="280"/>
      <c r="F140" s="280"/>
      <c r="G140" s="280"/>
      <c r="H140" s="280"/>
      <c r="I140" s="280"/>
    </row>
    <row r="141" spans="1:3" s="20" customFormat="1" ht="15">
      <c r="A141" s="30">
        <v>21</v>
      </c>
      <c r="B141" s="17"/>
      <c r="C141" s="17" t="s">
        <v>37</v>
      </c>
    </row>
    <row r="142" spans="1:9" s="20" customFormat="1" ht="48" customHeight="1">
      <c r="A142" s="30"/>
      <c r="B142" s="17"/>
      <c r="C142" s="279" t="s">
        <v>204</v>
      </c>
      <c r="D142" s="279"/>
      <c r="E142" s="279"/>
      <c r="F142" s="279"/>
      <c r="G142" s="279"/>
      <c r="H142" s="279"/>
      <c r="I142" s="279"/>
    </row>
    <row r="143" spans="1:9" s="20" customFormat="1" ht="15">
      <c r="A143" s="65"/>
      <c r="B143" s="162" t="s">
        <v>43</v>
      </c>
      <c r="C143" s="279" t="s">
        <v>205</v>
      </c>
      <c r="D143" s="279"/>
      <c r="E143" s="279"/>
      <c r="F143" s="279"/>
      <c r="G143" s="279"/>
      <c r="H143" s="279"/>
      <c r="I143" s="279"/>
    </row>
    <row r="144" spans="1:9" s="20" customFormat="1" ht="51.75" customHeight="1">
      <c r="A144" s="65"/>
      <c r="C144" s="279" t="s">
        <v>235</v>
      </c>
      <c r="D144" s="279"/>
      <c r="E144" s="279"/>
      <c r="F144" s="279"/>
      <c r="G144" s="279"/>
      <c r="H144" s="279"/>
      <c r="I144" s="279"/>
    </row>
    <row r="145" spans="1:9" s="20" customFormat="1" ht="18.75" customHeight="1">
      <c r="A145" s="65"/>
      <c r="B145" s="162" t="s">
        <v>44</v>
      </c>
      <c r="C145" s="279" t="s">
        <v>200</v>
      </c>
      <c r="D145" s="279"/>
      <c r="E145" s="279"/>
      <c r="F145" s="279"/>
      <c r="G145" s="279"/>
      <c r="H145" s="279"/>
      <c r="I145" s="279"/>
    </row>
    <row r="146" spans="1:9" s="20" customFormat="1" ht="51.75" customHeight="1">
      <c r="A146" s="65"/>
      <c r="C146" s="279" t="s">
        <v>179</v>
      </c>
      <c r="D146" s="279"/>
      <c r="E146" s="279"/>
      <c r="F146" s="279"/>
      <c r="G146" s="279"/>
      <c r="H146" s="279"/>
      <c r="I146" s="279"/>
    </row>
    <row r="147" spans="1:9" s="20" customFormat="1" ht="46.5" customHeight="1">
      <c r="A147" s="65"/>
      <c r="C147" s="279" t="s">
        <v>201</v>
      </c>
      <c r="D147" s="279"/>
      <c r="E147" s="279"/>
      <c r="F147" s="279"/>
      <c r="G147" s="279"/>
      <c r="H147" s="279"/>
      <c r="I147" s="279"/>
    </row>
    <row r="148" spans="1:9" s="20" customFormat="1" ht="78.75" customHeight="1">
      <c r="A148" s="65"/>
      <c r="C148" s="279" t="s">
        <v>202</v>
      </c>
      <c r="D148" s="279"/>
      <c r="E148" s="279"/>
      <c r="F148" s="279"/>
      <c r="G148" s="279"/>
      <c r="H148" s="279"/>
      <c r="I148" s="279"/>
    </row>
    <row r="149" spans="1:9" s="20" customFormat="1" ht="23.25" customHeight="1">
      <c r="A149" s="65"/>
      <c r="C149" s="279" t="s">
        <v>230</v>
      </c>
      <c r="D149" s="279"/>
      <c r="E149" s="279"/>
      <c r="F149" s="279"/>
      <c r="G149" s="279"/>
      <c r="H149" s="279"/>
      <c r="I149" s="279"/>
    </row>
    <row r="150" spans="1:3" s="20" customFormat="1" ht="15">
      <c r="A150" s="30">
        <v>22</v>
      </c>
      <c r="B150" s="17"/>
      <c r="C150" s="17" t="s">
        <v>33</v>
      </c>
    </row>
    <row r="151" spans="1:5" s="20" customFormat="1" ht="15">
      <c r="A151" s="65"/>
      <c r="C151" s="20" t="s">
        <v>52</v>
      </c>
      <c r="D151" s="17"/>
      <c r="E151" s="17"/>
    </row>
    <row r="152" spans="1:10" s="20" customFormat="1" ht="15">
      <c r="A152" s="65"/>
      <c r="G152" s="44"/>
      <c r="H152" s="44"/>
      <c r="I152" s="51" t="s">
        <v>91</v>
      </c>
      <c r="J152" s="42"/>
    </row>
    <row r="153" spans="1:10" s="20" customFormat="1" ht="29.25" customHeight="1">
      <c r="A153" s="65"/>
      <c r="C153" s="308" t="s">
        <v>167</v>
      </c>
      <c r="D153" s="309"/>
      <c r="E153" s="309"/>
      <c r="F153" s="309"/>
      <c r="G153" s="309"/>
      <c r="H153" s="309"/>
      <c r="I153" s="80">
        <v>2118</v>
      </c>
      <c r="J153" s="42"/>
    </row>
    <row r="154" spans="1:10" s="20" customFormat="1" ht="32.25" customHeight="1">
      <c r="A154" s="65"/>
      <c r="C154" s="308" t="s">
        <v>169</v>
      </c>
      <c r="D154" s="309"/>
      <c r="E154" s="309"/>
      <c r="F154" s="309"/>
      <c r="G154" s="309"/>
      <c r="H154" s="309"/>
      <c r="I154" s="80"/>
      <c r="J154" s="42"/>
    </row>
    <row r="155" spans="1:10" s="20" customFormat="1" ht="16.5" customHeight="1">
      <c r="A155" s="65"/>
      <c r="C155" s="316" t="s">
        <v>170</v>
      </c>
      <c r="D155" s="309"/>
      <c r="E155" s="309"/>
      <c r="F155" s="309"/>
      <c r="G155" s="309"/>
      <c r="H155" s="309"/>
      <c r="I155" s="80">
        <v>116778</v>
      </c>
      <c r="J155" s="42"/>
    </row>
    <row r="156" spans="1:10" s="20" customFormat="1" ht="16.5" customHeight="1">
      <c r="A156" s="65"/>
      <c r="C156" s="316" t="s">
        <v>171</v>
      </c>
      <c r="D156" s="309"/>
      <c r="E156" s="309"/>
      <c r="F156" s="309"/>
      <c r="G156" s="309"/>
      <c r="H156" s="309"/>
      <c r="I156" s="80">
        <v>5000</v>
      </c>
      <c r="J156" s="42"/>
    </row>
    <row r="157" spans="1:10" s="20" customFormat="1" ht="15.75" thickBot="1">
      <c r="A157" s="65"/>
      <c r="H157" s="69"/>
      <c r="I157" s="68">
        <f>SUM(I153:I156)</f>
        <v>123896</v>
      </c>
      <c r="J157" s="42"/>
    </row>
    <row r="158" spans="1:10" s="20" customFormat="1" ht="17.25" customHeight="1" thickTop="1">
      <c r="A158" s="65"/>
      <c r="C158" s="279"/>
      <c r="D158" s="279"/>
      <c r="E158" s="279"/>
      <c r="F158" s="279"/>
      <c r="G158" s="279"/>
      <c r="H158" s="279"/>
      <c r="I158" s="279"/>
      <c r="J158" s="121"/>
    </row>
    <row r="159" spans="1:10" s="20" customFormat="1" ht="15">
      <c r="A159" s="30">
        <v>23</v>
      </c>
      <c r="B159" s="17"/>
      <c r="C159" s="17" t="s">
        <v>80</v>
      </c>
      <c r="E159" s="73"/>
      <c r="F159" s="73"/>
      <c r="G159" s="73"/>
      <c r="H159" s="73"/>
      <c r="I159" s="73"/>
      <c r="J159" s="73"/>
    </row>
    <row r="160" spans="1:9" s="20" customFormat="1" ht="24.75" customHeight="1">
      <c r="A160" s="65"/>
      <c r="C160" s="279" t="s">
        <v>221</v>
      </c>
      <c r="D160" s="279"/>
      <c r="E160" s="279"/>
      <c r="F160" s="279"/>
      <c r="G160" s="279"/>
      <c r="H160" s="279"/>
      <c r="I160" s="279"/>
    </row>
    <row r="161" spans="1:3" s="20" customFormat="1" ht="12" customHeight="1">
      <c r="A161" s="30">
        <v>24</v>
      </c>
      <c r="B161" s="17"/>
      <c r="C161" s="17" t="s">
        <v>117</v>
      </c>
    </row>
    <row r="162" spans="1:3" s="20" customFormat="1" ht="16.5" customHeight="1">
      <c r="A162" s="30"/>
      <c r="B162" s="17"/>
      <c r="C162" s="17" t="s">
        <v>18</v>
      </c>
    </row>
    <row r="163" spans="1:12" ht="15" customHeight="1">
      <c r="A163" s="220"/>
      <c r="F163" s="221"/>
      <c r="G163" s="325" t="s">
        <v>85</v>
      </c>
      <c r="H163" s="325"/>
      <c r="I163" s="325" t="s">
        <v>19</v>
      </c>
      <c r="J163" s="325"/>
      <c r="L163" s="222"/>
    </row>
    <row r="164" spans="6:12" s="245" customFormat="1" ht="15" customHeight="1">
      <c r="F164" s="262"/>
      <c r="G164" s="254" t="s">
        <v>27</v>
      </c>
      <c r="H164" s="255" t="s">
        <v>68</v>
      </c>
      <c r="I164" s="254" t="s">
        <v>27</v>
      </c>
      <c r="J164" s="255" t="s">
        <v>68</v>
      </c>
      <c r="L164" s="222"/>
    </row>
    <row r="165" spans="6:12" s="245" customFormat="1" ht="15" customHeight="1">
      <c r="F165" s="262"/>
      <c r="G165" s="254" t="s">
        <v>48</v>
      </c>
      <c r="H165" s="255" t="s">
        <v>48</v>
      </c>
      <c r="I165" s="254" t="s">
        <v>48</v>
      </c>
      <c r="J165" s="255" t="s">
        <v>48</v>
      </c>
      <c r="L165" s="223"/>
    </row>
    <row r="166" spans="6:12" s="65" customFormat="1" ht="15" customHeight="1">
      <c r="F166" s="263"/>
      <c r="G166" s="264">
        <v>38260</v>
      </c>
      <c r="H166" s="265">
        <v>37894</v>
      </c>
      <c r="I166" s="264">
        <f>+G166</f>
        <v>38260</v>
      </c>
      <c r="J166" s="265">
        <f>+H166</f>
        <v>37894</v>
      </c>
      <c r="L166" s="43"/>
    </row>
    <row r="167" spans="6:12" s="65" customFormat="1" ht="15" customHeight="1">
      <c r="F167" s="263"/>
      <c r="G167" s="266" t="s">
        <v>24</v>
      </c>
      <c r="H167" s="51" t="s">
        <v>24</v>
      </c>
      <c r="I167" s="266" t="s">
        <v>24</v>
      </c>
      <c r="J167" s="51" t="s">
        <v>24</v>
      </c>
      <c r="L167" s="43"/>
    </row>
    <row r="168" spans="1:9" s="20" customFormat="1" ht="12" customHeight="1">
      <c r="A168" s="65"/>
      <c r="C168" s="120"/>
      <c r="D168" s="120"/>
      <c r="E168" s="120"/>
      <c r="F168" s="120"/>
      <c r="G168" s="172"/>
      <c r="H168" s="120"/>
      <c r="I168" s="172"/>
    </row>
    <row r="169" spans="1:9" s="20" customFormat="1" ht="12" customHeight="1">
      <c r="A169" s="65"/>
      <c r="C169" s="120"/>
      <c r="D169" s="120" t="s">
        <v>123</v>
      </c>
      <c r="E169" s="130" t="s">
        <v>120</v>
      </c>
      <c r="F169" s="120"/>
      <c r="G169" s="172"/>
      <c r="H169" s="120"/>
      <c r="I169" s="172"/>
    </row>
    <row r="170" spans="1:10" s="20" customFormat="1" ht="17.25" customHeight="1" thickBot="1">
      <c r="A170" s="65"/>
      <c r="C170" s="120"/>
      <c r="D170" s="120"/>
      <c r="E170" s="319" t="s">
        <v>121</v>
      </c>
      <c r="F170" s="319"/>
      <c r="G170" s="173">
        <f>+Income!E33</f>
        <v>131</v>
      </c>
      <c r="H170" s="142">
        <f>+Income!G33</f>
        <v>2093</v>
      </c>
      <c r="I170" s="173">
        <f>+Income!I33</f>
        <v>3456</v>
      </c>
      <c r="J170" s="143">
        <f>+Income!K33</f>
        <v>18386</v>
      </c>
    </row>
    <row r="171" spans="1:10" s="20" customFormat="1" ht="12" customHeight="1" thickTop="1">
      <c r="A171" s="65"/>
      <c r="C171" s="120"/>
      <c r="D171" s="120"/>
      <c r="E171" s="140"/>
      <c r="F171" s="140"/>
      <c r="G171" s="174"/>
      <c r="H171" s="140"/>
      <c r="I171" s="174"/>
      <c r="J171" s="73"/>
    </row>
    <row r="172" spans="1:10" s="20" customFormat="1" ht="31.5" customHeight="1">
      <c r="A172" s="65"/>
      <c r="C172" s="40"/>
      <c r="D172" s="40" t="s">
        <v>124</v>
      </c>
      <c r="E172" s="314" t="s">
        <v>122</v>
      </c>
      <c r="F172" s="314"/>
      <c r="G172" s="175"/>
      <c r="H172" s="140"/>
      <c r="I172" s="174"/>
      <c r="J172" s="73"/>
    </row>
    <row r="173" spans="1:10" s="20" customFormat="1" ht="32.25" customHeight="1">
      <c r="A173" s="65"/>
      <c r="C173" s="120"/>
      <c r="D173" s="120"/>
      <c r="E173" s="310" t="s">
        <v>193</v>
      </c>
      <c r="F173" s="311"/>
      <c r="G173" s="237">
        <v>103000</v>
      </c>
      <c r="H173" s="238">
        <v>64000</v>
      </c>
      <c r="I173" s="237">
        <v>103000</v>
      </c>
      <c r="J173" s="77">
        <v>64000</v>
      </c>
    </row>
    <row r="174" spans="1:10" s="20" customFormat="1" ht="30">
      <c r="A174" s="65"/>
      <c r="C174" s="120"/>
      <c r="D174" s="120"/>
      <c r="E174" s="239" t="s">
        <v>203</v>
      </c>
      <c r="F174" s="236"/>
      <c r="G174" s="237">
        <v>0</v>
      </c>
      <c r="H174" s="238">
        <v>16000</v>
      </c>
      <c r="I174" s="237">
        <v>0</v>
      </c>
      <c r="J174" s="77">
        <v>16000</v>
      </c>
    </row>
    <row r="175" spans="1:10" s="20" customFormat="1" ht="15.75" thickBot="1">
      <c r="A175" s="65"/>
      <c r="C175" s="120"/>
      <c r="D175" s="120"/>
      <c r="E175" s="239"/>
      <c r="F175" s="236"/>
      <c r="G175" s="176">
        <f>SUM(G173:G174)</f>
        <v>103000</v>
      </c>
      <c r="H175" s="141">
        <f>SUM(H173:H174)</f>
        <v>80000</v>
      </c>
      <c r="I175" s="176">
        <f>SUM(I173:I174)</f>
        <v>103000</v>
      </c>
      <c r="J175" s="141">
        <f>SUM(J173:J174)</f>
        <v>80000</v>
      </c>
    </row>
    <row r="176" spans="1:10" s="20" customFormat="1" ht="12" customHeight="1" thickTop="1">
      <c r="A176" s="65"/>
      <c r="C176" s="120"/>
      <c r="D176" s="120"/>
      <c r="E176" s="235"/>
      <c r="F176" s="236"/>
      <c r="G176" s="237"/>
      <c r="H176" s="238"/>
      <c r="I176" s="237"/>
      <c r="J176" s="77"/>
    </row>
    <row r="177" spans="1:10" s="162" customFormat="1" ht="30">
      <c r="A177" s="161"/>
      <c r="C177" s="40"/>
      <c r="D177" s="40" t="s">
        <v>125</v>
      </c>
      <c r="E177" s="160" t="s">
        <v>180</v>
      </c>
      <c r="F177" s="160"/>
      <c r="G177" s="240">
        <f>+G170/G175*100</f>
        <v>0.12718446601941746</v>
      </c>
      <c r="H177" s="241">
        <f>+H170/H175*100</f>
        <v>2.61625</v>
      </c>
      <c r="I177" s="240">
        <f>+I170/I175*100</f>
        <v>3.355339805825243</v>
      </c>
      <c r="J177" s="241">
        <f>+J170/J175*100</f>
        <v>22.9825</v>
      </c>
    </row>
    <row r="178" spans="1:10" s="162" customFormat="1" ht="75.75" customHeight="1">
      <c r="A178" s="161"/>
      <c r="C178" s="40"/>
      <c r="D178" s="40"/>
      <c r="E178" s="320" t="s">
        <v>236</v>
      </c>
      <c r="F178" s="321"/>
      <c r="G178" s="321"/>
      <c r="H178" s="321"/>
      <c r="I178" s="321"/>
      <c r="J178" s="321"/>
    </row>
    <row r="179" spans="1:10" s="162" customFormat="1" ht="6.75" customHeight="1">
      <c r="A179" s="161"/>
      <c r="C179" s="40"/>
      <c r="D179" s="40"/>
      <c r="E179" s="243"/>
      <c r="F179" s="244"/>
      <c r="G179" s="244"/>
      <c r="H179" s="244"/>
      <c r="I179" s="244"/>
      <c r="J179" s="244"/>
    </row>
    <row r="180" spans="1:10" s="162" customFormat="1" ht="33" customHeight="1">
      <c r="A180" s="161"/>
      <c r="C180" s="40"/>
      <c r="E180" s="279" t="s">
        <v>213</v>
      </c>
      <c r="F180" s="279"/>
      <c r="G180" s="279"/>
      <c r="H180" s="279"/>
      <c r="I180" s="279"/>
      <c r="J180" s="279"/>
    </row>
    <row r="181" spans="1:9" s="20" customFormat="1" ht="29.25" customHeight="1">
      <c r="A181" s="17" t="s">
        <v>92</v>
      </c>
      <c r="C181" s="40"/>
      <c r="D181" s="40"/>
      <c r="E181" s="40"/>
      <c r="F181" s="40"/>
      <c r="G181" s="40"/>
      <c r="H181" s="40"/>
      <c r="I181" s="40"/>
    </row>
    <row r="182" s="20" customFormat="1" ht="15">
      <c r="A182" s="20" t="s">
        <v>118</v>
      </c>
    </row>
    <row r="183" ht="12.75">
      <c r="A183" s="3" t="s">
        <v>119</v>
      </c>
    </row>
    <row r="184" ht="12.75">
      <c r="A184" s="3" t="s">
        <v>222</v>
      </c>
    </row>
  </sheetData>
  <mergeCells count="65">
    <mergeCell ref="C12:I12"/>
    <mergeCell ref="E180:J180"/>
    <mergeCell ref="C145:I145"/>
    <mergeCell ref="C146:I146"/>
    <mergeCell ref="C147:I147"/>
    <mergeCell ref="C148:I148"/>
    <mergeCell ref="C158:I158"/>
    <mergeCell ref="C155:H155"/>
    <mergeCell ref="G163:H163"/>
    <mergeCell ref="I163:J163"/>
    <mergeCell ref="C71:I71"/>
    <mergeCell ref="E178:J178"/>
    <mergeCell ref="D49:F49"/>
    <mergeCell ref="D61:E61"/>
    <mergeCell ref="C120:F120"/>
    <mergeCell ref="C97:I97"/>
    <mergeCell ref="C80:I80"/>
    <mergeCell ref="C77:I77"/>
    <mergeCell ref="C72:I72"/>
    <mergeCell ref="C73:I73"/>
    <mergeCell ref="G103:H103"/>
    <mergeCell ref="I103:J103"/>
    <mergeCell ref="C75:I75"/>
    <mergeCell ref="C78:I78"/>
    <mergeCell ref="G85:H85"/>
    <mergeCell ref="I85:J85"/>
    <mergeCell ref="C101:I101"/>
    <mergeCell ref="C116:I116"/>
    <mergeCell ref="C154:H154"/>
    <mergeCell ref="C144:I144"/>
    <mergeCell ref="C160:I160"/>
    <mergeCell ref="C134:E134"/>
    <mergeCell ref="C118:I118"/>
    <mergeCell ref="C156:H156"/>
    <mergeCell ref="C149:I149"/>
    <mergeCell ref="E173:F173"/>
    <mergeCell ref="C122:F122"/>
    <mergeCell ref="C123:F123"/>
    <mergeCell ref="C142:I142"/>
    <mergeCell ref="C143:I143"/>
    <mergeCell ref="E172:F172"/>
    <mergeCell ref="C124:F124"/>
    <mergeCell ref="C140:I140"/>
    <mergeCell ref="C153:H153"/>
    <mergeCell ref="E170:F170"/>
    <mergeCell ref="C114:J114"/>
    <mergeCell ref="A1:J1"/>
    <mergeCell ref="A3:J3"/>
    <mergeCell ref="C20:I20"/>
    <mergeCell ref="C11:I11"/>
    <mergeCell ref="C16:I16"/>
    <mergeCell ref="C18:I18"/>
    <mergeCell ref="C19:I19"/>
    <mergeCell ref="A2:J2"/>
    <mergeCell ref="C14:I14"/>
    <mergeCell ref="E64:F64"/>
    <mergeCell ref="C22:I22"/>
    <mergeCell ref="C21:J21"/>
    <mergeCell ref="C69:I69"/>
    <mergeCell ref="E45:F45"/>
    <mergeCell ref="D29:F29"/>
    <mergeCell ref="C68:I68"/>
    <mergeCell ref="C25:I25"/>
    <mergeCell ref="D42:E42"/>
    <mergeCell ref="C23:I23"/>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4" manualBreakCount="4">
    <brk id="46" max="255" man="1"/>
    <brk id="78" max="255" man="1"/>
    <brk id="126" max="255" man="1"/>
    <brk id="1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2004-11-29T02:47:46Z</cp:lastPrinted>
  <dcterms:created xsi:type="dcterms:W3CDTF">1999-10-23T04:56:49Z</dcterms:created>
  <dcterms:modified xsi:type="dcterms:W3CDTF">2004-11-29T02:47:48Z</dcterms:modified>
  <cp:category/>
  <cp:version/>
  <cp:contentType/>
  <cp:contentStatus/>
</cp:coreProperties>
</file>