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9180" windowHeight="4500" tabRatio="380" activeTab="0"/>
  </bookViews>
  <sheets>
    <sheet name="Income" sheetId="1" r:id="rId1"/>
    <sheet name="B-sheet" sheetId="2" r:id="rId2"/>
    <sheet name="Notes" sheetId="3" r:id="rId3"/>
  </sheets>
  <definedNames>
    <definedName name="_xlnm.Print_Area" localSheetId="1">'B-sheet'!$B$1:$J$54</definedName>
    <definedName name="_xlnm.Print_Area" localSheetId="0">'Income'!$A$1:$K$49</definedName>
    <definedName name="_xlnm.Print_Area" localSheetId="2">'Notes'!$A$1:$H$145</definedName>
  </definedNames>
  <calcPr fullCalcOnLoad="1"/>
</workbook>
</file>

<file path=xl/sharedStrings.xml><?xml version="1.0" encoding="utf-8"?>
<sst xmlns="http://schemas.openxmlformats.org/spreadsheetml/2006/main" count="244" uniqueCount="207">
  <si>
    <t>During the current quarter, the share capital of our subsidiary Diversified Furniture Systems Sdn Bhd (DFS) was increased from 2 ordinary shares of RM1.00 each to 500,000 shares of RM1.00 each, fully paid up. Our wholly owned subsidiary Auto Parts Holdings Sdn Bhd increased its shareholding in DFS from 2 shares to 250,000 shares by subscribing to 249,998 shares at par of RM1.00 per share. The balance of 250,000 shares in DFS were subscribed to by Diversified Furniture Holdings Inc, a Canadian company, also at par of RM1.00 each, thus making DFS a 50% owned associated company of the APM Group.</t>
  </si>
  <si>
    <t>June 2001</t>
  </si>
  <si>
    <t>May-June 2001</t>
  </si>
  <si>
    <t>May-Aug 2001</t>
  </si>
  <si>
    <t>31.12.2000</t>
  </si>
  <si>
    <t>Investment income</t>
  </si>
  <si>
    <t>Exceptional items</t>
  </si>
  <si>
    <t>interests and extraordinary items</t>
  </si>
  <si>
    <t>Less minority interests</t>
  </si>
  <si>
    <t>Fully diluted (sen)</t>
  </si>
  <si>
    <t>Dividend description</t>
  </si>
  <si>
    <t>(a)</t>
  </si>
  <si>
    <t>(b)</t>
  </si>
  <si>
    <t>(c)</t>
  </si>
  <si>
    <t>(d)</t>
  </si>
  <si>
    <t>(e)</t>
  </si>
  <si>
    <t>(f)</t>
  </si>
  <si>
    <t>(g)</t>
  </si>
  <si>
    <t>(h)</t>
  </si>
  <si>
    <t>(ii)</t>
  </si>
  <si>
    <t>(i)</t>
  </si>
  <si>
    <t>(j)</t>
  </si>
  <si>
    <t>Extraordinary items</t>
  </si>
  <si>
    <t>(iii)</t>
  </si>
  <si>
    <t>(l)</t>
  </si>
  <si>
    <t>(k)</t>
  </si>
  <si>
    <t xml:space="preserve">Profit/(loss) after taxation before  </t>
  </si>
  <si>
    <t>to members of the company</t>
  </si>
  <si>
    <t>Extraordinary items attributable</t>
  </si>
  <si>
    <t>Corr Quarter</t>
  </si>
  <si>
    <t>Corr Period</t>
  </si>
  <si>
    <t>RM'000</t>
  </si>
  <si>
    <t>INDIVIDUAL PERIOD</t>
  </si>
  <si>
    <t>CUMULATIVE PERIOD</t>
  </si>
  <si>
    <t>Current assets</t>
  </si>
  <si>
    <t>Short term investments</t>
  </si>
  <si>
    <t>Cash</t>
  </si>
  <si>
    <t>Current liabilities</t>
  </si>
  <si>
    <t>Provision for taxation</t>
  </si>
  <si>
    <t>Net current assets/(liabilities)</t>
  </si>
  <si>
    <t>Shareholders' funds</t>
  </si>
  <si>
    <t>Share capital</t>
  </si>
  <si>
    <t>Reserves</t>
  </si>
  <si>
    <t>Minority interests</t>
  </si>
  <si>
    <t>Long term borrowings</t>
  </si>
  <si>
    <t>As at</t>
  </si>
  <si>
    <t>Quarter ended</t>
  </si>
  <si>
    <t>Year To Date</t>
  </si>
  <si>
    <t>Deferred taxation</t>
  </si>
  <si>
    <t>Net tangible asset per share (RM)</t>
  </si>
  <si>
    <t>N/A</t>
  </si>
  <si>
    <t>Preceding year</t>
  </si>
  <si>
    <t>Current</t>
  </si>
  <si>
    <t>Cumulative</t>
  </si>
  <si>
    <t>Quarter</t>
  </si>
  <si>
    <t>Current year</t>
  </si>
  <si>
    <t>RM’000</t>
  </si>
  <si>
    <t>1.</t>
  </si>
  <si>
    <t>2.</t>
  </si>
  <si>
    <t>3.</t>
  </si>
  <si>
    <t>4.</t>
  </si>
  <si>
    <t>5.</t>
  </si>
  <si>
    <t>6.</t>
  </si>
  <si>
    <t>7.</t>
  </si>
  <si>
    <t>8.</t>
  </si>
  <si>
    <t>9.</t>
  </si>
  <si>
    <t>10.</t>
  </si>
  <si>
    <t>11.</t>
  </si>
  <si>
    <t>12.</t>
  </si>
  <si>
    <t>13.</t>
  </si>
  <si>
    <t>14.</t>
  </si>
  <si>
    <t>15.</t>
  </si>
  <si>
    <t>16.</t>
  </si>
  <si>
    <t>17.</t>
  </si>
  <si>
    <t>18.</t>
  </si>
  <si>
    <t>19.</t>
  </si>
  <si>
    <t>20.</t>
  </si>
  <si>
    <t>Dividend</t>
  </si>
  <si>
    <t>Prospects for the Current Financial Year</t>
  </si>
  <si>
    <t>Review of Performance of the Company and its Principal Subsidiaries</t>
  </si>
  <si>
    <t>Material Changes in the Quarterly Results Compared to the Results of the Preceding Quarter</t>
  </si>
  <si>
    <t>Segmental Reporting</t>
  </si>
  <si>
    <t>Material Litigation</t>
  </si>
  <si>
    <t>Issuance and repayment of debts and changes in equity</t>
  </si>
  <si>
    <t>Group Borrowings and Debt Securities</t>
  </si>
  <si>
    <t>Contingent Liabilities</t>
  </si>
  <si>
    <t>Accounting Policies</t>
  </si>
  <si>
    <t>Exceptional Items</t>
  </si>
  <si>
    <t>Extraordinary Items</t>
  </si>
  <si>
    <t>Pre-Acquisition Profit</t>
  </si>
  <si>
    <t>Profit on Sale of Investments and/or Properties</t>
  </si>
  <si>
    <t>Quoted Securities</t>
  </si>
  <si>
    <t>Changes in the Composition of the Group</t>
  </si>
  <si>
    <t>Status of Corporate Proposals</t>
  </si>
  <si>
    <t>Seasonal or Cyclical Factors</t>
  </si>
  <si>
    <t>Off Balance Sheet Financial Instruments</t>
  </si>
  <si>
    <t xml:space="preserve">  NIL</t>
  </si>
  <si>
    <t>APM AUTOMOTIVE HOLDINGS BERHAD</t>
  </si>
  <si>
    <t>(Company No. 424838-D)</t>
  </si>
  <si>
    <t>(Incorporated in Malaysia)</t>
  </si>
  <si>
    <t>APM AUTOMOTIVE HOLDINGS BERHAD (424838-D)</t>
  </si>
  <si>
    <t>Short term borrowings (unsecured)</t>
  </si>
  <si>
    <t>Proposed dividends</t>
  </si>
  <si>
    <t>Other long term liabilities</t>
  </si>
  <si>
    <t>Currency</t>
  </si>
  <si>
    <t>Japanese Yen ('000)</t>
  </si>
  <si>
    <t>Outstanding contract</t>
  </si>
  <si>
    <t>Equivalent amount in</t>
  </si>
  <si>
    <t>RM ('000)</t>
  </si>
  <si>
    <t>Expiry date</t>
  </si>
  <si>
    <t>There were no extraordinary items for the financial quarter under review.</t>
  </si>
  <si>
    <t>There were no exceptional items for the financial quarter under review.</t>
  </si>
  <si>
    <t>Malaysian taxation</t>
  </si>
  <si>
    <t>- Income tax</t>
  </si>
  <si>
    <t>-- Current year</t>
  </si>
  <si>
    <t>-- Prior year</t>
  </si>
  <si>
    <t>- Deferred tax</t>
  </si>
  <si>
    <t>Foreign taxation</t>
  </si>
  <si>
    <t>There were no sales of investments and/or properties for the financial quarter under review.</t>
  </si>
  <si>
    <t>Amount due within the next 12 months</t>
  </si>
  <si>
    <t>Unsecured</t>
  </si>
  <si>
    <t>- Bills payable</t>
  </si>
  <si>
    <t>- Bank overdrafts</t>
  </si>
  <si>
    <t>- Revolving credit</t>
  </si>
  <si>
    <t>Amount due after the next 12 months</t>
  </si>
  <si>
    <t>BY ORDER OF THE BOARD</t>
  </si>
  <si>
    <t>LEE KWEE CHENG</t>
  </si>
  <si>
    <t>Kuala Lumpur</t>
  </si>
  <si>
    <t>There were no pre-acquisition profits and/or losses for the financial quarter under review.</t>
  </si>
  <si>
    <t>The tax provision does not include any adjustments for deferred tax.</t>
  </si>
  <si>
    <t>Not applicable.</t>
  </si>
  <si>
    <t>There were no issuance and repayment of debts and equity securities, shares buy-back, share cancellations, shares held as treasury shares and resale of treasury shares in the current financial year to date.</t>
  </si>
  <si>
    <t>Segmental analysis by activities is not provided as the Group's activities are predominantly in the sector of manufacturing and trading of automotive parts. Segmental analysis by geographical location is not provided as the activities of the Group are located principally in Malaysia, with minimal activities overseas.</t>
  </si>
  <si>
    <t>CHAN YOKE LIN</t>
  </si>
  <si>
    <t>Company Secretaries</t>
  </si>
  <si>
    <t>There were no purchases or disposals of quoted securities for the financial quarter under review.</t>
  </si>
  <si>
    <t/>
  </si>
  <si>
    <t>Dividend per share (sen)</t>
  </si>
  <si>
    <t>Thai Baht ('000)</t>
  </si>
  <si>
    <t>US Dollar ('000)</t>
  </si>
  <si>
    <t>NOTES - 31 March 2001</t>
  </si>
  <si>
    <t>The accounting policies, methods of computation and basis of consolidation applied in the preparation of this quarterly financial statement are consistent with those used in the preparation of the most recent annual financial statements.</t>
  </si>
  <si>
    <t>31.3.2001</t>
  </si>
  <si>
    <t>*18.5.2001 being a date not earlier than 7 days before the date of this report</t>
  </si>
  <si>
    <t>amount as at 18.5.2001*</t>
  </si>
  <si>
    <t>24 May 2001</t>
  </si>
  <si>
    <t>Nil</t>
  </si>
  <si>
    <t>There was no material litigation as at 18 May 2000, being a date not earlier than 7 days from the date of  the issue of this quarterly report.</t>
  </si>
  <si>
    <t>The Group does not have any financial instruments with off balance sheet risk as at the date of this quarterly report other than the following forward contracts on foreign currencies incurred in relation to the Group's purchases :</t>
  </si>
  <si>
    <t>Property, plant and equipment</t>
  </si>
  <si>
    <t>Investment property</t>
  </si>
  <si>
    <t>Goodwill on consolidation</t>
  </si>
  <si>
    <t>Investment in associated companies</t>
  </si>
  <si>
    <t>Intangible assets</t>
  </si>
  <si>
    <t>Other long term assets</t>
  </si>
  <si>
    <t>Inventories</t>
  </si>
  <si>
    <t>Trade receivables</t>
  </si>
  <si>
    <t>Trade payables</t>
  </si>
  <si>
    <t>Other payable</t>
  </si>
  <si>
    <t>Share premium</t>
  </si>
  <si>
    <t>Revaluation reserve</t>
  </si>
  <si>
    <t>Capital reserve</t>
  </si>
  <si>
    <t>Statutory reserve</t>
  </si>
  <si>
    <t>Retained earnings</t>
  </si>
  <si>
    <t>Revenue</t>
  </si>
  <si>
    <t>Other income</t>
  </si>
  <si>
    <t>extraordinary items</t>
  </si>
  <si>
    <t>Finance cost</t>
  </si>
  <si>
    <t>Depreciation and amortisation</t>
  </si>
  <si>
    <t>Profit/(loss) before interest cost,</t>
  </si>
  <si>
    <t>depreciation and amortisation, exceptional</t>
  </si>
  <si>
    <t xml:space="preserve">items, income tax, minority interest and </t>
  </si>
  <si>
    <t>companies</t>
  </si>
  <si>
    <t>Share of profits and losses of associated</t>
  </si>
  <si>
    <t xml:space="preserve">Profit/(loss) before income tax, minority </t>
  </si>
  <si>
    <t>Quarterly report on consolidated results for the first quarter ended 31 March 2001. These figures have not been audited.</t>
  </si>
  <si>
    <t>Income tax</t>
  </si>
  <si>
    <t>deducting minority interests</t>
  </si>
  <si>
    <t>Pre-acquisition profi/(loss), if applicable</t>
  </si>
  <si>
    <t>(m)</t>
  </si>
  <si>
    <t>Net profit/(loss) from ordinary activities</t>
  </si>
  <si>
    <t>attributable to members of the company</t>
  </si>
  <si>
    <t>Net profit/(loss) attributable to members</t>
  </si>
  <si>
    <t>of the company</t>
  </si>
  <si>
    <t>Earnings per share based on 2(m) above</t>
  </si>
  <si>
    <t>Basic (based on 201,600,000</t>
  </si>
  <si>
    <t>ordinary shares) (sen)</t>
  </si>
  <si>
    <t xml:space="preserve">CONSOLIDATED BALANCE SHEET </t>
  </si>
  <si>
    <t>Other receivables</t>
  </si>
  <si>
    <t>Long term investments</t>
  </si>
  <si>
    <t>The Directors do not recommend the payment of a dividend for the quarter ended 31 March 2001.</t>
  </si>
  <si>
    <t>CONSOLIDATED INCOME STATEMENT</t>
  </si>
  <si>
    <t>- Term loan</t>
  </si>
  <si>
    <t>Other than festive shut downs in the months of December 2000 and January 2001 which affected the results of the Group in the previous and current quarters respectively, the business of the Group was not materially affected by any seasonal or cyclical factors, other than the general economic environment in which it operates.</t>
  </si>
  <si>
    <t>The Group recorded higher turnover of RM169.2 million this quarter compared with RM159.5 million in the preceding quarter mainly due to better OE sales this quarter. Consequently,  the Group's profit before tax increased by 22.9% from RM13.9 million last quarter to RM17.1 million this quarter.</t>
  </si>
  <si>
    <t>The increased sales volume together with the weaker Yen exchange rate have resulted in the Group's profit after tax increasing  from RM7.9 million to RM12.1 million compared with the corresponding quarter last year.</t>
  </si>
  <si>
    <t>The Group's continuous export push in its effort to reduce reliance on the local market has resulted in an increase in our export sales by 29% when compared with the corresponding period last year. Our exports to ASEAN countries, a non-traditional market for APM, have also increased satisfactorily.</t>
  </si>
  <si>
    <t>Profit/(loss) before income tax, minority</t>
  </si>
  <si>
    <t xml:space="preserve">Others </t>
  </si>
  <si>
    <t>Merger debit</t>
  </si>
  <si>
    <t>Exchange adjustment</t>
  </si>
  <si>
    <t>Barring unforeseen circumstances,  the Directors expect the Group's result for the financial year of 2001 to be satisfactory</t>
  </si>
  <si>
    <t>Based on the forecasts by the major motor manufacturers/assemblers, the level of manufacturing/ assembly activity is expected to remain high in the second quarter of 2001. Coupled with the exchange rate remaining at around the same level as in the first quarter, the Directors expect the Group's results in the second quarter to approximate that of the first quarter.</t>
  </si>
  <si>
    <t>The Group's revenue of RM169.2 million this quarter was 30% higher than the corresponding quarter in 2000. This quarter's revenue, the highest since the listing of the APM Group, was even more creditable as traditionally sales in the first quarter of the year is lower due to seasonal factors. All divisions of the Group, suspension, interior and plastics, electrical and heat exchange, registered improvements. The Original Equipment (OE) market was particularly vibrant with increased purchases by both national and non-national car manufacturers/assemblers.</t>
  </si>
  <si>
    <t xml:space="preserve">Despite cheaper imports as a result of the gradual reduction in import duties under AFTA as well as the weakening of the regional currencies, the Replacement Equipment (RE) sales have increased by 21% when compared with the corresponding quarter in 2000. Our suspension and heat exchange products continue to lead in the local RE market. </t>
  </si>
  <si>
    <t xml:space="preserve">    </t>
  </si>
  <si>
    <r>
      <t>For the second half of 2001, the expected</t>
    </r>
    <r>
      <rPr>
        <sz val="10"/>
        <rFont val="Times New Roman"/>
        <family val="0"/>
      </rPr>
      <t xml:space="preserve"> general slowdown in the country's economic growth may dampen demand for new motor vehicles, and hence the</t>
    </r>
    <r>
      <rPr>
        <sz val="10"/>
        <rFont val="Times New Roman"/>
        <family val="1"/>
      </rPr>
      <t xml:space="preserve"> OE sales of our Group's products. The competition in the RE market from cheaper imports is likely to intensify.To meet these new challenges, the Group has planned expansions in our production lines for parabolic leaf springs by another 200 tons per shift in order to boost export sales and for aluminum  radiators to meet the demand from the national car manufacturer.</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</si>
</sst>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d\-mmm\-yyyy"/>
    <numFmt numFmtId="168" formatCode="m/d/yyyy"/>
  </numFmts>
  <fonts count="5">
    <font>
      <sz val="10"/>
      <name val="Times New Roman"/>
      <family val="0"/>
    </font>
    <font>
      <b/>
      <sz val="10"/>
      <name val="Times New Roman"/>
      <family val="1"/>
    </font>
    <font>
      <u val="single"/>
      <sz val="10"/>
      <name val="Times New Roman"/>
      <family val="1"/>
    </font>
    <font>
      <sz val="9"/>
      <name val="Times New Roman"/>
      <family val="1"/>
    </font>
    <font>
      <b/>
      <sz val="12"/>
      <name val="Times New Roman"/>
      <family val="1"/>
    </font>
  </fonts>
  <fills count="2">
    <fill>
      <patternFill/>
    </fill>
    <fill>
      <patternFill patternType="gray125"/>
    </fill>
  </fills>
  <borders count="57">
    <border>
      <left/>
      <right/>
      <top/>
      <bottom/>
      <diagonal/>
    </border>
    <border>
      <left>
        <color indexed="63"/>
      </left>
      <right>
        <color indexed="63"/>
      </right>
      <top>
        <color indexed="63"/>
      </top>
      <bottom style="thin"/>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color indexed="63"/>
      </right>
      <top style="hair"/>
      <bottom style="hair"/>
    </border>
    <border>
      <left style="hair"/>
      <right>
        <color indexed="63"/>
      </right>
      <top style="hair"/>
      <bottom style="hair"/>
    </border>
    <border>
      <left>
        <color indexed="63"/>
      </left>
      <right>
        <color indexed="63"/>
      </right>
      <top>
        <color indexed="63"/>
      </top>
      <bottom style="hair"/>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style="thin"/>
      <right>
        <color indexed="63"/>
      </right>
      <top style="thin"/>
      <bottom>
        <color indexed="63"/>
      </bottom>
    </border>
    <border>
      <left>
        <color indexed="63"/>
      </left>
      <right style="hair"/>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hair"/>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hair"/>
      <right>
        <color indexed="63"/>
      </right>
      <top>
        <color indexed="63"/>
      </top>
      <bottom style="thin"/>
    </border>
    <border>
      <left style="hair"/>
      <right style="thin"/>
      <top>
        <color indexed="63"/>
      </top>
      <bottom style="thin"/>
    </border>
    <border>
      <left style="thin"/>
      <right style="hair"/>
      <top>
        <color indexed="63"/>
      </top>
      <bottom>
        <color indexed="63"/>
      </bottom>
    </border>
    <border>
      <left style="hair"/>
      <right style="thin"/>
      <top style="thin"/>
      <bottom>
        <color indexed="63"/>
      </bottom>
    </border>
    <border>
      <left style="hair"/>
      <right style="thin"/>
      <top>
        <color indexed="63"/>
      </top>
      <bottom style="hair"/>
    </border>
    <border>
      <left style="hair"/>
      <right style="thin"/>
      <top style="thin"/>
      <bottom style="thin"/>
    </border>
    <border>
      <left style="hair"/>
      <right style="thin"/>
      <top style="thin"/>
      <bottom style="double"/>
    </border>
    <border>
      <left style="hair"/>
      <right>
        <color indexed="63"/>
      </right>
      <top style="hair"/>
      <bottom style="thin"/>
    </border>
    <border>
      <left>
        <color indexed="63"/>
      </left>
      <right>
        <color indexed="63"/>
      </right>
      <top style="hair"/>
      <bottom style="thin"/>
    </border>
    <border>
      <left style="thin"/>
      <right style="hair"/>
      <top style="thin"/>
      <bottom>
        <color indexed="63"/>
      </bottom>
    </border>
    <border>
      <left style="thin"/>
      <right style="hair"/>
      <top>
        <color indexed="63"/>
      </top>
      <bottom style="thin"/>
    </border>
    <border>
      <left style="thin"/>
      <right style="hair"/>
      <top>
        <color indexed="63"/>
      </top>
      <bottom style="hair"/>
    </border>
    <border>
      <left style="thin"/>
      <right style="hair"/>
      <top style="hair"/>
      <bottom style="hair"/>
    </border>
    <border>
      <left style="thin"/>
      <right style="hair"/>
      <top style="thin"/>
      <bottom style="hair"/>
    </border>
    <border>
      <left style="thin"/>
      <right style="hair"/>
      <top style="hair"/>
      <bottom style="thin"/>
    </border>
    <border>
      <left style="thin"/>
      <right style="hair"/>
      <top style="thin"/>
      <bottom style="double"/>
    </border>
    <border>
      <left style="thin"/>
      <right>
        <color indexed="63"/>
      </right>
      <top>
        <color indexed="63"/>
      </top>
      <bottom style="hair"/>
    </border>
    <border>
      <left>
        <color indexed="63"/>
      </left>
      <right>
        <color indexed="63"/>
      </right>
      <top style="thin"/>
      <bottom style="hair"/>
    </border>
    <border>
      <left>
        <color indexed="63"/>
      </left>
      <right>
        <color indexed="63"/>
      </right>
      <top style="thin"/>
      <bottom style="double"/>
    </border>
    <border>
      <left style="thin"/>
      <right>
        <color indexed="63"/>
      </right>
      <top style="hair"/>
      <bottom style="hair"/>
    </border>
    <border>
      <left style="thin"/>
      <right>
        <color indexed="63"/>
      </right>
      <top style="hair"/>
      <bottom style="thin"/>
    </border>
    <border>
      <left>
        <color indexed="63"/>
      </left>
      <right style="thin"/>
      <top style="thin"/>
      <bottom>
        <color indexed="63"/>
      </bottom>
    </border>
    <border>
      <left>
        <color indexed="63"/>
      </left>
      <right style="thin"/>
      <top>
        <color indexed="63"/>
      </top>
      <bottom style="thin"/>
    </border>
    <border>
      <left style="thin"/>
      <right style="hair"/>
      <top style="hair"/>
      <bottom>
        <color indexed="63"/>
      </bottom>
    </border>
    <border>
      <left>
        <color indexed="63"/>
      </left>
      <right style="thin"/>
      <top style="hair"/>
      <bottom style="hair"/>
    </border>
    <border>
      <left style="hair"/>
      <right>
        <color indexed="63"/>
      </right>
      <top style="thin"/>
      <bottom style="hair"/>
    </border>
    <border>
      <left style="thin"/>
      <right>
        <color indexed="63"/>
      </right>
      <top style="hair"/>
      <bottom>
        <color indexed="63"/>
      </bottom>
    </border>
    <border>
      <left style="thin"/>
      <right>
        <color indexed="63"/>
      </right>
      <top style="thin"/>
      <bottom style="hair"/>
    </border>
    <border>
      <left style="thin"/>
      <right>
        <color indexed="63"/>
      </right>
      <top style="thin"/>
      <bottom style="thin"/>
    </border>
    <border>
      <left style="thin"/>
      <right>
        <color indexed="63"/>
      </right>
      <top style="thin"/>
      <bottom style="double"/>
    </border>
    <border>
      <left>
        <color indexed="63"/>
      </left>
      <right style="thin"/>
      <top>
        <color indexed="63"/>
      </top>
      <bottom style="hair"/>
    </border>
    <border>
      <left>
        <color indexed="63"/>
      </left>
      <right style="thin"/>
      <top style="hair"/>
      <bottom style="thin"/>
    </border>
    <border>
      <left>
        <color indexed="63"/>
      </left>
      <right style="thin"/>
      <top style="hair"/>
      <bottom>
        <color indexed="63"/>
      </bottom>
    </border>
    <border>
      <left>
        <color indexed="63"/>
      </left>
      <right style="thin"/>
      <top style="thin"/>
      <bottom style="hair"/>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6">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Border="1" applyAlignment="1" quotePrefix="1">
      <alignment horizontal="left"/>
    </xf>
    <xf numFmtId="0" fontId="0" fillId="0" borderId="0" xfId="0" applyBorder="1" applyAlignment="1">
      <alignment horizontal="left"/>
    </xf>
    <xf numFmtId="0" fontId="0" fillId="0" borderId="0" xfId="0" applyBorder="1" applyAlignment="1" quotePrefix="1">
      <alignment horizontal="center"/>
    </xf>
    <xf numFmtId="0" fontId="0" fillId="0" borderId="1" xfId="0" applyBorder="1" applyAlignment="1">
      <alignment/>
    </xf>
    <xf numFmtId="0" fontId="0" fillId="0" borderId="2" xfId="0" applyBorder="1" applyAlignment="1">
      <alignment/>
    </xf>
    <xf numFmtId="0" fontId="0" fillId="0" borderId="3" xfId="0" applyBorder="1" applyAlignment="1">
      <alignment horizontal="center"/>
    </xf>
    <xf numFmtId="0" fontId="0" fillId="0" borderId="3" xfId="0" applyBorder="1" applyAlignment="1">
      <alignment/>
    </xf>
    <xf numFmtId="0" fontId="0" fillId="0" borderId="4" xfId="0" applyBorder="1" applyAlignment="1">
      <alignment horizontal="center"/>
    </xf>
    <xf numFmtId="0" fontId="0" fillId="0" borderId="3" xfId="0" applyBorder="1" applyAlignment="1" quotePrefix="1">
      <alignment horizontal="left"/>
    </xf>
    <xf numFmtId="0" fontId="0" fillId="0" borderId="3" xfId="0" applyBorder="1" applyAlignment="1" quotePrefix="1">
      <alignment horizontal="righ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6" xfId="0" applyBorder="1" applyAlignment="1">
      <alignment horizontal="center"/>
    </xf>
    <xf numFmtId="0" fontId="0" fillId="0" borderId="5" xfId="0" applyBorder="1" applyAlignment="1" quotePrefix="1">
      <alignment horizontal="left"/>
    </xf>
    <xf numFmtId="0" fontId="0" fillId="0" borderId="6" xfId="0" applyBorder="1" applyAlignment="1" quotePrefix="1">
      <alignment horizontal="center"/>
    </xf>
    <xf numFmtId="0" fontId="0" fillId="0" borderId="9" xfId="0" applyBorder="1" applyAlignment="1" quotePrefix="1">
      <alignment horizontal="left"/>
    </xf>
    <xf numFmtId="0" fontId="0" fillId="0" borderId="6" xfId="0" applyBorder="1" applyAlignment="1" quotePrefix="1">
      <alignment horizontal="left"/>
    </xf>
    <xf numFmtId="0" fontId="0" fillId="0" borderId="10" xfId="0" applyBorder="1" applyAlignment="1">
      <alignment/>
    </xf>
    <xf numFmtId="0" fontId="0" fillId="0" borderId="5" xfId="0" applyBorder="1" applyAlignment="1">
      <alignment horizontal="left"/>
    </xf>
    <xf numFmtId="0" fontId="0" fillId="0" borderId="6" xfId="0" applyBorder="1" applyAlignment="1">
      <alignment/>
    </xf>
    <xf numFmtId="0" fontId="0" fillId="0" borderId="6" xfId="0" applyBorder="1" applyAlignment="1" quotePrefix="1">
      <alignment/>
    </xf>
    <xf numFmtId="0" fontId="0" fillId="0" borderId="6" xfId="0" applyBorder="1" applyAlignment="1">
      <alignment horizontal="left"/>
    </xf>
    <xf numFmtId="165" fontId="0" fillId="0" borderId="11" xfId="15" applyNumberFormat="1" applyBorder="1" applyAlignment="1">
      <alignment/>
    </xf>
    <xf numFmtId="165" fontId="0" fillId="0" borderId="12" xfId="15" applyNumberFormat="1" applyBorder="1" applyAlignment="1">
      <alignment/>
    </xf>
    <xf numFmtId="165" fontId="0" fillId="0" borderId="13" xfId="15" applyNumberFormat="1" applyBorder="1" applyAlignment="1">
      <alignment/>
    </xf>
    <xf numFmtId="165" fontId="0" fillId="0" borderId="14" xfId="15" applyNumberFormat="1" applyBorder="1" applyAlignment="1">
      <alignment/>
    </xf>
    <xf numFmtId="0" fontId="0" fillId="0" borderId="4" xfId="0" applyBorder="1" applyAlignment="1" quotePrefix="1">
      <alignment horizontal="center"/>
    </xf>
    <xf numFmtId="0" fontId="0" fillId="0" borderId="0" xfId="0" applyAlignment="1">
      <alignment horizontal="center"/>
    </xf>
    <xf numFmtId="0" fontId="1" fillId="0" borderId="3" xfId="0" applyFont="1" applyBorder="1" applyAlignment="1">
      <alignment horizontal="center"/>
    </xf>
    <xf numFmtId="0" fontId="1" fillId="0" borderId="3" xfId="0" applyFont="1" applyBorder="1" applyAlignment="1" quotePrefix="1">
      <alignment horizontal="center"/>
    </xf>
    <xf numFmtId="0" fontId="1" fillId="0" borderId="15" xfId="0" applyFont="1" applyBorder="1" applyAlignment="1">
      <alignment/>
    </xf>
    <xf numFmtId="0" fontId="0" fillId="0" borderId="16" xfId="0" applyBorder="1" applyAlignment="1">
      <alignment/>
    </xf>
    <xf numFmtId="0" fontId="0" fillId="0" borderId="17" xfId="0" applyBorder="1" applyAlignment="1">
      <alignment/>
    </xf>
    <xf numFmtId="0" fontId="1" fillId="0" borderId="18" xfId="0" applyFont="1" applyBorder="1" applyAlignment="1">
      <alignment/>
    </xf>
    <xf numFmtId="0" fontId="0" fillId="0" borderId="19" xfId="0" applyBorder="1" applyAlignment="1">
      <alignment horizontal="center"/>
    </xf>
    <xf numFmtId="0" fontId="0" fillId="0" borderId="19" xfId="0" applyBorder="1" applyAlignment="1" quotePrefix="1">
      <alignment horizontal="center"/>
    </xf>
    <xf numFmtId="0" fontId="0" fillId="0" borderId="20" xfId="0" applyBorder="1" applyAlignment="1">
      <alignment/>
    </xf>
    <xf numFmtId="0" fontId="1" fillId="0" borderId="21" xfId="0" applyFont="1" applyBorder="1" applyAlignment="1">
      <alignment/>
    </xf>
    <xf numFmtId="0" fontId="0" fillId="0" borderId="22" xfId="0" applyBorder="1" applyAlignment="1">
      <alignment horizontal="center"/>
    </xf>
    <xf numFmtId="0" fontId="0" fillId="0" borderId="23" xfId="0" applyBorder="1" applyAlignment="1">
      <alignment horizontal="center"/>
    </xf>
    <xf numFmtId="0" fontId="0" fillId="0" borderId="18" xfId="0" applyBorder="1" applyAlignment="1" quotePrefix="1">
      <alignment horizontal="center"/>
    </xf>
    <xf numFmtId="0" fontId="0" fillId="0" borderId="21" xfId="0" applyBorder="1" applyAlignment="1">
      <alignment horizontal="center"/>
    </xf>
    <xf numFmtId="0" fontId="0" fillId="0" borderId="18" xfId="0" applyBorder="1" applyAlignment="1">
      <alignment horizontal="center"/>
    </xf>
    <xf numFmtId="0" fontId="0" fillId="0" borderId="24" xfId="0" applyBorder="1" applyAlignment="1">
      <alignment horizontal="center"/>
    </xf>
    <xf numFmtId="0" fontId="0" fillId="0" borderId="16" xfId="0" applyBorder="1" applyAlignment="1">
      <alignment horizontal="center"/>
    </xf>
    <xf numFmtId="0" fontId="0" fillId="0" borderId="25" xfId="0" applyBorder="1" applyAlignment="1">
      <alignment horizontal="center"/>
    </xf>
    <xf numFmtId="165" fontId="0" fillId="0" borderId="19" xfId="15" applyNumberFormat="1" applyBorder="1" applyAlignment="1">
      <alignment/>
    </xf>
    <xf numFmtId="165" fontId="0" fillId="0" borderId="26" xfId="15" applyNumberFormat="1" applyBorder="1" applyAlignment="1">
      <alignment/>
    </xf>
    <xf numFmtId="165" fontId="0" fillId="0" borderId="27" xfId="15" applyNumberFormat="1" applyBorder="1" applyAlignment="1">
      <alignment/>
    </xf>
    <xf numFmtId="165" fontId="0" fillId="0" borderId="28" xfId="15" applyNumberFormat="1" applyBorder="1" applyAlignment="1">
      <alignment/>
    </xf>
    <xf numFmtId="0" fontId="1" fillId="0" borderId="10" xfId="0" applyFont="1" applyBorder="1" applyAlignment="1" quotePrefix="1">
      <alignment horizontal="center"/>
    </xf>
    <xf numFmtId="0" fontId="0" fillId="0" borderId="29" xfId="0" applyBorder="1" applyAlignment="1">
      <alignment/>
    </xf>
    <xf numFmtId="0" fontId="0" fillId="0" borderId="30" xfId="0" applyBorder="1" applyAlignment="1">
      <alignment horizontal="left"/>
    </xf>
    <xf numFmtId="0" fontId="0" fillId="0" borderId="30" xfId="0" applyBorder="1" applyAlignment="1">
      <alignment/>
    </xf>
    <xf numFmtId="0" fontId="0" fillId="0" borderId="1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165" fontId="0" fillId="0" borderId="33" xfId="15" applyNumberFormat="1" applyBorder="1" applyAlignment="1">
      <alignment/>
    </xf>
    <xf numFmtId="165" fontId="0" fillId="0" borderId="34" xfId="15" applyNumberFormat="1" applyBorder="1" applyAlignment="1">
      <alignment/>
    </xf>
    <xf numFmtId="165" fontId="0" fillId="0" borderId="24" xfId="15" applyNumberFormat="1" applyBorder="1" applyAlignment="1">
      <alignment/>
    </xf>
    <xf numFmtId="165" fontId="0" fillId="0" borderId="35" xfId="15" applyNumberFormat="1" applyBorder="1" applyAlignment="1">
      <alignment/>
    </xf>
    <xf numFmtId="165" fontId="0" fillId="0" borderId="36" xfId="15" applyNumberFormat="1" applyBorder="1" applyAlignment="1">
      <alignment/>
    </xf>
    <xf numFmtId="165" fontId="0" fillId="0" borderId="37" xfId="15" applyNumberFormat="1" applyBorder="1" applyAlignment="1">
      <alignment/>
    </xf>
    <xf numFmtId="43" fontId="0" fillId="0" borderId="34" xfId="15" applyNumberFormat="1" applyBorder="1" applyAlignment="1">
      <alignment/>
    </xf>
    <xf numFmtId="165" fontId="0" fillId="0" borderId="38" xfId="15" applyNumberFormat="1" applyBorder="1" applyAlignment="1">
      <alignment/>
    </xf>
    <xf numFmtId="165" fontId="0" fillId="0" borderId="18" xfId="15" applyNumberFormat="1" applyBorder="1" applyAlignment="1">
      <alignment/>
    </xf>
    <xf numFmtId="165" fontId="0" fillId="0" borderId="32" xfId="15" applyNumberFormat="1" applyBorder="1" applyAlignment="1">
      <alignment/>
    </xf>
    <xf numFmtId="165" fontId="0" fillId="0" borderId="0" xfId="15" applyNumberFormat="1" applyAlignment="1">
      <alignment/>
    </xf>
    <xf numFmtId="0" fontId="0" fillId="0" borderId="1" xfId="0" applyBorder="1" applyAlignment="1" quotePrefix="1">
      <alignment horizontal="left"/>
    </xf>
    <xf numFmtId="0" fontId="0" fillId="0" borderId="39" xfId="0" applyBorder="1" applyAlignment="1">
      <alignment/>
    </xf>
    <xf numFmtId="0" fontId="0" fillId="0" borderId="29" xfId="0" applyBorder="1" applyAlignment="1" quotePrefix="1">
      <alignment horizontal="left"/>
    </xf>
    <xf numFmtId="3" fontId="0" fillId="0" borderId="0" xfId="0" applyNumberFormat="1" applyAlignment="1">
      <alignment/>
    </xf>
    <xf numFmtId="0" fontId="0" fillId="0" borderId="0" xfId="0" applyAlignment="1" quotePrefix="1">
      <alignment horizontal="left"/>
    </xf>
    <xf numFmtId="0" fontId="1" fillId="0" borderId="0" xfId="0" applyFont="1" applyAlignment="1" quotePrefix="1">
      <alignment horizontal="left"/>
    </xf>
    <xf numFmtId="0" fontId="2" fillId="0" borderId="0" xfId="0" applyFont="1" applyAlignment="1">
      <alignment horizontal="center"/>
    </xf>
    <xf numFmtId="165" fontId="0" fillId="0" borderId="40" xfId="15" applyNumberFormat="1" applyBorder="1" applyAlignment="1">
      <alignment/>
    </xf>
    <xf numFmtId="0" fontId="2" fillId="0" borderId="0" xfId="0" applyFont="1" applyAlignment="1">
      <alignment/>
    </xf>
    <xf numFmtId="0" fontId="2" fillId="0" borderId="24" xfId="0" applyFont="1" applyBorder="1" applyAlignment="1">
      <alignment horizontal="center"/>
    </xf>
    <xf numFmtId="0" fontId="2" fillId="0" borderId="19" xfId="0" applyFont="1" applyBorder="1" applyAlignment="1" quotePrefix="1">
      <alignment horizontal="center"/>
    </xf>
    <xf numFmtId="0" fontId="0" fillId="0" borderId="0" xfId="0" applyAlignment="1" quotePrefix="1">
      <alignment horizontal="center"/>
    </xf>
    <xf numFmtId="0" fontId="2" fillId="0" borderId="6" xfId="0" applyFont="1" applyBorder="1" applyAlignment="1">
      <alignment/>
    </xf>
    <xf numFmtId="0" fontId="0" fillId="0" borderId="0" xfId="0" applyFont="1" applyAlignment="1" quotePrefix="1">
      <alignment horizontal="left"/>
    </xf>
    <xf numFmtId="165" fontId="0" fillId="0" borderId="41" xfId="15" applyNumberFormat="1" applyBorder="1" applyAlignment="1">
      <alignment/>
    </xf>
    <xf numFmtId="165" fontId="0" fillId="0" borderId="42" xfId="15" applyNumberFormat="1" applyBorder="1" applyAlignment="1">
      <alignment/>
    </xf>
    <xf numFmtId="165" fontId="0" fillId="0" borderId="21" xfId="15" applyNumberFormat="1" applyBorder="1" applyAlignment="1">
      <alignment/>
    </xf>
    <xf numFmtId="43" fontId="1" fillId="0" borderId="18" xfId="0" applyNumberFormat="1" applyFont="1" applyBorder="1" applyAlignment="1">
      <alignment/>
    </xf>
    <xf numFmtId="43" fontId="0" fillId="0" borderId="3" xfId="0" applyNumberFormat="1" applyBorder="1" applyAlignment="1">
      <alignment/>
    </xf>
    <xf numFmtId="43" fontId="0" fillId="0" borderId="0" xfId="0" applyNumberFormat="1" applyAlignment="1">
      <alignment/>
    </xf>
    <xf numFmtId="43" fontId="0" fillId="0" borderId="9" xfId="0" applyNumberFormat="1" applyBorder="1" applyAlignment="1">
      <alignment horizontal="center"/>
    </xf>
    <xf numFmtId="43" fontId="0" fillId="0" borderId="2" xfId="0" applyNumberFormat="1" applyBorder="1" applyAlignment="1">
      <alignment/>
    </xf>
    <xf numFmtId="0" fontId="0" fillId="0" borderId="0" xfId="0" applyFont="1" applyAlignment="1">
      <alignment horizontal="left"/>
    </xf>
    <xf numFmtId="167" fontId="0" fillId="0" borderId="24" xfId="0" applyNumberFormat="1" applyBorder="1" applyAlignment="1">
      <alignment horizontal="center"/>
    </xf>
    <xf numFmtId="167" fontId="0" fillId="0" borderId="19" xfId="0" applyNumberFormat="1" applyBorder="1" applyAlignment="1">
      <alignment horizontal="center"/>
    </xf>
    <xf numFmtId="0" fontId="0" fillId="0" borderId="0" xfId="0" applyAlignment="1">
      <alignment horizontal="left"/>
    </xf>
    <xf numFmtId="0" fontId="0" fillId="0" borderId="15" xfId="0" applyBorder="1" applyAlignment="1">
      <alignment/>
    </xf>
    <xf numFmtId="0" fontId="0" fillId="0" borderId="43" xfId="0" applyBorder="1" applyAlignment="1">
      <alignment/>
    </xf>
    <xf numFmtId="0" fontId="0" fillId="0" borderId="18" xfId="0" applyBorder="1" applyAlignment="1">
      <alignment/>
    </xf>
    <xf numFmtId="0" fontId="0" fillId="0" borderId="21" xfId="0" applyBorder="1" applyAlignment="1">
      <alignment/>
    </xf>
    <xf numFmtId="0" fontId="0" fillId="0" borderId="44" xfId="0" applyBorder="1" applyAlignment="1">
      <alignment/>
    </xf>
    <xf numFmtId="0" fontId="0" fillId="0" borderId="21" xfId="0" applyBorder="1" applyAlignment="1" quotePrefix="1">
      <alignment horizontal="left"/>
    </xf>
    <xf numFmtId="0" fontId="0" fillId="0" borderId="0" xfId="0" applyAlignment="1" quotePrefix="1">
      <alignment horizontal="right"/>
    </xf>
    <xf numFmtId="165" fontId="0" fillId="0" borderId="0" xfId="0" applyNumberFormat="1" applyBorder="1" applyAlignment="1">
      <alignment/>
    </xf>
    <xf numFmtId="0" fontId="0" fillId="0" borderId="0" xfId="0" applyAlignment="1">
      <alignment/>
    </xf>
    <xf numFmtId="165" fontId="0" fillId="0" borderId="40" xfId="0" applyNumberFormat="1" applyBorder="1" applyAlignment="1">
      <alignment/>
    </xf>
    <xf numFmtId="165" fontId="0" fillId="0" borderId="11" xfId="15" applyNumberFormat="1" applyBorder="1" applyAlignment="1" quotePrefix="1">
      <alignment horizontal="center"/>
    </xf>
    <xf numFmtId="15" fontId="0" fillId="0" borderId="0" xfId="0" applyNumberFormat="1" applyAlignment="1" quotePrefix="1">
      <alignment horizontal="left"/>
    </xf>
    <xf numFmtId="165" fontId="0" fillId="0" borderId="0" xfId="15" applyNumberFormat="1" applyBorder="1" applyAlignment="1">
      <alignment/>
    </xf>
    <xf numFmtId="0" fontId="3" fillId="0" borderId="0" xfId="0" applyFont="1" applyAlignment="1">
      <alignment horizontal="center"/>
    </xf>
    <xf numFmtId="0" fontId="0" fillId="0" borderId="0" xfId="0" applyAlignment="1">
      <alignment horizontal="justify" vertical="top" wrapText="1"/>
    </xf>
    <xf numFmtId="43" fontId="0" fillId="0" borderId="45" xfId="15" applyNumberFormat="1" applyFont="1" applyBorder="1" applyAlignment="1">
      <alignment horizontal="right"/>
    </xf>
    <xf numFmtId="43" fontId="0" fillId="0" borderId="46" xfId="15" applyNumberFormat="1" applyBorder="1" applyAlignment="1">
      <alignment/>
    </xf>
    <xf numFmtId="0" fontId="0" fillId="0" borderId="0" xfId="0" applyAlignment="1" quotePrefix="1">
      <alignment horizontal="left" vertical="top" wrapText="1"/>
    </xf>
    <xf numFmtId="43" fontId="0" fillId="0" borderId="35" xfId="15" applyNumberFormat="1" applyFont="1" applyBorder="1" applyAlignment="1">
      <alignment horizontal="right"/>
    </xf>
    <xf numFmtId="0" fontId="0" fillId="0" borderId="47" xfId="0" applyBorder="1" applyAlignment="1" quotePrefix="1">
      <alignment horizontal="left"/>
    </xf>
    <xf numFmtId="0" fontId="0" fillId="0" borderId="18" xfId="0" applyBorder="1" applyAlignment="1" quotePrefix="1">
      <alignment horizontal="left"/>
    </xf>
    <xf numFmtId="0" fontId="0" fillId="0" borderId="21" xfId="0" applyBorder="1" applyAlignment="1">
      <alignment horizontal="right"/>
    </xf>
    <xf numFmtId="165" fontId="0" fillId="0" borderId="20" xfId="15" applyNumberFormat="1" applyBorder="1" applyAlignment="1">
      <alignment/>
    </xf>
    <xf numFmtId="165" fontId="0" fillId="0" borderId="44" xfId="15" applyNumberFormat="1" applyBorder="1" applyAlignment="1">
      <alignment/>
    </xf>
    <xf numFmtId="165" fontId="0" fillId="0" borderId="48" xfId="15" applyNumberFormat="1" applyBorder="1" applyAlignment="1">
      <alignment/>
    </xf>
    <xf numFmtId="165" fontId="0" fillId="0" borderId="49" xfId="15" applyNumberFormat="1" applyBorder="1" applyAlignment="1">
      <alignment/>
    </xf>
    <xf numFmtId="165" fontId="0" fillId="0" borderId="41" xfId="15" applyNumberFormat="1" applyBorder="1" applyAlignment="1">
      <alignment/>
    </xf>
    <xf numFmtId="165" fontId="0" fillId="0" borderId="50" xfId="15" applyNumberFormat="1" applyBorder="1" applyAlignment="1">
      <alignment/>
    </xf>
    <xf numFmtId="165" fontId="0" fillId="0" borderId="51" xfId="15" applyNumberFormat="1" applyBorder="1" applyAlignment="1">
      <alignment/>
    </xf>
    <xf numFmtId="165" fontId="0" fillId="0" borderId="36" xfId="15" applyNumberFormat="1" applyFont="1" applyBorder="1" applyAlignment="1">
      <alignment horizontal="right"/>
    </xf>
    <xf numFmtId="165" fontId="0" fillId="0" borderId="46" xfId="15" applyNumberFormat="1" applyBorder="1" applyAlignment="1" quotePrefix="1">
      <alignment horizontal="center"/>
    </xf>
    <xf numFmtId="165" fontId="0" fillId="0" borderId="44" xfId="15" applyNumberFormat="1" applyBorder="1" applyAlignment="1" quotePrefix="1">
      <alignment horizontal="center"/>
    </xf>
    <xf numFmtId="165" fontId="0" fillId="0" borderId="52" xfId="15" applyNumberFormat="1" applyBorder="1" applyAlignment="1" quotePrefix="1">
      <alignment horizontal="center"/>
    </xf>
    <xf numFmtId="165" fontId="0" fillId="0" borderId="53" xfId="15" applyNumberFormat="1" applyBorder="1" applyAlignment="1" quotePrefix="1">
      <alignment horizontal="center"/>
    </xf>
    <xf numFmtId="165" fontId="0" fillId="0" borderId="52" xfId="15" applyNumberFormat="1" applyBorder="1" applyAlignment="1">
      <alignment/>
    </xf>
    <xf numFmtId="43" fontId="0" fillId="0" borderId="54" xfId="15" applyNumberFormat="1" applyBorder="1" applyAlignment="1" quotePrefix="1">
      <alignment horizontal="right"/>
    </xf>
    <xf numFmtId="165" fontId="0" fillId="0" borderId="55" xfId="15" applyNumberFormat="1" applyFont="1" applyBorder="1" applyAlignment="1">
      <alignment horizontal="right"/>
    </xf>
    <xf numFmtId="165" fontId="0" fillId="0" borderId="53" xfId="15" applyNumberFormat="1" applyBorder="1" applyAlignment="1" quotePrefix="1">
      <alignment horizontal="right"/>
    </xf>
    <xf numFmtId="165" fontId="0" fillId="0" borderId="33" xfId="15" applyNumberFormat="1" applyBorder="1" applyAlignment="1" quotePrefix="1">
      <alignment horizontal="center"/>
    </xf>
    <xf numFmtId="165" fontId="0" fillId="0" borderId="32" xfId="15" applyNumberFormat="1" applyBorder="1" applyAlignment="1" quotePrefix="1">
      <alignment horizontal="center"/>
    </xf>
    <xf numFmtId="165" fontId="0" fillId="0" borderId="55" xfId="15" applyNumberFormat="1" applyBorder="1" applyAlignment="1" quotePrefix="1">
      <alignment horizontal="center"/>
    </xf>
    <xf numFmtId="165" fontId="0" fillId="0" borderId="0" xfId="0" applyNumberFormat="1" applyAlignment="1">
      <alignment/>
    </xf>
    <xf numFmtId="0" fontId="0" fillId="0" borderId="6" xfId="0" applyFill="1" applyBorder="1" applyAlignment="1">
      <alignment/>
    </xf>
    <xf numFmtId="165" fontId="0" fillId="0" borderId="12" xfId="15" applyNumberFormat="1" applyFont="1" applyBorder="1" applyAlignment="1">
      <alignment/>
    </xf>
    <xf numFmtId="0" fontId="0" fillId="0" borderId="10" xfId="0" applyBorder="1" applyAlignment="1" quotePrefix="1">
      <alignment horizontal="left"/>
    </xf>
    <xf numFmtId="165" fontId="0" fillId="0" borderId="14" xfId="15" applyNumberFormat="1" applyBorder="1" applyAlignment="1" quotePrefix="1">
      <alignment horizontal="center"/>
    </xf>
    <xf numFmtId="165" fontId="0" fillId="0" borderId="45" xfId="15" applyNumberFormat="1" applyBorder="1" applyAlignment="1" quotePrefix="1">
      <alignment horizontal="center"/>
    </xf>
    <xf numFmtId="165" fontId="0" fillId="0" borderId="54" xfId="15" applyNumberFormat="1" applyBorder="1" applyAlignment="1" quotePrefix="1">
      <alignment horizontal="center"/>
    </xf>
    <xf numFmtId="165" fontId="0" fillId="0" borderId="45" xfId="15" applyNumberFormat="1" applyBorder="1" applyAlignment="1">
      <alignment/>
    </xf>
    <xf numFmtId="0" fontId="0" fillId="0" borderId="6" xfId="0" applyFill="1" applyBorder="1" applyAlignment="1" quotePrefix="1">
      <alignment horizontal="left"/>
    </xf>
    <xf numFmtId="0" fontId="0" fillId="0" borderId="46" xfId="0" applyBorder="1" applyAlignment="1">
      <alignment/>
    </xf>
    <xf numFmtId="0" fontId="0" fillId="0" borderId="8" xfId="0" applyBorder="1" applyAlignment="1" quotePrefix="1">
      <alignment horizontal="left"/>
    </xf>
    <xf numFmtId="43" fontId="0" fillId="0" borderId="33" xfId="15" applyNumberFormat="1" applyBorder="1" applyAlignment="1" quotePrefix="1">
      <alignment horizontal="center"/>
    </xf>
    <xf numFmtId="43" fontId="0" fillId="0" borderId="52" xfId="15" applyNumberFormat="1" applyBorder="1" applyAlignment="1" quotePrefix="1">
      <alignment horizontal="center"/>
    </xf>
    <xf numFmtId="165" fontId="0" fillId="0" borderId="54" xfId="15" applyNumberFormat="1" applyBorder="1" applyAlignment="1">
      <alignment/>
    </xf>
    <xf numFmtId="43" fontId="0" fillId="0" borderId="7" xfId="0" applyNumberFormat="1" applyBorder="1" applyAlignment="1">
      <alignment/>
    </xf>
    <xf numFmtId="43" fontId="0" fillId="0" borderId="9" xfId="0" applyNumberFormat="1" applyBorder="1" applyAlignment="1" quotePrefix="1">
      <alignment horizontal="center"/>
    </xf>
    <xf numFmtId="43" fontId="0" fillId="0" borderId="2" xfId="0" applyNumberFormat="1" applyBorder="1" applyAlignment="1" quotePrefix="1">
      <alignment horizontal="left"/>
    </xf>
    <xf numFmtId="0" fontId="0" fillId="0" borderId="54" xfId="0" applyBorder="1" applyAlignment="1">
      <alignment/>
    </xf>
    <xf numFmtId="0" fontId="0" fillId="0" borderId="0" xfId="0" applyAlignment="1">
      <alignment wrapText="1"/>
    </xf>
    <xf numFmtId="0" fontId="0" fillId="0" borderId="0" xfId="0" applyAlignment="1" quotePrefix="1">
      <alignment horizontal="left" wrapText="1"/>
    </xf>
    <xf numFmtId="0" fontId="0" fillId="0" borderId="0" xfId="0" applyFill="1" applyBorder="1" applyAlignment="1" quotePrefix="1">
      <alignment horizontal="left"/>
    </xf>
    <xf numFmtId="16" fontId="0" fillId="0" borderId="0" xfId="0" applyNumberFormat="1" applyBorder="1" applyAlignment="1" quotePrefix="1">
      <alignment horizontal="left"/>
    </xf>
    <xf numFmtId="17" fontId="0" fillId="0" borderId="0" xfId="0" applyNumberFormat="1" applyBorder="1" applyAlignment="1">
      <alignment horizontal="left"/>
    </xf>
    <xf numFmtId="0" fontId="1" fillId="0" borderId="0" xfId="0" applyFont="1" applyAlignment="1">
      <alignment horizontal="left"/>
    </xf>
    <xf numFmtId="0" fontId="1" fillId="0" borderId="50" xfId="0" applyFont="1" applyBorder="1" applyAlignment="1">
      <alignment horizontal="center"/>
    </xf>
    <xf numFmtId="0" fontId="1" fillId="0" borderId="56" xfId="0" applyFont="1" applyBorder="1" applyAlignment="1">
      <alignment horizontal="center"/>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Alignment="1" quotePrefix="1">
      <alignment horizontal="left" vertical="top" wrapText="1"/>
    </xf>
    <xf numFmtId="0" fontId="0" fillId="0" borderId="0" xfId="0" applyAlignment="1" quotePrefix="1">
      <alignment horizontal="justify" vertical="top" wrapText="1"/>
    </xf>
    <xf numFmtId="0" fontId="0" fillId="0" borderId="0" xfId="0" applyFont="1" applyAlignment="1" quotePrefix="1">
      <alignment horizontal="justify" vertical="top" wrapText="1"/>
    </xf>
    <xf numFmtId="0" fontId="0" fillId="0" borderId="0" xfId="0" applyAlignment="1">
      <alignment horizontal="justify" vertical="top"/>
    </xf>
    <xf numFmtId="0" fontId="0" fillId="0" borderId="0" xfId="0" applyAlignment="1">
      <alignment horizontal="justify" vertical="top" wrapText="1"/>
    </xf>
    <xf numFmtId="0" fontId="0" fillId="0" borderId="0" xfId="0" applyAlignment="1">
      <alignment horizontal="justify" wrapText="1"/>
    </xf>
    <xf numFmtId="0" fontId="0" fillId="0" borderId="1" xfId="0" applyBorder="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54"/>
  <sheetViews>
    <sheetView showGridLines="0" tabSelected="1" workbookViewId="0" topLeftCell="A1">
      <selection activeCell="A1" sqref="A1:K1"/>
    </sheetView>
  </sheetViews>
  <sheetFormatPr defaultColWidth="9.33203125" defaultRowHeight="12.75"/>
  <cols>
    <col min="1" max="1" width="2.83203125" style="1" customWidth="1"/>
    <col min="2" max="2" width="3.83203125" style="0" customWidth="1"/>
    <col min="3" max="3" width="4" style="0" bestFit="1" customWidth="1"/>
    <col min="4" max="7" width="7.83203125" style="0" customWidth="1"/>
    <col min="8" max="11" width="14.83203125" style="0" customWidth="1"/>
    <col min="13" max="13" width="14.83203125" style="2" customWidth="1"/>
  </cols>
  <sheetData>
    <row r="1" spans="1:11" ht="15.75">
      <c r="A1" s="166" t="s">
        <v>97</v>
      </c>
      <c r="B1" s="166"/>
      <c r="C1" s="166"/>
      <c r="D1" s="166"/>
      <c r="E1" s="166"/>
      <c r="F1" s="166"/>
      <c r="G1" s="166"/>
      <c r="H1" s="166"/>
      <c r="I1" s="166"/>
      <c r="J1" s="166"/>
      <c r="K1" s="166"/>
    </row>
    <row r="2" spans="1:11" ht="12.75">
      <c r="A2" s="167" t="s">
        <v>98</v>
      </c>
      <c r="B2" s="167"/>
      <c r="C2" s="167"/>
      <c r="D2" s="167"/>
      <c r="E2" s="167"/>
      <c r="F2" s="167"/>
      <c r="G2" s="167"/>
      <c r="H2" s="167"/>
      <c r="I2" s="167"/>
      <c r="J2" s="167"/>
      <c r="K2" s="167"/>
    </row>
    <row r="3" spans="1:11" ht="12.75">
      <c r="A3" s="167" t="s">
        <v>99</v>
      </c>
      <c r="B3" s="167"/>
      <c r="C3" s="167"/>
      <c r="D3" s="167"/>
      <c r="E3" s="167"/>
      <c r="F3" s="167"/>
      <c r="G3" s="167"/>
      <c r="H3" s="167"/>
      <c r="I3" s="167"/>
      <c r="J3" s="167"/>
      <c r="K3" s="167"/>
    </row>
    <row r="4" spans="1:9" ht="12.75">
      <c r="A4" s="112"/>
      <c r="B4" s="112"/>
      <c r="C4" s="112"/>
      <c r="D4" s="112"/>
      <c r="E4" s="112"/>
      <c r="F4" s="112"/>
      <c r="G4" s="112"/>
      <c r="H4" s="112"/>
      <c r="I4" s="112"/>
    </row>
    <row r="5" ht="12.75">
      <c r="A5" s="86" t="s">
        <v>175</v>
      </c>
    </row>
    <row r="7" ht="12.75">
      <c r="A7" s="1" t="s">
        <v>191</v>
      </c>
    </row>
    <row r="8" spans="1:12" ht="12.75">
      <c r="A8" s="35"/>
      <c r="B8" s="36"/>
      <c r="C8" s="37"/>
      <c r="D8" s="37"/>
      <c r="E8" s="37"/>
      <c r="F8" s="37"/>
      <c r="G8" s="37"/>
      <c r="H8" s="164" t="s">
        <v>32</v>
      </c>
      <c r="I8" s="165"/>
      <c r="J8" s="164" t="s">
        <v>33</v>
      </c>
      <c r="K8" s="165"/>
      <c r="L8" s="2"/>
    </row>
    <row r="9" spans="1:12" ht="12.75">
      <c r="A9" s="38"/>
      <c r="B9" s="9"/>
      <c r="C9" s="2"/>
      <c r="D9" s="2"/>
      <c r="E9" s="2"/>
      <c r="F9" s="2"/>
      <c r="G9" s="2"/>
      <c r="H9" s="47" t="s">
        <v>46</v>
      </c>
      <c r="I9" s="31" t="s">
        <v>51</v>
      </c>
      <c r="J9" s="48" t="s">
        <v>47</v>
      </c>
      <c r="K9" s="40" t="s">
        <v>51</v>
      </c>
      <c r="L9" s="2"/>
    </row>
    <row r="10" spans="1:12" ht="12.75">
      <c r="A10" s="38"/>
      <c r="B10" s="9"/>
      <c r="C10" s="2"/>
      <c r="D10" s="2"/>
      <c r="E10" s="2"/>
      <c r="F10" s="2"/>
      <c r="G10" s="2"/>
      <c r="H10" s="96">
        <v>36981</v>
      </c>
      <c r="I10" s="10" t="s">
        <v>29</v>
      </c>
      <c r="J10" s="96">
        <v>36981</v>
      </c>
      <c r="K10" s="39" t="s">
        <v>30</v>
      </c>
      <c r="L10" s="2"/>
    </row>
    <row r="11" spans="1:12" ht="12.75">
      <c r="A11" s="38"/>
      <c r="B11" s="9"/>
      <c r="C11" s="2"/>
      <c r="D11" s="2"/>
      <c r="E11" s="2"/>
      <c r="F11" s="2"/>
      <c r="G11" s="2"/>
      <c r="H11" s="45" t="s">
        <v>31</v>
      </c>
      <c r="I11" s="31" t="s">
        <v>31</v>
      </c>
      <c r="J11" s="45" t="s">
        <v>31</v>
      </c>
      <c r="K11" s="40" t="s">
        <v>31</v>
      </c>
      <c r="L11" s="2"/>
    </row>
    <row r="12" spans="1:12" ht="12.75">
      <c r="A12" s="42"/>
      <c r="B12" s="22"/>
      <c r="C12" s="6"/>
      <c r="D12" s="6"/>
      <c r="E12" s="6"/>
      <c r="F12" s="6"/>
      <c r="G12" s="6"/>
      <c r="H12" s="46"/>
      <c r="I12" s="43"/>
      <c r="J12" s="46"/>
      <c r="K12" s="44"/>
      <c r="L12" s="2"/>
    </row>
    <row r="13" spans="1:12" ht="12.75">
      <c r="A13" s="38">
        <v>1</v>
      </c>
      <c r="B13" s="9" t="s">
        <v>11</v>
      </c>
      <c r="C13" s="15" t="s">
        <v>164</v>
      </c>
      <c r="D13" s="15"/>
      <c r="E13" s="15"/>
      <c r="F13" s="15"/>
      <c r="G13" s="15"/>
      <c r="H13" s="69">
        <v>169193</v>
      </c>
      <c r="I13" s="109">
        <v>129946</v>
      </c>
      <c r="J13" s="65">
        <f>H13</f>
        <v>169193</v>
      </c>
      <c r="K13" s="139">
        <v>129946</v>
      </c>
      <c r="L13" s="2"/>
    </row>
    <row r="14" spans="1:11" ht="12.75">
      <c r="A14" s="38"/>
      <c r="B14" s="9" t="s">
        <v>12</v>
      </c>
      <c r="C14" s="13" t="s">
        <v>5</v>
      </c>
      <c r="D14" s="13"/>
      <c r="E14" s="13"/>
      <c r="F14" s="13"/>
      <c r="G14" s="13"/>
      <c r="H14" s="63">
        <v>0</v>
      </c>
      <c r="I14" s="129">
        <v>0</v>
      </c>
      <c r="J14" s="63">
        <f>H14</f>
        <v>0</v>
      </c>
      <c r="K14" s="129">
        <v>0</v>
      </c>
    </row>
    <row r="15" spans="1:11" ht="12.75">
      <c r="A15" s="42"/>
      <c r="B15" s="143" t="s">
        <v>13</v>
      </c>
      <c r="C15" s="73" t="s">
        <v>165</v>
      </c>
      <c r="D15" s="6"/>
      <c r="E15" s="6"/>
      <c r="F15" s="6"/>
      <c r="G15" s="103"/>
      <c r="H15" s="71">
        <v>469</v>
      </c>
      <c r="I15" s="130">
        <v>332</v>
      </c>
      <c r="J15" s="71">
        <f>+H15</f>
        <v>469</v>
      </c>
      <c r="K15" s="130">
        <v>332</v>
      </c>
    </row>
    <row r="16" spans="1:11" ht="12.75">
      <c r="A16" s="38">
        <v>2</v>
      </c>
      <c r="B16" s="9" t="s">
        <v>11</v>
      </c>
      <c r="C16" s="3" t="s">
        <v>169</v>
      </c>
      <c r="D16" s="2"/>
      <c r="E16" s="2"/>
      <c r="F16" s="2"/>
      <c r="G16" s="2"/>
      <c r="H16" s="64"/>
      <c r="I16" s="121"/>
      <c r="J16" s="64"/>
      <c r="K16" s="121"/>
    </row>
    <row r="17" spans="1:11" ht="12.75">
      <c r="A17" s="38"/>
      <c r="B17" s="9"/>
      <c r="C17" s="3" t="s">
        <v>170</v>
      </c>
      <c r="D17" s="2"/>
      <c r="E17" s="2"/>
      <c r="F17" s="2"/>
      <c r="G17" s="2"/>
      <c r="H17" s="64"/>
      <c r="I17" s="121"/>
      <c r="J17" s="64"/>
      <c r="K17" s="121"/>
    </row>
    <row r="18" spans="1:11" ht="12.75">
      <c r="A18" s="38"/>
      <c r="B18" s="9"/>
      <c r="C18" s="3" t="s">
        <v>171</v>
      </c>
      <c r="D18" s="2"/>
      <c r="E18" s="2"/>
      <c r="F18" s="2"/>
      <c r="G18" s="2"/>
      <c r="H18" s="64"/>
      <c r="I18" s="121"/>
      <c r="J18" s="64"/>
      <c r="K18" s="121"/>
    </row>
    <row r="19" spans="1:11" ht="12.75">
      <c r="A19" s="38"/>
      <c r="B19" s="9"/>
      <c r="C19" s="4" t="s">
        <v>166</v>
      </c>
      <c r="D19" s="2"/>
      <c r="E19" s="2"/>
      <c r="F19" s="2"/>
      <c r="G19" s="2"/>
      <c r="H19" s="62">
        <f>SUM(H20:H24)</f>
        <v>22677</v>
      </c>
      <c r="I19" s="131">
        <v>15925</v>
      </c>
      <c r="J19" s="64">
        <f>H19</f>
        <v>22677</v>
      </c>
      <c r="K19" s="131">
        <v>15925</v>
      </c>
    </row>
    <row r="20" spans="1:11" ht="12.75">
      <c r="A20" s="38"/>
      <c r="B20" s="9" t="s">
        <v>12</v>
      </c>
      <c r="C20" s="13" t="s">
        <v>167</v>
      </c>
      <c r="D20" s="13"/>
      <c r="E20" s="13"/>
      <c r="F20" s="13"/>
      <c r="G20" s="13"/>
      <c r="H20" s="62">
        <v>606</v>
      </c>
      <c r="I20" s="129">
        <v>431</v>
      </c>
      <c r="J20" s="63">
        <f>H20</f>
        <v>606</v>
      </c>
      <c r="K20" s="129">
        <v>431</v>
      </c>
    </row>
    <row r="21" spans="1:11" ht="12.75">
      <c r="A21" s="38"/>
      <c r="B21" s="9" t="s">
        <v>13</v>
      </c>
      <c r="C21" s="23" t="s">
        <v>168</v>
      </c>
      <c r="D21" s="13"/>
      <c r="E21" s="13"/>
      <c r="F21" s="13"/>
      <c r="G21" s="13"/>
      <c r="H21" s="62">
        <v>5608</v>
      </c>
      <c r="I21" s="129">
        <v>4706</v>
      </c>
      <c r="J21" s="63">
        <f>+H21</f>
        <v>5608</v>
      </c>
      <c r="K21" s="129">
        <v>4706</v>
      </c>
    </row>
    <row r="22" spans="1:11" ht="12.75">
      <c r="A22" s="38"/>
      <c r="B22" s="9" t="s">
        <v>14</v>
      </c>
      <c r="C22" s="13" t="s">
        <v>6</v>
      </c>
      <c r="D22" s="13"/>
      <c r="E22" s="13"/>
      <c r="F22" s="13"/>
      <c r="G22" s="13"/>
      <c r="H22" s="66">
        <v>0</v>
      </c>
      <c r="I22" s="132">
        <v>0</v>
      </c>
      <c r="J22" s="66">
        <f>+H22</f>
        <v>0</v>
      </c>
      <c r="K22" s="132">
        <v>0</v>
      </c>
    </row>
    <row r="23" spans="1:11" ht="12.75">
      <c r="A23" s="38"/>
      <c r="B23" s="9" t="s">
        <v>15</v>
      </c>
      <c r="C23" s="3" t="s">
        <v>197</v>
      </c>
      <c r="D23" s="2"/>
      <c r="E23" s="2"/>
      <c r="F23" s="2"/>
      <c r="G23" s="2"/>
      <c r="H23" s="64"/>
      <c r="I23" s="121"/>
      <c r="J23" s="64"/>
      <c r="K23" s="121"/>
    </row>
    <row r="24" spans="1:11" ht="12.75">
      <c r="A24" s="38"/>
      <c r="B24" s="9"/>
      <c r="C24" s="4" t="s">
        <v>7</v>
      </c>
      <c r="D24" s="2"/>
      <c r="E24" s="2"/>
      <c r="F24" s="2"/>
      <c r="G24" s="2"/>
      <c r="H24" s="137">
        <v>16463</v>
      </c>
      <c r="I24" s="131">
        <f>I19-I20-I21-I22</f>
        <v>10788</v>
      </c>
      <c r="J24" s="137">
        <f>J19-J20-J21-J22</f>
        <v>16463</v>
      </c>
      <c r="K24" s="131">
        <f>K19-K20-K21-K22</f>
        <v>10788</v>
      </c>
    </row>
    <row r="25" spans="1:11" ht="12.75">
      <c r="A25" s="38"/>
      <c r="B25" s="2" t="s">
        <v>16</v>
      </c>
      <c r="C25" s="20" t="s">
        <v>173</v>
      </c>
      <c r="D25" s="7"/>
      <c r="E25" s="7"/>
      <c r="F25" s="7"/>
      <c r="G25" s="7"/>
      <c r="H25" s="145"/>
      <c r="I25" s="144"/>
      <c r="J25" s="145"/>
      <c r="K25" s="146"/>
    </row>
    <row r="26" spans="1:11" ht="12.75">
      <c r="A26" s="38"/>
      <c r="C26" s="16" t="s">
        <v>172</v>
      </c>
      <c r="D26" s="15"/>
      <c r="E26" s="15"/>
      <c r="F26" s="15"/>
      <c r="G26" s="15"/>
      <c r="H26" s="71">
        <v>651</v>
      </c>
      <c r="I26" s="130">
        <v>114</v>
      </c>
      <c r="J26" s="71">
        <f>H26</f>
        <v>651</v>
      </c>
      <c r="K26" s="130">
        <v>114</v>
      </c>
    </row>
    <row r="27" spans="1:11" ht="12.75">
      <c r="A27" s="38"/>
      <c r="B27" s="9" t="s">
        <v>17</v>
      </c>
      <c r="C27" s="3" t="s">
        <v>174</v>
      </c>
      <c r="D27" s="2"/>
      <c r="E27" s="2"/>
      <c r="F27" s="2"/>
      <c r="G27" s="2"/>
      <c r="H27" s="64"/>
      <c r="I27" s="121"/>
      <c r="J27" s="64"/>
      <c r="K27" s="121"/>
    </row>
    <row r="28" spans="1:11" ht="12.75">
      <c r="A28" s="38"/>
      <c r="B28" s="9"/>
      <c r="C28" s="2" t="s">
        <v>7</v>
      </c>
      <c r="D28" s="2"/>
      <c r="E28" s="2"/>
      <c r="F28" s="2"/>
      <c r="G28" s="2"/>
      <c r="H28" s="137">
        <f>+H26+H24</f>
        <v>17114</v>
      </c>
      <c r="I28" s="131">
        <f>+I26+I24</f>
        <v>10902</v>
      </c>
      <c r="J28" s="137">
        <f>+J26+J24</f>
        <v>17114</v>
      </c>
      <c r="K28" s="131">
        <f>+K26+K24</f>
        <v>10902</v>
      </c>
    </row>
    <row r="29" spans="1:11" ht="12.75">
      <c r="A29" s="38"/>
      <c r="B29" s="9" t="s">
        <v>18</v>
      </c>
      <c r="C29" s="14" t="s">
        <v>176</v>
      </c>
      <c r="D29" s="13"/>
      <c r="E29" s="13"/>
      <c r="F29" s="13"/>
      <c r="G29" s="13"/>
      <c r="H29" s="66">
        <v>-5026</v>
      </c>
      <c r="I29" s="132">
        <v>-2936</v>
      </c>
      <c r="J29" s="66">
        <f>H29</f>
        <v>-5026</v>
      </c>
      <c r="K29" s="132">
        <v>-2936</v>
      </c>
    </row>
    <row r="30" spans="1:11" ht="12.75">
      <c r="A30" s="38"/>
      <c r="B30" s="11" t="s">
        <v>20</v>
      </c>
      <c r="C30" s="3" t="s">
        <v>26</v>
      </c>
      <c r="D30" s="2"/>
      <c r="E30" s="2"/>
      <c r="F30" s="2"/>
      <c r="G30" s="2"/>
      <c r="H30" s="64"/>
      <c r="I30" s="121"/>
      <c r="J30" s="64"/>
      <c r="K30" s="121"/>
    </row>
    <row r="31" spans="1:11" ht="12.75">
      <c r="A31" s="38"/>
      <c r="B31" s="9"/>
      <c r="C31" s="3" t="s">
        <v>177</v>
      </c>
      <c r="D31" s="2"/>
      <c r="E31" s="2"/>
      <c r="F31" s="2"/>
      <c r="G31" s="2"/>
      <c r="H31" s="137">
        <f>+H29+H28</f>
        <v>12088</v>
      </c>
      <c r="I31" s="131">
        <f>+I29+I28</f>
        <v>7966</v>
      </c>
      <c r="J31" s="137">
        <f>+J29+J28</f>
        <v>12088</v>
      </c>
      <c r="K31" s="131">
        <f>+K29+K28</f>
        <v>7966</v>
      </c>
    </row>
    <row r="32" spans="1:11" ht="12.75">
      <c r="A32" s="38"/>
      <c r="B32" s="9"/>
      <c r="C32" s="14" t="s">
        <v>8</v>
      </c>
      <c r="D32" s="13"/>
      <c r="E32" s="13"/>
      <c r="F32" s="13"/>
      <c r="G32" s="13"/>
      <c r="H32" s="147">
        <v>0</v>
      </c>
      <c r="I32" s="146">
        <v>0</v>
      </c>
      <c r="J32" s="147">
        <f>H32</f>
        <v>0</v>
      </c>
      <c r="K32" s="146">
        <v>0</v>
      </c>
    </row>
    <row r="33" spans="1:11" ht="12.75">
      <c r="A33" s="38"/>
      <c r="B33" s="9" t="s">
        <v>21</v>
      </c>
      <c r="C33" s="148" t="s">
        <v>178</v>
      </c>
      <c r="D33" s="13"/>
      <c r="E33" s="13"/>
      <c r="F33" s="13"/>
      <c r="G33" s="149"/>
      <c r="H33" s="66">
        <v>0</v>
      </c>
      <c r="I33" s="132">
        <v>0</v>
      </c>
      <c r="J33" s="66">
        <v>0</v>
      </c>
      <c r="K33" s="132">
        <v>0</v>
      </c>
    </row>
    <row r="34" spans="1:11" ht="12.75">
      <c r="A34" s="38"/>
      <c r="B34" s="11" t="s">
        <v>25</v>
      </c>
      <c r="C34" s="4" t="s">
        <v>180</v>
      </c>
      <c r="D34" s="2"/>
      <c r="E34" s="2"/>
      <c r="F34" s="2"/>
      <c r="G34" s="2"/>
      <c r="H34" s="64"/>
      <c r="I34" s="121"/>
      <c r="J34" s="64"/>
      <c r="K34" s="121"/>
    </row>
    <row r="35" spans="1:11" ht="12.75">
      <c r="A35" s="38"/>
      <c r="B35" s="9"/>
      <c r="C35" s="3" t="s">
        <v>181</v>
      </c>
      <c r="D35" s="2"/>
      <c r="E35" s="2"/>
      <c r="F35" s="2"/>
      <c r="G35" s="2"/>
      <c r="H35" s="137">
        <f>+H32+H31</f>
        <v>12088</v>
      </c>
      <c r="I35" s="131">
        <f>+I32+I31</f>
        <v>7966</v>
      </c>
      <c r="J35" s="137">
        <f>+J32+J31</f>
        <v>12088</v>
      </c>
      <c r="K35" s="131">
        <f>+K32+K31</f>
        <v>7966</v>
      </c>
    </row>
    <row r="36" spans="1:11" ht="12.75">
      <c r="A36" s="38"/>
      <c r="B36" s="11" t="s">
        <v>24</v>
      </c>
      <c r="C36" s="17" t="s">
        <v>20</v>
      </c>
      <c r="D36" s="18" t="s">
        <v>22</v>
      </c>
      <c r="E36" s="13"/>
      <c r="F36" s="13"/>
      <c r="G36" s="13"/>
      <c r="H36" s="63">
        <v>0</v>
      </c>
      <c r="I36" s="129">
        <v>0</v>
      </c>
      <c r="J36" s="63">
        <f>H36</f>
        <v>0</v>
      </c>
      <c r="K36" s="129">
        <v>0</v>
      </c>
    </row>
    <row r="37" spans="1:11" ht="12.75">
      <c r="A37" s="38"/>
      <c r="B37" s="9"/>
      <c r="C37" s="19" t="s">
        <v>19</v>
      </c>
      <c r="D37" s="13" t="s">
        <v>8</v>
      </c>
      <c r="E37" s="13"/>
      <c r="F37" s="13"/>
      <c r="G37" s="13"/>
      <c r="H37" s="62">
        <v>0</v>
      </c>
      <c r="I37" s="129">
        <v>0</v>
      </c>
      <c r="J37" s="63">
        <f>H37</f>
        <v>0</v>
      </c>
      <c r="K37" s="129">
        <v>0</v>
      </c>
    </row>
    <row r="38" spans="1:11" ht="12.75">
      <c r="A38" s="38"/>
      <c r="B38" s="9"/>
      <c r="C38" s="5" t="s">
        <v>23</v>
      </c>
      <c r="D38" s="3" t="s">
        <v>28</v>
      </c>
      <c r="E38" s="2"/>
      <c r="F38" s="2"/>
      <c r="G38" s="2"/>
      <c r="H38" s="64"/>
      <c r="I38" s="121"/>
      <c r="J38" s="64"/>
      <c r="K38" s="121"/>
    </row>
    <row r="39" spans="1:11" ht="12.75">
      <c r="A39" s="38"/>
      <c r="B39" s="12"/>
      <c r="C39" s="5"/>
      <c r="D39" s="3" t="s">
        <v>27</v>
      </c>
      <c r="E39" s="2"/>
      <c r="F39" s="2"/>
      <c r="G39" s="2"/>
      <c r="H39" s="71">
        <v>0</v>
      </c>
      <c r="I39" s="130">
        <v>0</v>
      </c>
      <c r="J39" s="71">
        <f>+H39</f>
        <v>0</v>
      </c>
      <c r="K39" s="130">
        <v>0</v>
      </c>
    </row>
    <row r="40" spans="1:11" ht="12.75">
      <c r="A40" s="38"/>
      <c r="B40" s="11" t="s">
        <v>179</v>
      </c>
      <c r="C40" s="20" t="s">
        <v>182</v>
      </c>
      <c r="D40" s="7"/>
      <c r="E40" s="7"/>
      <c r="F40" s="7"/>
      <c r="G40" s="7"/>
      <c r="H40" s="64"/>
      <c r="I40" s="121"/>
      <c r="J40" s="64"/>
      <c r="K40" s="121"/>
    </row>
    <row r="41" spans="1:11" ht="12.75">
      <c r="A41" s="42"/>
      <c r="B41" s="22"/>
      <c r="C41" s="73" t="s">
        <v>183</v>
      </c>
      <c r="D41" s="6"/>
      <c r="E41" s="6"/>
      <c r="F41" s="6"/>
      <c r="G41" s="6"/>
      <c r="H41" s="138">
        <f>+H39+H37+H35+H36</f>
        <v>12088</v>
      </c>
      <c r="I41" s="130">
        <f>+I39+I37+I35+I36</f>
        <v>7966</v>
      </c>
      <c r="J41" s="138">
        <f>+J39+J37+J35+J36</f>
        <v>12088</v>
      </c>
      <c r="K41" s="130">
        <f>+K39+K37+K35+K36</f>
        <v>7966</v>
      </c>
    </row>
    <row r="42" spans="1:11" ht="12.75">
      <c r="A42" s="38">
        <v>3</v>
      </c>
      <c r="B42" s="9" t="s">
        <v>11</v>
      </c>
      <c r="C42" s="150" t="s">
        <v>184</v>
      </c>
      <c r="D42" s="15"/>
      <c r="E42" s="15"/>
      <c r="F42" s="15"/>
      <c r="G42" s="15"/>
      <c r="H42" s="62"/>
      <c r="I42" s="133"/>
      <c r="J42" s="62"/>
      <c r="K42" s="133"/>
    </row>
    <row r="43" spans="1:11" ht="12.75">
      <c r="A43" s="38"/>
      <c r="B43" s="9"/>
      <c r="C43" s="155" t="s">
        <v>20</v>
      </c>
      <c r="D43" s="156" t="s">
        <v>185</v>
      </c>
      <c r="E43" s="7"/>
      <c r="F43" s="7"/>
      <c r="G43" s="157"/>
      <c r="H43" s="147"/>
      <c r="I43" s="153"/>
      <c r="J43" s="147"/>
      <c r="K43" s="153"/>
    </row>
    <row r="44" spans="1:13" s="92" customFormat="1" ht="12.75">
      <c r="A44" s="90"/>
      <c r="B44" s="91"/>
      <c r="D44" s="92" t="s">
        <v>186</v>
      </c>
      <c r="E44" s="154"/>
      <c r="F44" s="154"/>
      <c r="G44" s="154"/>
      <c r="H44" s="151">
        <f>H41/2016</f>
        <v>5.996031746031746</v>
      </c>
      <c r="I44" s="152">
        <f>I41/2016</f>
        <v>3.951388888888889</v>
      </c>
      <c r="J44" s="151">
        <f>J41/2016</f>
        <v>5.996031746031746</v>
      </c>
      <c r="K44" s="152">
        <f>K41/2016</f>
        <v>3.951388888888889</v>
      </c>
      <c r="M44" s="2"/>
    </row>
    <row r="45" spans="1:13" s="92" customFormat="1" ht="12.75">
      <c r="A45" s="90"/>
      <c r="B45" s="91"/>
      <c r="C45" s="93" t="s">
        <v>19</v>
      </c>
      <c r="D45" s="94" t="s">
        <v>9</v>
      </c>
      <c r="E45" s="94"/>
      <c r="F45" s="94"/>
      <c r="G45" s="94"/>
      <c r="H45" s="114" t="s">
        <v>50</v>
      </c>
      <c r="I45" s="134" t="s">
        <v>50</v>
      </c>
      <c r="J45" s="114" t="str">
        <f>H45</f>
        <v>N/A</v>
      </c>
      <c r="K45" s="134" t="s">
        <v>50</v>
      </c>
      <c r="M45" s="2"/>
    </row>
    <row r="46" spans="1:11" ht="12.75">
      <c r="A46" s="35">
        <v>4</v>
      </c>
      <c r="B46" s="36" t="s">
        <v>11</v>
      </c>
      <c r="C46" s="118" t="s">
        <v>137</v>
      </c>
      <c r="D46" s="74"/>
      <c r="E46" s="74"/>
      <c r="F46" s="74"/>
      <c r="G46" s="74"/>
      <c r="H46" s="117" t="s">
        <v>146</v>
      </c>
      <c r="I46" s="135" t="s">
        <v>146</v>
      </c>
      <c r="J46" s="117" t="str">
        <f>H46</f>
        <v>Nil</v>
      </c>
      <c r="K46" s="135" t="s">
        <v>146</v>
      </c>
    </row>
    <row r="47" spans="1:11" ht="12.75">
      <c r="A47" s="42"/>
      <c r="B47" s="22" t="s">
        <v>12</v>
      </c>
      <c r="C47" s="75" t="s">
        <v>10</v>
      </c>
      <c r="D47" s="58"/>
      <c r="E47" s="58"/>
      <c r="F47" s="58"/>
      <c r="G47" s="58"/>
      <c r="H47" s="128" t="s">
        <v>50</v>
      </c>
      <c r="I47" s="136" t="s">
        <v>50</v>
      </c>
      <c r="J47" s="128" t="s">
        <v>50</v>
      </c>
      <c r="K47" s="136" t="s">
        <v>50</v>
      </c>
    </row>
    <row r="48" spans="8:11" ht="12.75">
      <c r="H48" s="72"/>
      <c r="I48" s="72"/>
      <c r="J48" s="72"/>
      <c r="K48" s="72"/>
    </row>
    <row r="49" spans="3:11" ht="12.75">
      <c r="C49" s="77"/>
      <c r="H49" s="72"/>
      <c r="I49" s="72"/>
      <c r="J49" s="72"/>
      <c r="K49" s="72"/>
    </row>
    <row r="50" spans="8:11" ht="12.75">
      <c r="H50" s="72"/>
      <c r="I50" s="72"/>
      <c r="J50" s="72"/>
      <c r="K50" s="72"/>
    </row>
    <row r="51" spans="8:11" ht="12.75">
      <c r="H51" s="72"/>
      <c r="I51" s="72"/>
      <c r="J51" s="72"/>
      <c r="K51" s="72"/>
    </row>
    <row r="52" spans="8:11" ht="12.75">
      <c r="H52" s="72"/>
      <c r="I52" s="72"/>
      <c r="J52" s="72"/>
      <c r="K52" s="72"/>
    </row>
    <row r="53" spans="8:11" ht="12.75">
      <c r="H53" s="72"/>
      <c r="I53" s="72"/>
      <c r="J53" s="72"/>
      <c r="K53" s="72"/>
    </row>
    <row r="54" spans="8:11" ht="12.75">
      <c r="H54" s="72"/>
      <c r="I54" s="72"/>
      <c r="J54" s="72"/>
      <c r="K54" s="72"/>
    </row>
  </sheetData>
  <mergeCells count="5">
    <mergeCell ref="H8:I8"/>
    <mergeCell ref="J8:K8"/>
    <mergeCell ref="A1:K1"/>
    <mergeCell ref="A2:K2"/>
    <mergeCell ref="A3:K3"/>
  </mergeCells>
  <printOptions horizontalCentered="1"/>
  <pageMargins left="0.4" right="0.5" top="0.75" bottom="1" header="0" footer="0.5"/>
  <pageSetup horizontalDpi="300" verticalDpi="300" orientation="portrait" paperSize="9" r:id="rId1"/>
  <headerFooter alignWithMargins="0">
    <oddFooter>&amp;RPage 1</oddFooter>
  </headerFooter>
</worksheet>
</file>

<file path=xl/worksheets/sheet2.xml><?xml version="1.0" encoding="utf-8"?>
<worksheet xmlns="http://schemas.openxmlformats.org/spreadsheetml/2006/main" xmlns:r="http://schemas.openxmlformats.org/officeDocument/2006/relationships">
  <dimension ref="B1:L53"/>
  <sheetViews>
    <sheetView showGridLines="0" workbookViewId="0" topLeftCell="A1">
      <selection activeCell="A2" sqref="A2"/>
    </sheetView>
  </sheetViews>
  <sheetFormatPr defaultColWidth="9.33203125" defaultRowHeight="12.75"/>
  <cols>
    <col min="2" max="2" width="2.83203125" style="1" customWidth="1"/>
    <col min="3" max="3" width="3.83203125" style="32" customWidth="1"/>
    <col min="4" max="4" width="4" style="0" customWidth="1"/>
    <col min="5" max="8" width="7.83203125" style="0" customWidth="1"/>
    <col min="9" max="10" width="14.83203125" style="0" customWidth="1"/>
  </cols>
  <sheetData>
    <row r="1" spans="2:10" ht="12.75">
      <c r="B1" s="168" t="s">
        <v>97</v>
      </c>
      <c r="C1" s="168"/>
      <c r="D1" s="168"/>
      <c r="E1" s="168"/>
      <c r="F1" s="168"/>
      <c r="G1" s="168"/>
      <c r="H1" s="168"/>
      <c r="I1" s="168"/>
      <c r="J1" s="168"/>
    </row>
    <row r="2" spans="2:10" ht="12.75">
      <c r="B2" s="167" t="s">
        <v>98</v>
      </c>
      <c r="C2" s="167"/>
      <c r="D2" s="167"/>
      <c r="E2" s="167"/>
      <c r="F2" s="167"/>
      <c r="G2" s="167"/>
      <c r="H2" s="167"/>
      <c r="I2" s="167"/>
      <c r="J2" s="167"/>
    </row>
    <row r="3" spans="2:10" ht="12.75">
      <c r="B3" s="167" t="s">
        <v>99</v>
      </c>
      <c r="C3" s="167"/>
      <c r="D3" s="167"/>
      <c r="E3" s="167"/>
      <c r="F3" s="167"/>
      <c r="G3" s="167"/>
      <c r="H3" s="167"/>
      <c r="I3" s="167"/>
      <c r="J3" s="167"/>
    </row>
    <row r="4" ht="7.5" customHeight="1"/>
    <row r="5" ht="12.75">
      <c r="B5" s="78" t="s">
        <v>187</v>
      </c>
    </row>
    <row r="6" spans="2:10" ht="12.75">
      <c r="B6" s="35"/>
      <c r="C6" s="49"/>
      <c r="D6" s="37"/>
      <c r="E6" s="37"/>
      <c r="F6" s="37"/>
      <c r="G6" s="37"/>
      <c r="H6" s="37"/>
      <c r="I6" s="60" t="s">
        <v>45</v>
      </c>
      <c r="J6" s="50" t="s">
        <v>45</v>
      </c>
    </row>
    <row r="7" spans="2:10" ht="12.75">
      <c r="B7" s="38"/>
      <c r="C7" s="8"/>
      <c r="D7" s="2"/>
      <c r="E7" s="2"/>
      <c r="F7" s="2"/>
      <c r="G7" s="2"/>
      <c r="H7" s="2"/>
      <c r="I7" s="96">
        <v>36981</v>
      </c>
      <c r="J7" s="97">
        <v>36891</v>
      </c>
    </row>
    <row r="8" spans="2:10" ht="12.75">
      <c r="B8" s="38"/>
      <c r="C8" s="8"/>
      <c r="D8" s="2"/>
      <c r="E8" s="2"/>
      <c r="F8" s="2"/>
      <c r="G8" s="2"/>
      <c r="H8" s="2"/>
      <c r="I8" s="82" t="s">
        <v>31</v>
      </c>
      <c r="J8" s="83" t="s">
        <v>31</v>
      </c>
    </row>
    <row r="9" spans="2:10" ht="7.5" customHeight="1">
      <c r="B9" s="42"/>
      <c r="C9" s="59"/>
      <c r="D9" s="6"/>
      <c r="E9" s="6"/>
      <c r="F9" s="6"/>
      <c r="G9" s="6"/>
      <c r="H9" s="6"/>
      <c r="I9" s="61"/>
      <c r="J9" s="44"/>
    </row>
    <row r="10" spans="2:12" ht="12.75">
      <c r="B10" s="38"/>
      <c r="C10" s="33">
        <v>1</v>
      </c>
      <c r="D10" s="15" t="s">
        <v>149</v>
      </c>
      <c r="E10" s="15"/>
      <c r="F10" s="15"/>
      <c r="G10" s="15"/>
      <c r="H10" s="15"/>
      <c r="I10" s="69">
        <v>132711</v>
      </c>
      <c r="J10" s="27">
        <v>134925</v>
      </c>
      <c r="L10" s="140"/>
    </row>
    <row r="11" spans="2:12" ht="12.75">
      <c r="B11" s="38"/>
      <c r="C11" s="33">
        <v>2</v>
      </c>
      <c r="D11" s="15" t="s">
        <v>150</v>
      </c>
      <c r="E11" s="15"/>
      <c r="F11" s="15"/>
      <c r="G11" s="15"/>
      <c r="H11" s="15"/>
      <c r="I11" s="69">
        <v>0</v>
      </c>
      <c r="J11" s="52">
        <v>0</v>
      </c>
      <c r="L11" s="140"/>
    </row>
    <row r="12" spans="2:12" ht="12.75">
      <c r="B12" s="38"/>
      <c r="C12" s="33">
        <v>3</v>
      </c>
      <c r="D12" s="18" t="s">
        <v>152</v>
      </c>
      <c r="E12" s="13"/>
      <c r="F12" s="13"/>
      <c r="G12" s="13"/>
      <c r="H12" s="13"/>
      <c r="I12" s="87">
        <v>4950</v>
      </c>
      <c r="J12" s="28">
        <v>4334</v>
      </c>
      <c r="L12" s="140"/>
    </row>
    <row r="13" spans="2:12" ht="12.75">
      <c r="B13" s="38"/>
      <c r="C13" s="33">
        <v>4</v>
      </c>
      <c r="D13" s="3" t="s">
        <v>189</v>
      </c>
      <c r="E13" s="2"/>
      <c r="F13" s="2"/>
      <c r="G13" s="2"/>
      <c r="H13" s="2"/>
      <c r="I13" s="70">
        <v>0</v>
      </c>
      <c r="J13" s="51">
        <v>0</v>
      </c>
      <c r="L13" s="140"/>
    </row>
    <row r="14" spans="2:12" ht="12.75">
      <c r="B14" s="38"/>
      <c r="C14" s="33">
        <v>5</v>
      </c>
      <c r="D14" s="141" t="s">
        <v>151</v>
      </c>
      <c r="E14" s="13"/>
      <c r="F14" s="13"/>
      <c r="G14" s="13"/>
      <c r="H14" s="13"/>
      <c r="I14" s="87">
        <v>0</v>
      </c>
      <c r="J14" s="28">
        <v>0</v>
      </c>
      <c r="L14" s="140"/>
    </row>
    <row r="15" spans="2:12" ht="12.75">
      <c r="B15" s="38"/>
      <c r="C15" s="33">
        <v>6</v>
      </c>
      <c r="D15" s="21" t="s">
        <v>153</v>
      </c>
      <c r="E15" s="13"/>
      <c r="F15" s="13"/>
      <c r="G15" s="13"/>
      <c r="H15" s="13"/>
      <c r="I15" s="87">
        <v>0</v>
      </c>
      <c r="J15" s="28">
        <v>0</v>
      </c>
      <c r="L15" s="140"/>
    </row>
    <row r="16" spans="2:12" ht="12.75">
      <c r="B16" s="38"/>
      <c r="C16" s="33">
        <v>7</v>
      </c>
      <c r="D16" s="26" t="s">
        <v>154</v>
      </c>
      <c r="E16" s="13"/>
      <c r="F16" s="13"/>
      <c r="G16" s="13"/>
      <c r="H16" s="13"/>
      <c r="I16" s="123">
        <v>0</v>
      </c>
      <c r="J16" s="30">
        <v>0</v>
      </c>
      <c r="L16" s="140"/>
    </row>
    <row r="17" spans="2:12" ht="12.75">
      <c r="B17" s="38"/>
      <c r="C17" s="33">
        <v>8</v>
      </c>
      <c r="D17" s="26" t="s">
        <v>34</v>
      </c>
      <c r="E17" s="13"/>
      <c r="F17" s="13"/>
      <c r="G17" s="13"/>
      <c r="H17" s="13"/>
      <c r="I17" s="123"/>
      <c r="J17" s="30"/>
      <c r="L17" s="140"/>
    </row>
    <row r="18" spans="2:12" ht="12.75">
      <c r="B18" s="38"/>
      <c r="C18" s="34"/>
      <c r="D18" s="17"/>
      <c r="E18" s="23" t="s">
        <v>155</v>
      </c>
      <c r="F18" s="13"/>
      <c r="G18" s="13"/>
      <c r="H18" s="13"/>
      <c r="I18" s="124">
        <v>130101</v>
      </c>
      <c r="J18" s="27">
        <v>135433</v>
      </c>
      <c r="L18" s="140"/>
    </row>
    <row r="19" spans="2:12" ht="12.75">
      <c r="B19" s="38"/>
      <c r="C19" s="33"/>
      <c r="D19" s="19"/>
      <c r="E19" s="13" t="s">
        <v>156</v>
      </c>
      <c r="F19" s="13"/>
      <c r="G19" s="13"/>
      <c r="H19" s="13"/>
      <c r="I19" s="87">
        <v>147509</v>
      </c>
      <c r="J19" s="28">
        <v>123063</v>
      </c>
      <c r="L19" s="140"/>
    </row>
    <row r="20" spans="2:12" ht="12.75">
      <c r="B20" s="38"/>
      <c r="C20" s="34"/>
      <c r="D20" s="17"/>
      <c r="E20" s="23" t="s">
        <v>35</v>
      </c>
      <c r="F20" s="13"/>
      <c r="G20" s="13"/>
      <c r="H20" s="13"/>
      <c r="I20" s="87">
        <v>0</v>
      </c>
      <c r="J20" s="28">
        <v>0</v>
      </c>
      <c r="L20" s="140"/>
    </row>
    <row r="21" spans="2:12" ht="12.75">
      <c r="B21" s="38"/>
      <c r="C21" s="34"/>
      <c r="D21" s="17"/>
      <c r="E21" s="23" t="s">
        <v>36</v>
      </c>
      <c r="F21" s="13"/>
      <c r="G21" s="13"/>
      <c r="H21" s="13"/>
      <c r="I21" s="87">
        <v>49154</v>
      </c>
      <c r="J21" s="28">
        <f>7127+35935</f>
        <v>43062</v>
      </c>
      <c r="L21" s="140"/>
    </row>
    <row r="22" spans="2:12" ht="12.75">
      <c r="B22" s="38"/>
      <c r="C22" s="34"/>
      <c r="D22" s="17"/>
      <c r="E22" s="18" t="s">
        <v>188</v>
      </c>
      <c r="F22" s="13"/>
      <c r="G22" s="13"/>
      <c r="H22" s="13"/>
      <c r="I22" s="88">
        <f>2600+9671+285</f>
        <v>12556</v>
      </c>
      <c r="J22" s="29">
        <v>7702</v>
      </c>
      <c r="L22" s="140"/>
    </row>
    <row r="23" spans="2:10" ht="12.75">
      <c r="B23" s="38"/>
      <c r="C23" s="34"/>
      <c r="D23" s="17"/>
      <c r="E23" s="23"/>
      <c r="F23" s="13"/>
      <c r="G23" s="13"/>
      <c r="H23" s="13"/>
      <c r="I23" s="69">
        <f>SUM(I18:I22)</f>
        <v>339320</v>
      </c>
      <c r="J23" s="52">
        <f>SUM(J18:J22)</f>
        <v>309260</v>
      </c>
    </row>
    <row r="24" spans="2:10" ht="12.75">
      <c r="B24" s="38"/>
      <c r="C24" s="33">
        <v>9</v>
      </c>
      <c r="D24" s="24" t="s">
        <v>37</v>
      </c>
      <c r="E24" s="23"/>
      <c r="F24" s="13"/>
      <c r="G24" s="13"/>
      <c r="H24" s="13"/>
      <c r="I24" s="123"/>
      <c r="J24" s="30"/>
    </row>
    <row r="25" spans="2:10" ht="12.75">
      <c r="B25" s="38"/>
      <c r="C25" s="34"/>
      <c r="D25" s="24"/>
      <c r="E25" s="23" t="s">
        <v>157</v>
      </c>
      <c r="F25" s="13"/>
      <c r="G25" s="13"/>
      <c r="H25" s="13"/>
      <c r="I25" s="124">
        <v>39023</v>
      </c>
      <c r="J25" s="27">
        <v>44861</v>
      </c>
    </row>
    <row r="26" spans="2:10" ht="12.75">
      <c r="B26" s="38"/>
      <c r="C26" s="34"/>
      <c r="D26" s="24"/>
      <c r="E26" s="23" t="s">
        <v>158</v>
      </c>
      <c r="F26" s="13"/>
      <c r="G26" s="13"/>
      <c r="H26" s="13"/>
      <c r="I26" s="125">
        <v>44989</v>
      </c>
      <c r="J26" s="28">
        <f>43506+72</f>
        <v>43578</v>
      </c>
    </row>
    <row r="27" spans="2:12" ht="12.75">
      <c r="B27" s="38"/>
      <c r="C27" s="34"/>
      <c r="D27" s="17"/>
      <c r="E27" s="18" t="s">
        <v>101</v>
      </c>
      <c r="F27" s="13"/>
      <c r="G27" s="13"/>
      <c r="H27" s="13"/>
      <c r="I27" s="69">
        <f>54722+5023+4400</f>
        <v>64145</v>
      </c>
      <c r="J27" s="52">
        <v>62390</v>
      </c>
      <c r="L27" s="140"/>
    </row>
    <row r="28" spans="2:12" ht="12.75">
      <c r="B28" s="38"/>
      <c r="C28" s="34"/>
      <c r="D28" s="17"/>
      <c r="E28" s="23" t="s">
        <v>38</v>
      </c>
      <c r="F28" s="13"/>
      <c r="G28" s="13"/>
      <c r="H28" s="13"/>
      <c r="I28" s="87">
        <v>12480</v>
      </c>
      <c r="J28" s="28">
        <v>8669</v>
      </c>
      <c r="L28" s="140"/>
    </row>
    <row r="29" spans="2:10" ht="12.75">
      <c r="B29" s="38"/>
      <c r="C29" s="34"/>
      <c r="D29" s="17"/>
      <c r="E29" s="23" t="s">
        <v>102</v>
      </c>
      <c r="F29" s="13"/>
      <c r="G29" s="13"/>
      <c r="H29" s="13"/>
      <c r="I29" s="87">
        <v>0</v>
      </c>
      <c r="J29" s="28">
        <v>0</v>
      </c>
    </row>
    <row r="30" spans="2:10" ht="12.75">
      <c r="B30" s="38"/>
      <c r="C30" s="34"/>
      <c r="D30" s="17"/>
      <c r="E30" s="160" t="s">
        <v>198</v>
      </c>
      <c r="F30" s="13"/>
      <c r="G30" s="13"/>
      <c r="H30" s="13"/>
      <c r="I30" s="88">
        <v>0</v>
      </c>
      <c r="J30" s="29">
        <v>0</v>
      </c>
    </row>
    <row r="31" spans="2:10" ht="12.75">
      <c r="B31" s="38"/>
      <c r="C31" s="34"/>
      <c r="D31" s="17"/>
      <c r="E31" s="23"/>
      <c r="F31" s="13"/>
      <c r="G31" s="13"/>
      <c r="H31" s="13"/>
      <c r="I31" s="70">
        <f>SUM(I25:I30)</f>
        <v>160637</v>
      </c>
      <c r="J31" s="51">
        <f>SUM(J25:J30)</f>
        <v>159498</v>
      </c>
    </row>
    <row r="32" spans="2:10" ht="12.75">
      <c r="B32" s="38"/>
      <c r="C32" s="34">
        <v>10</v>
      </c>
      <c r="D32" s="25" t="s">
        <v>39</v>
      </c>
      <c r="E32" s="23"/>
      <c r="F32" s="13"/>
      <c r="G32" s="13"/>
      <c r="H32" s="13"/>
      <c r="I32" s="126">
        <f>I23-I31</f>
        <v>178683</v>
      </c>
      <c r="J32" s="53">
        <f>J23-J31</f>
        <v>149762</v>
      </c>
    </row>
    <row r="33" spans="2:10" ht="13.5" thickBot="1">
      <c r="B33" s="38"/>
      <c r="C33" s="34"/>
      <c r="D33" s="17"/>
      <c r="E33" s="23"/>
      <c r="F33" s="13"/>
      <c r="G33" s="13"/>
      <c r="H33" s="13"/>
      <c r="I33" s="127">
        <f>SUM(I10:I17)+I32</f>
        <v>316344</v>
      </c>
      <c r="J33" s="54">
        <f>SUM(J10:J17)+J32</f>
        <v>289021</v>
      </c>
    </row>
    <row r="34" spans="2:10" ht="13.5" thickTop="1">
      <c r="B34" s="38"/>
      <c r="C34" s="34">
        <v>11</v>
      </c>
      <c r="D34" s="85" t="s">
        <v>40</v>
      </c>
      <c r="E34" s="23"/>
      <c r="F34" s="13"/>
      <c r="G34" s="13"/>
      <c r="H34" s="13"/>
      <c r="I34" s="87"/>
      <c r="J34" s="28"/>
    </row>
    <row r="35" spans="2:10" ht="12.75">
      <c r="B35" s="38"/>
      <c r="C35" s="34"/>
      <c r="D35" s="24" t="s">
        <v>41</v>
      </c>
      <c r="E35" s="23"/>
      <c r="F35" s="13"/>
      <c r="G35" s="13"/>
      <c r="H35" s="13"/>
      <c r="I35" s="87">
        <v>201600</v>
      </c>
      <c r="J35" s="28">
        <v>201600</v>
      </c>
    </row>
    <row r="36" spans="2:10" ht="12.75">
      <c r="B36" s="38"/>
      <c r="C36" s="34"/>
      <c r="D36" s="24" t="s">
        <v>42</v>
      </c>
      <c r="E36" s="23"/>
      <c r="F36" s="13"/>
      <c r="G36" s="13"/>
      <c r="H36" s="13"/>
      <c r="I36" s="87"/>
      <c r="J36" s="28"/>
    </row>
    <row r="37" spans="2:10" ht="12.75">
      <c r="B37" s="38"/>
      <c r="C37" s="34"/>
      <c r="D37" s="24"/>
      <c r="E37" s="23" t="s">
        <v>159</v>
      </c>
      <c r="F37" s="13"/>
      <c r="G37" s="13"/>
      <c r="H37" s="13"/>
      <c r="I37" s="87">
        <v>17898</v>
      </c>
      <c r="J37" s="28">
        <v>17898</v>
      </c>
    </row>
    <row r="38" spans="2:10" ht="12.75">
      <c r="B38" s="38"/>
      <c r="C38" s="34"/>
      <c r="D38" s="24"/>
      <c r="E38" s="23" t="s">
        <v>160</v>
      </c>
      <c r="F38" s="13"/>
      <c r="G38" s="13"/>
      <c r="H38" s="13"/>
      <c r="I38" s="87">
        <v>5447</v>
      </c>
      <c r="J38" s="28">
        <v>5447</v>
      </c>
    </row>
    <row r="39" spans="2:10" ht="12.75">
      <c r="B39" s="38"/>
      <c r="C39" s="34"/>
      <c r="D39" s="24"/>
      <c r="E39" s="23" t="s">
        <v>161</v>
      </c>
      <c r="F39" s="13"/>
      <c r="G39" s="13"/>
      <c r="H39" s="13"/>
      <c r="I39" s="87">
        <v>0</v>
      </c>
      <c r="J39" s="28">
        <v>0</v>
      </c>
    </row>
    <row r="40" spans="2:10" ht="12.75">
      <c r="B40" s="38"/>
      <c r="C40" s="34"/>
      <c r="D40" s="24"/>
      <c r="E40" s="23" t="s">
        <v>162</v>
      </c>
      <c r="F40" s="13"/>
      <c r="G40" s="13"/>
      <c r="H40" s="13"/>
      <c r="I40" s="87">
        <v>0</v>
      </c>
      <c r="J40" s="28">
        <v>0</v>
      </c>
    </row>
    <row r="41" spans="2:10" ht="12.75">
      <c r="B41" s="38"/>
      <c r="C41" s="34"/>
      <c r="D41" s="24"/>
      <c r="E41" s="23" t="s">
        <v>163</v>
      </c>
      <c r="F41" s="13"/>
      <c r="G41" s="13"/>
      <c r="H41" s="13"/>
      <c r="I41" s="87">
        <f>96663+12088</f>
        <v>108751</v>
      </c>
      <c r="J41" s="28">
        <v>96663</v>
      </c>
    </row>
    <row r="42" spans="2:10" ht="12.75">
      <c r="B42" s="38"/>
      <c r="C42" s="34"/>
      <c r="D42" s="24"/>
      <c r="E42" s="23" t="s">
        <v>199</v>
      </c>
      <c r="F42" s="13"/>
      <c r="G42" s="13"/>
      <c r="H42" s="13"/>
      <c r="I42" s="87">
        <f>-42339</f>
        <v>-42339</v>
      </c>
      <c r="J42" s="28">
        <f>-42339</f>
        <v>-42339</v>
      </c>
    </row>
    <row r="43" spans="2:10" ht="12.75">
      <c r="B43" s="38"/>
      <c r="C43" s="34"/>
      <c r="D43" s="24"/>
      <c r="E43" s="23" t="s">
        <v>200</v>
      </c>
      <c r="F43" s="13"/>
      <c r="G43" s="13"/>
      <c r="H43" s="13"/>
      <c r="I43" s="87">
        <f>-293</f>
        <v>-293</v>
      </c>
      <c r="J43" s="28">
        <f>-214</f>
        <v>-214</v>
      </c>
    </row>
    <row r="44" spans="2:10" ht="12.75">
      <c r="B44" s="38"/>
      <c r="C44" s="34"/>
      <c r="D44" s="24"/>
      <c r="E44" s="23"/>
      <c r="F44" s="13"/>
      <c r="G44" s="13"/>
      <c r="H44" s="13"/>
      <c r="I44" s="124">
        <f>SUM(I35:I43)</f>
        <v>291064</v>
      </c>
      <c r="J44" s="27">
        <f>SUM(J35:J43)</f>
        <v>279055</v>
      </c>
    </row>
    <row r="45" spans="2:10" ht="12.75">
      <c r="B45" s="38"/>
      <c r="C45" s="34">
        <v>12</v>
      </c>
      <c r="D45" s="24" t="s">
        <v>43</v>
      </c>
      <c r="E45" s="23"/>
      <c r="F45" s="13"/>
      <c r="G45" s="13"/>
      <c r="H45" s="13"/>
      <c r="I45" s="87">
        <v>0</v>
      </c>
      <c r="J45" s="28">
        <v>0</v>
      </c>
    </row>
    <row r="46" spans="2:10" ht="12.75">
      <c r="B46" s="38"/>
      <c r="C46" s="34">
        <v>13</v>
      </c>
      <c r="D46" s="24" t="s">
        <v>44</v>
      </c>
      <c r="E46" s="23"/>
      <c r="F46" s="13"/>
      <c r="G46" s="13"/>
      <c r="H46" s="13"/>
      <c r="I46" s="87">
        <v>15000</v>
      </c>
      <c r="J46" s="28">
        <v>0</v>
      </c>
    </row>
    <row r="47" spans="2:10" ht="12.75">
      <c r="B47" s="38"/>
      <c r="C47" s="34">
        <v>14</v>
      </c>
      <c r="D47" s="23" t="s">
        <v>103</v>
      </c>
      <c r="E47" s="23"/>
      <c r="F47" s="13"/>
      <c r="G47" s="13"/>
      <c r="H47" s="13"/>
      <c r="I47" s="87">
        <f>7444+1870+154</f>
        <v>9468</v>
      </c>
      <c r="J47" s="142">
        <f>7101+105+1948</f>
        <v>9154</v>
      </c>
    </row>
    <row r="48" spans="2:10" ht="12.75">
      <c r="B48" s="38"/>
      <c r="C48" s="34">
        <v>15</v>
      </c>
      <c r="D48" s="24" t="s">
        <v>48</v>
      </c>
      <c r="E48" s="23"/>
      <c r="F48" s="13"/>
      <c r="G48" s="13"/>
      <c r="H48" s="13"/>
      <c r="I48" s="87">
        <v>812</v>
      </c>
      <c r="J48" s="28">
        <v>812</v>
      </c>
    </row>
    <row r="49" spans="2:10" ht="7.5" customHeight="1">
      <c r="B49" s="38"/>
      <c r="C49" s="34"/>
      <c r="D49" s="24"/>
      <c r="E49" s="23"/>
      <c r="F49" s="13"/>
      <c r="G49" s="13"/>
      <c r="H49" s="13"/>
      <c r="I49" s="87"/>
      <c r="J49" s="29"/>
    </row>
    <row r="50" spans="2:10" ht="13.5" thickBot="1">
      <c r="B50" s="38"/>
      <c r="C50" s="34"/>
      <c r="D50" s="24"/>
      <c r="E50" s="23"/>
      <c r="F50" s="13"/>
      <c r="G50" s="13"/>
      <c r="H50" s="13"/>
      <c r="I50" s="67">
        <f>SUM(I44:I49)</f>
        <v>316344</v>
      </c>
      <c r="J50" s="54">
        <f>SUM(J44:J49)</f>
        <v>289021</v>
      </c>
    </row>
    <row r="51" spans="2:10" ht="7.5" customHeight="1" thickTop="1">
      <c r="B51" s="38"/>
      <c r="C51" s="34"/>
      <c r="D51" s="24"/>
      <c r="E51" s="23"/>
      <c r="F51" s="13"/>
      <c r="G51" s="13"/>
      <c r="H51" s="13"/>
      <c r="I51" s="63"/>
      <c r="J51" s="28"/>
    </row>
    <row r="52" spans="2:10" ht="12.75">
      <c r="B52" s="38"/>
      <c r="C52" s="34">
        <v>12</v>
      </c>
      <c r="D52" s="21" t="s">
        <v>49</v>
      </c>
      <c r="E52" s="23"/>
      <c r="F52" s="13"/>
      <c r="G52" s="13"/>
      <c r="H52" s="13"/>
      <c r="I52" s="68">
        <f>(I44-I15)/I35</f>
        <v>1.4437698412698412</v>
      </c>
      <c r="J52" s="115">
        <f>(J44-J15)/J35</f>
        <v>1.3842013888888889</v>
      </c>
    </row>
    <row r="53" spans="2:10" ht="12.75">
      <c r="B53" s="42"/>
      <c r="C53" s="55"/>
      <c r="D53" s="56"/>
      <c r="E53" s="57"/>
      <c r="F53" s="58"/>
      <c r="G53" s="58"/>
      <c r="H53" s="58"/>
      <c r="I53" s="66"/>
      <c r="J53" s="29"/>
    </row>
  </sheetData>
  <mergeCells count="3">
    <mergeCell ref="B1:J1"/>
    <mergeCell ref="B2:J2"/>
    <mergeCell ref="B3:J3"/>
  </mergeCells>
  <printOptions horizontalCentered="1"/>
  <pageMargins left="0.75" right="0.75" top="0.5" bottom="0.5" header="0" footer="0.5"/>
  <pageSetup firstPageNumber="3" useFirstPageNumber="1" horizontalDpi="300" verticalDpi="300" orientation="portrait" paperSize="9" scale="110" r:id="rId1"/>
  <headerFooter alignWithMargins="0">
    <oddFooter>&amp;RPage 2</oddFooter>
  </headerFooter>
</worksheet>
</file>

<file path=xl/worksheets/sheet3.xml><?xml version="1.0" encoding="utf-8"?>
<worksheet xmlns="http://schemas.openxmlformats.org/spreadsheetml/2006/main" xmlns:r="http://schemas.openxmlformats.org/officeDocument/2006/relationships">
  <dimension ref="A1:P145"/>
  <sheetViews>
    <sheetView workbookViewId="0" topLeftCell="A1">
      <selection activeCell="A13" sqref="A13"/>
    </sheetView>
  </sheetViews>
  <sheetFormatPr defaultColWidth="9.33203125" defaultRowHeight="12.75"/>
  <cols>
    <col min="1" max="1" width="3.83203125" style="0" customWidth="1"/>
    <col min="2" max="2" width="18.83203125" style="0" customWidth="1"/>
    <col min="3" max="3" width="13.83203125" style="0" customWidth="1"/>
    <col min="4" max="6" width="11.83203125" style="0" customWidth="1"/>
    <col min="7" max="7" width="13.83203125" style="0" customWidth="1"/>
    <col min="8" max="8" width="11.83203125" style="0" customWidth="1"/>
  </cols>
  <sheetData>
    <row r="1" ht="12.75">
      <c r="B1" s="78" t="s">
        <v>100</v>
      </c>
    </row>
    <row r="2" ht="12.75">
      <c r="B2" s="78" t="s">
        <v>140</v>
      </c>
    </row>
    <row r="4" spans="1:2" ht="12.75">
      <c r="A4" s="78" t="s">
        <v>57</v>
      </c>
      <c r="B4" s="1" t="s">
        <v>86</v>
      </c>
    </row>
    <row r="5" spans="2:8" ht="12.75">
      <c r="B5" s="173" t="s">
        <v>141</v>
      </c>
      <c r="C5" s="170"/>
      <c r="D5" s="170"/>
      <c r="E5" s="170"/>
      <c r="F5" s="170"/>
      <c r="G5" s="170"/>
      <c r="H5" s="170"/>
    </row>
    <row r="6" spans="2:8" ht="12.75">
      <c r="B6" s="170"/>
      <c r="C6" s="170"/>
      <c r="D6" s="170"/>
      <c r="E6" s="170"/>
      <c r="F6" s="170"/>
      <c r="G6" s="170"/>
      <c r="H6" s="170"/>
    </row>
    <row r="7" spans="2:8" ht="12.75">
      <c r="B7" s="170"/>
      <c r="C7" s="170"/>
      <c r="D7" s="170"/>
      <c r="E7" s="170"/>
      <c r="F7" s="170"/>
      <c r="G7" s="170"/>
      <c r="H7" s="170"/>
    </row>
    <row r="8" spans="2:8" ht="12.75">
      <c r="B8" s="170"/>
      <c r="C8" s="170"/>
      <c r="D8" s="170"/>
      <c r="E8" s="170"/>
      <c r="F8" s="170"/>
      <c r="G8" s="170"/>
      <c r="H8" s="170"/>
    </row>
    <row r="9" spans="1:2" ht="12.75">
      <c r="A9" s="78" t="s">
        <v>58</v>
      </c>
      <c r="B9" s="1" t="s">
        <v>87</v>
      </c>
    </row>
    <row r="10" ht="12.75">
      <c r="B10" s="77" t="s">
        <v>111</v>
      </c>
    </row>
    <row r="12" spans="1:2" ht="12.75">
      <c r="A12" s="78" t="s">
        <v>59</v>
      </c>
      <c r="B12" s="1" t="s">
        <v>88</v>
      </c>
    </row>
    <row r="13" ht="12.75">
      <c r="B13" s="77" t="s">
        <v>110</v>
      </c>
    </row>
    <row r="15" spans="1:5" ht="12.75">
      <c r="A15" s="78" t="s">
        <v>60</v>
      </c>
      <c r="B15" s="1" t="s">
        <v>176</v>
      </c>
      <c r="D15" s="32" t="s">
        <v>52</v>
      </c>
      <c r="E15" s="32" t="s">
        <v>53</v>
      </c>
    </row>
    <row r="16" spans="4:5" ht="12.75">
      <c r="D16" s="32" t="s">
        <v>54</v>
      </c>
      <c r="E16" s="32" t="s">
        <v>55</v>
      </c>
    </row>
    <row r="17" spans="4:5" ht="12.75">
      <c r="D17" s="79" t="s">
        <v>56</v>
      </c>
      <c r="E17" s="79" t="s">
        <v>56</v>
      </c>
    </row>
    <row r="18" spans="2:5" ht="12.75">
      <c r="B18" t="s">
        <v>112</v>
      </c>
      <c r="D18" s="72"/>
      <c r="E18" s="76"/>
    </row>
    <row r="19" spans="2:5" ht="12.75">
      <c r="B19" s="77" t="s">
        <v>113</v>
      </c>
      <c r="D19" s="72"/>
      <c r="E19" s="72"/>
    </row>
    <row r="20" spans="2:5" ht="12.75">
      <c r="B20" s="77" t="s">
        <v>114</v>
      </c>
      <c r="D20" s="72">
        <v>5026</v>
      </c>
      <c r="E20" s="72">
        <f>D20</f>
        <v>5026</v>
      </c>
    </row>
    <row r="21" spans="2:5" ht="12.75">
      <c r="B21" s="77" t="s">
        <v>115</v>
      </c>
      <c r="D21" s="72">
        <v>0</v>
      </c>
      <c r="E21" s="72">
        <v>0</v>
      </c>
    </row>
    <row r="22" spans="2:5" ht="12.75" hidden="1">
      <c r="B22" s="77" t="s">
        <v>116</v>
      </c>
      <c r="D22" s="72"/>
      <c r="E22" s="72"/>
    </row>
    <row r="23" spans="2:5" ht="12.75" hidden="1">
      <c r="B23" s="77" t="s">
        <v>117</v>
      </c>
      <c r="D23" s="72"/>
      <c r="E23" s="72"/>
    </row>
    <row r="24" ht="12.75" hidden="1">
      <c r="B24" s="77" t="s">
        <v>113</v>
      </c>
    </row>
    <row r="25" spans="2:5" ht="12.75" hidden="1">
      <c r="B25" s="77" t="s">
        <v>114</v>
      </c>
      <c r="D25" s="72">
        <v>0</v>
      </c>
      <c r="E25" s="72">
        <f>D25</f>
        <v>0</v>
      </c>
    </row>
    <row r="26" spans="2:5" ht="12.75" hidden="1">
      <c r="B26" s="77" t="s">
        <v>115</v>
      </c>
      <c r="D26" s="72">
        <v>0</v>
      </c>
      <c r="E26" s="72">
        <f>D26</f>
        <v>0</v>
      </c>
    </row>
    <row r="27" spans="4:5" ht="13.5" thickBot="1">
      <c r="D27" s="80">
        <f>SUM(D18:D26)</f>
        <v>5026</v>
      </c>
      <c r="E27" s="80">
        <f>SUM(E18:E25)</f>
        <v>5026</v>
      </c>
    </row>
    <row r="28" spans="4:5" ht="13.5" thickTop="1">
      <c r="D28" s="111"/>
      <c r="E28" s="111"/>
    </row>
    <row r="29" spans="2:5" ht="12.75">
      <c r="B29" s="98" t="s">
        <v>129</v>
      </c>
      <c r="D29" s="111"/>
      <c r="E29" s="111"/>
    </row>
    <row r="31" spans="1:2" ht="12.75">
      <c r="A31" s="78" t="s">
        <v>61</v>
      </c>
      <c r="B31" s="1" t="s">
        <v>89</v>
      </c>
    </row>
    <row r="32" ht="12.75">
      <c r="B32" s="77" t="s">
        <v>128</v>
      </c>
    </row>
    <row r="34" spans="1:2" ht="12.75">
      <c r="A34" s="78" t="s">
        <v>62</v>
      </c>
      <c r="B34" s="1" t="s">
        <v>90</v>
      </c>
    </row>
    <row r="35" ht="12.75">
      <c r="B35" s="77" t="s">
        <v>118</v>
      </c>
    </row>
    <row r="37" spans="1:2" ht="12.75">
      <c r="A37" s="78" t="s">
        <v>63</v>
      </c>
      <c r="B37" s="1" t="s">
        <v>91</v>
      </c>
    </row>
    <row r="38" ht="12.75">
      <c r="B38" s="77" t="s">
        <v>135</v>
      </c>
    </row>
    <row r="39" ht="12.75">
      <c r="B39" s="77"/>
    </row>
    <row r="40" spans="1:2" ht="12.75">
      <c r="A40" s="78" t="s">
        <v>64</v>
      </c>
      <c r="B40" s="1" t="s">
        <v>92</v>
      </c>
    </row>
    <row r="41" spans="2:8" ht="12.75">
      <c r="B41" s="170" t="s">
        <v>0</v>
      </c>
      <c r="C41" s="173"/>
      <c r="D41" s="173"/>
      <c r="E41" s="173"/>
      <c r="F41" s="173"/>
      <c r="G41" s="173"/>
      <c r="H41" s="173"/>
    </row>
    <row r="42" spans="2:8" ht="12.75">
      <c r="B42" s="173"/>
      <c r="C42" s="173"/>
      <c r="D42" s="173"/>
      <c r="E42" s="173"/>
      <c r="F42" s="173"/>
      <c r="G42" s="173"/>
      <c r="H42" s="173"/>
    </row>
    <row r="43" spans="2:8" ht="12.75">
      <c r="B43" s="173"/>
      <c r="C43" s="173"/>
      <c r="D43" s="173"/>
      <c r="E43" s="173"/>
      <c r="F43" s="173"/>
      <c r="G43" s="173"/>
      <c r="H43" s="173"/>
    </row>
    <row r="44" spans="2:8" ht="12.75">
      <c r="B44" s="173"/>
      <c r="C44" s="173"/>
      <c r="D44" s="173"/>
      <c r="E44" s="173"/>
      <c r="F44" s="173"/>
      <c r="G44" s="173"/>
      <c r="H44" s="173"/>
    </row>
    <row r="45" spans="2:8" ht="12.75">
      <c r="B45" s="173"/>
      <c r="C45" s="173"/>
      <c r="D45" s="173"/>
      <c r="E45" s="173"/>
      <c r="F45" s="173"/>
      <c r="G45" s="173"/>
      <c r="H45" s="173"/>
    </row>
    <row r="46" spans="2:8" ht="12.75">
      <c r="B46" s="173"/>
      <c r="C46" s="173"/>
      <c r="D46" s="173"/>
      <c r="E46" s="173"/>
      <c r="F46" s="173"/>
      <c r="G46" s="173"/>
      <c r="H46" s="173"/>
    </row>
    <row r="47" spans="2:8" ht="12.75">
      <c r="B47" s="113"/>
      <c r="C47" s="113"/>
      <c r="D47" s="113"/>
      <c r="E47" s="113"/>
      <c r="F47" s="113"/>
      <c r="G47" s="113"/>
      <c r="H47" s="113"/>
    </row>
    <row r="48" spans="1:2" ht="12.75">
      <c r="A48" s="78" t="s">
        <v>65</v>
      </c>
      <c r="B48" s="1" t="s">
        <v>93</v>
      </c>
    </row>
    <row r="49" spans="1:2" ht="12.75">
      <c r="A49" s="78"/>
      <c r="B49" s="95" t="s">
        <v>130</v>
      </c>
    </row>
    <row r="51" spans="1:2" ht="12.75">
      <c r="A51" s="78" t="s">
        <v>66</v>
      </c>
      <c r="B51" s="1" t="s">
        <v>94</v>
      </c>
    </row>
    <row r="52" spans="1:8" ht="12.75">
      <c r="A52" s="78"/>
      <c r="B52" s="173" t="s">
        <v>193</v>
      </c>
      <c r="C52" s="173"/>
      <c r="D52" s="173"/>
      <c r="E52" s="173"/>
      <c r="F52" s="173"/>
      <c r="G52" s="173"/>
      <c r="H52" s="173"/>
    </row>
    <row r="53" spans="1:8" ht="12.75">
      <c r="A53" s="78"/>
      <c r="B53" s="173"/>
      <c r="C53" s="173"/>
      <c r="D53" s="173"/>
      <c r="E53" s="173"/>
      <c r="F53" s="173"/>
      <c r="G53" s="173"/>
      <c r="H53" s="173"/>
    </row>
    <row r="54" spans="1:8" ht="12.75">
      <c r="A54" s="78"/>
      <c r="B54" s="173"/>
      <c r="C54" s="173"/>
      <c r="D54" s="173"/>
      <c r="E54" s="173"/>
      <c r="F54" s="173"/>
      <c r="G54" s="173"/>
      <c r="H54" s="173"/>
    </row>
    <row r="55" spans="2:8" ht="12.75">
      <c r="B55" s="173"/>
      <c r="C55" s="173"/>
      <c r="D55" s="173"/>
      <c r="E55" s="173"/>
      <c r="F55" s="173"/>
      <c r="G55" s="173"/>
      <c r="H55" s="173"/>
    </row>
    <row r="56" spans="1:2" ht="12.75">
      <c r="A56" s="78" t="s">
        <v>67</v>
      </c>
      <c r="B56" s="1" t="s">
        <v>83</v>
      </c>
    </row>
    <row r="57" spans="2:8" ht="12.75">
      <c r="B57" s="170" t="s">
        <v>131</v>
      </c>
      <c r="C57" s="173"/>
      <c r="D57" s="173"/>
      <c r="E57" s="173"/>
      <c r="F57" s="173"/>
      <c r="G57" s="173"/>
      <c r="H57" s="173"/>
    </row>
    <row r="58" spans="2:8" ht="12.75">
      <c r="B58" s="173"/>
      <c r="C58" s="173"/>
      <c r="D58" s="173"/>
      <c r="E58" s="173"/>
      <c r="F58" s="173"/>
      <c r="G58" s="173"/>
      <c r="H58" s="173"/>
    </row>
    <row r="59" spans="2:8" ht="12.75">
      <c r="B59" s="173"/>
      <c r="C59" s="173"/>
      <c r="D59" s="173"/>
      <c r="E59" s="173"/>
      <c r="F59" s="173"/>
      <c r="G59" s="173"/>
      <c r="H59" s="173"/>
    </row>
    <row r="60" spans="1:5" ht="12.75">
      <c r="A60" s="78" t="s">
        <v>68</v>
      </c>
      <c r="B60" s="1" t="s">
        <v>84</v>
      </c>
      <c r="E60" s="32"/>
    </row>
    <row r="61" spans="5:6" ht="12.75">
      <c r="E61" s="84" t="s">
        <v>142</v>
      </c>
      <c r="F61" s="84" t="s">
        <v>4</v>
      </c>
    </row>
    <row r="62" spans="2:6" ht="12.75">
      <c r="B62" s="81"/>
      <c r="E62" s="79" t="s">
        <v>56</v>
      </c>
      <c r="F62" s="79" t="s">
        <v>56</v>
      </c>
    </row>
    <row r="63" spans="2:6" ht="12.75">
      <c r="B63" s="77" t="s">
        <v>120</v>
      </c>
      <c r="C63" s="77" t="s">
        <v>121</v>
      </c>
      <c r="E63" s="72">
        <v>54722</v>
      </c>
      <c r="F63" s="72">
        <v>36799</v>
      </c>
    </row>
    <row r="64" spans="2:6" ht="12.75">
      <c r="B64" s="105"/>
      <c r="C64" s="77" t="s">
        <v>122</v>
      </c>
      <c r="E64" s="72">
        <v>5023</v>
      </c>
      <c r="F64" s="72">
        <v>20591</v>
      </c>
    </row>
    <row r="65" spans="2:6" ht="12.75">
      <c r="B65" s="105"/>
      <c r="C65" s="77" t="s">
        <v>123</v>
      </c>
      <c r="E65" s="72">
        <v>4400</v>
      </c>
      <c r="F65" s="72">
        <v>5000</v>
      </c>
    </row>
    <row r="66" spans="2:6" ht="12.75">
      <c r="B66" s="105"/>
      <c r="C66" s="77" t="s">
        <v>192</v>
      </c>
      <c r="E66" s="72">
        <v>15000</v>
      </c>
      <c r="F66" s="72">
        <v>0</v>
      </c>
    </row>
    <row r="67" spans="2:6" ht="13.5" thickBot="1">
      <c r="B67" s="107"/>
      <c r="E67" s="108">
        <f>SUM(E63:E66)</f>
        <v>79145</v>
      </c>
      <c r="F67" s="108">
        <f>SUM(F63:F66)</f>
        <v>62390</v>
      </c>
    </row>
    <row r="68" spans="5:6" ht="9.75" customHeight="1" thickTop="1">
      <c r="E68" s="106"/>
      <c r="F68" s="106"/>
    </row>
    <row r="69" spans="2:6" ht="12.75">
      <c r="B69" s="107" t="s">
        <v>119</v>
      </c>
      <c r="E69" s="106">
        <f>'B-sheet'!I27</f>
        <v>64145</v>
      </c>
      <c r="F69" s="106">
        <f>'B-sheet'!J27</f>
        <v>62390</v>
      </c>
    </row>
    <row r="70" spans="2:6" ht="12.75">
      <c r="B70" s="86" t="s">
        <v>124</v>
      </c>
      <c r="E70" s="106">
        <v>15000</v>
      </c>
      <c r="F70" s="106">
        <v>0</v>
      </c>
    </row>
    <row r="71" spans="5:6" ht="13.5" thickBot="1">
      <c r="E71" s="80">
        <f>SUM(E68:E70)</f>
        <v>79145</v>
      </c>
      <c r="F71" s="80">
        <f>SUM(F68:F70)</f>
        <v>62390</v>
      </c>
    </row>
    <row r="72" ht="13.5" thickTop="1">
      <c r="E72" s="111"/>
    </row>
    <row r="73" spans="1:2" ht="12.75">
      <c r="A73" s="78" t="s">
        <v>69</v>
      </c>
      <c r="B73" s="1" t="s">
        <v>85</v>
      </c>
    </row>
    <row r="74" ht="12.75">
      <c r="B74" s="77" t="s">
        <v>96</v>
      </c>
    </row>
    <row r="75" ht="12.75">
      <c r="E75" s="72"/>
    </row>
    <row r="76" spans="1:2" ht="12.75">
      <c r="A76" s="78" t="s">
        <v>70</v>
      </c>
      <c r="B76" s="1" t="s">
        <v>95</v>
      </c>
    </row>
    <row r="77" spans="2:8" ht="12.75">
      <c r="B77" s="170" t="s">
        <v>148</v>
      </c>
      <c r="C77" s="173"/>
      <c r="D77" s="173"/>
      <c r="E77" s="173"/>
      <c r="F77" s="173"/>
      <c r="G77" s="173"/>
      <c r="H77" s="173"/>
    </row>
    <row r="78" spans="2:8" ht="12.75">
      <c r="B78" s="173"/>
      <c r="C78" s="173"/>
      <c r="D78" s="173"/>
      <c r="E78" s="173"/>
      <c r="F78" s="173"/>
      <c r="G78" s="173"/>
      <c r="H78" s="173"/>
    </row>
    <row r="79" spans="2:8" ht="12.75">
      <c r="B79" s="175"/>
      <c r="C79" s="175"/>
      <c r="D79" s="175"/>
      <c r="E79" s="175"/>
      <c r="F79" s="175"/>
      <c r="G79" s="175"/>
      <c r="H79" s="175"/>
    </row>
    <row r="80" spans="2:8" ht="12.75">
      <c r="B80" s="99"/>
      <c r="C80" s="99" t="s">
        <v>106</v>
      </c>
      <c r="D80" s="100"/>
      <c r="E80" s="99" t="s">
        <v>107</v>
      </c>
      <c r="F80" s="100"/>
      <c r="G80" s="37"/>
      <c r="H80" s="100"/>
    </row>
    <row r="81" spans="2:8" ht="12.75">
      <c r="B81" s="102" t="s">
        <v>104</v>
      </c>
      <c r="C81" s="104" t="s">
        <v>144</v>
      </c>
      <c r="D81" s="103"/>
      <c r="E81" s="120" t="s">
        <v>108</v>
      </c>
      <c r="F81" s="103"/>
      <c r="G81" s="6" t="s">
        <v>109</v>
      </c>
      <c r="H81" s="103"/>
    </row>
    <row r="82" spans="2:8" ht="12.75">
      <c r="B82" s="101" t="s">
        <v>105</v>
      </c>
      <c r="C82" s="70">
        <v>368782</v>
      </c>
      <c r="D82" s="41"/>
      <c r="E82" s="70">
        <v>12099</v>
      </c>
      <c r="F82" s="41"/>
      <c r="G82" s="161" t="s">
        <v>1</v>
      </c>
      <c r="H82" s="41"/>
    </row>
    <row r="83" spans="2:8" ht="12.75">
      <c r="B83" s="119" t="s">
        <v>138</v>
      </c>
      <c r="C83" s="70">
        <v>8472</v>
      </c>
      <c r="D83" s="121"/>
      <c r="E83" s="70">
        <v>716</v>
      </c>
      <c r="F83" s="41"/>
      <c r="G83" s="162" t="s">
        <v>2</v>
      </c>
      <c r="H83" s="41"/>
    </row>
    <row r="84" spans="2:8" ht="12.75">
      <c r="B84" s="101" t="s">
        <v>139</v>
      </c>
      <c r="C84" s="70">
        <v>834</v>
      </c>
      <c r="D84" s="121"/>
      <c r="E84" s="70">
        <v>3163</v>
      </c>
      <c r="F84" s="41"/>
      <c r="G84" s="4" t="s">
        <v>3</v>
      </c>
      <c r="H84" s="41"/>
    </row>
    <row r="85" spans="2:8" ht="12.75">
      <c r="B85" s="104"/>
      <c r="C85" s="89"/>
      <c r="D85" s="122"/>
      <c r="E85" s="89"/>
      <c r="F85" s="103"/>
      <c r="G85" s="73"/>
      <c r="H85" s="103"/>
    </row>
    <row r="86" ht="12.75">
      <c r="B86" s="77" t="s">
        <v>143</v>
      </c>
    </row>
    <row r="88" spans="1:2" ht="12.75">
      <c r="A88" s="78" t="s">
        <v>71</v>
      </c>
      <c r="B88" s="1" t="s">
        <v>82</v>
      </c>
    </row>
    <row r="89" spans="2:8" ht="12.75">
      <c r="B89" s="170" t="s">
        <v>147</v>
      </c>
      <c r="C89" s="173"/>
      <c r="D89" s="173"/>
      <c r="E89" s="173"/>
      <c r="F89" s="173"/>
      <c r="G89" s="173"/>
      <c r="H89" s="173"/>
    </row>
    <row r="90" spans="2:8" ht="12.75">
      <c r="B90" s="173"/>
      <c r="C90" s="173"/>
      <c r="D90" s="173"/>
      <c r="E90" s="173"/>
      <c r="F90" s="173"/>
      <c r="G90" s="173"/>
      <c r="H90" s="173"/>
    </row>
    <row r="91" spans="2:8" ht="12.75">
      <c r="B91" s="173"/>
      <c r="C91" s="173"/>
      <c r="D91" s="173"/>
      <c r="E91" s="173"/>
      <c r="F91" s="173"/>
      <c r="G91" s="173"/>
      <c r="H91" s="173"/>
    </row>
    <row r="92" spans="1:7" ht="12.75">
      <c r="A92" s="78" t="s">
        <v>72</v>
      </c>
      <c r="B92" s="1" t="s">
        <v>81</v>
      </c>
      <c r="D92" s="32"/>
      <c r="E92" s="32"/>
      <c r="F92" s="32"/>
      <c r="G92" s="32"/>
    </row>
    <row r="93" spans="2:8" ht="12.75">
      <c r="B93" s="170" t="s">
        <v>132</v>
      </c>
      <c r="C93" s="173"/>
      <c r="D93" s="173"/>
      <c r="E93" s="173"/>
      <c r="F93" s="173"/>
      <c r="G93" s="173"/>
      <c r="H93" s="173"/>
    </row>
    <row r="94" spans="2:8" ht="12.75">
      <c r="B94" s="173"/>
      <c r="C94" s="173"/>
      <c r="D94" s="173"/>
      <c r="E94" s="173"/>
      <c r="F94" s="173"/>
      <c r="G94" s="173"/>
      <c r="H94" s="173"/>
    </row>
    <row r="95" spans="2:8" ht="12.75">
      <c r="B95" s="173"/>
      <c r="C95" s="173"/>
      <c r="D95" s="173"/>
      <c r="E95" s="173"/>
      <c r="F95" s="173"/>
      <c r="G95" s="173"/>
      <c r="H95" s="173"/>
    </row>
    <row r="96" spans="2:8" ht="12.75">
      <c r="B96" s="173"/>
      <c r="C96" s="173"/>
      <c r="D96" s="173"/>
      <c r="E96" s="173"/>
      <c r="F96" s="173"/>
      <c r="G96" s="173"/>
      <c r="H96" s="173"/>
    </row>
    <row r="97" spans="1:2" ht="12.75">
      <c r="A97" s="78" t="s">
        <v>73</v>
      </c>
      <c r="B97" s="1" t="s">
        <v>80</v>
      </c>
    </row>
    <row r="98" spans="1:8" ht="12.75">
      <c r="A98" s="78"/>
      <c r="B98" s="170" t="s">
        <v>194</v>
      </c>
      <c r="C98" s="173"/>
      <c r="D98" s="173"/>
      <c r="E98" s="173"/>
      <c r="F98" s="173"/>
      <c r="G98" s="173"/>
      <c r="H98" s="173"/>
    </row>
    <row r="99" spans="1:8" ht="12.75">
      <c r="A99" s="78"/>
      <c r="B99" s="173"/>
      <c r="C99" s="173"/>
      <c r="D99" s="173"/>
      <c r="E99" s="173"/>
      <c r="F99" s="173"/>
      <c r="G99" s="173"/>
      <c r="H99" s="173"/>
    </row>
    <row r="100" spans="1:8" ht="12.75">
      <c r="A100" s="78"/>
      <c r="B100" s="173"/>
      <c r="C100" s="173"/>
      <c r="D100" s="173"/>
      <c r="E100" s="173"/>
      <c r="F100" s="173"/>
      <c r="G100" s="173"/>
      <c r="H100" s="173"/>
    </row>
    <row r="101" spans="1:8" ht="12.75">
      <c r="A101" s="78"/>
      <c r="B101" s="173"/>
      <c r="C101" s="173"/>
      <c r="D101" s="173"/>
      <c r="E101" s="173"/>
      <c r="F101" s="173"/>
      <c r="G101" s="173"/>
      <c r="H101" s="173"/>
    </row>
    <row r="102" spans="1:16" ht="12.75">
      <c r="A102" s="78" t="s">
        <v>74</v>
      </c>
      <c r="B102" s="1" t="s">
        <v>79</v>
      </c>
      <c r="J102" s="159" t="s">
        <v>136</v>
      </c>
      <c r="K102" s="158"/>
      <c r="L102" s="158"/>
      <c r="M102" s="158"/>
      <c r="N102" s="158"/>
      <c r="O102" s="158"/>
      <c r="P102" s="158"/>
    </row>
    <row r="103" spans="1:16" ht="12.75">
      <c r="A103" s="78"/>
      <c r="B103" s="174" t="s">
        <v>203</v>
      </c>
      <c r="C103" s="174"/>
      <c r="D103" s="174"/>
      <c r="E103" s="174"/>
      <c r="F103" s="174"/>
      <c r="G103" s="174"/>
      <c r="H103" s="174"/>
      <c r="J103" s="159"/>
      <c r="K103" s="158"/>
      <c r="L103" s="158"/>
      <c r="M103" s="158"/>
      <c r="N103" s="158"/>
      <c r="O103" s="158"/>
      <c r="P103" s="158"/>
    </row>
    <row r="104" spans="1:16" ht="12.75">
      <c r="A104" s="78"/>
      <c r="B104" s="174"/>
      <c r="C104" s="174"/>
      <c r="D104" s="174"/>
      <c r="E104" s="174"/>
      <c r="F104" s="174"/>
      <c r="G104" s="174"/>
      <c r="H104" s="174"/>
      <c r="J104" s="159"/>
      <c r="K104" s="158"/>
      <c r="L104" s="158"/>
      <c r="M104" s="158"/>
      <c r="N104" s="158"/>
      <c r="O104" s="158"/>
      <c r="P104" s="158"/>
    </row>
    <row r="105" spans="1:16" ht="12.75">
      <c r="A105" s="78"/>
      <c r="B105" s="174"/>
      <c r="C105" s="174"/>
      <c r="D105" s="174"/>
      <c r="E105" s="174"/>
      <c r="F105" s="174"/>
      <c r="G105" s="174"/>
      <c r="H105" s="174"/>
      <c r="J105" s="159"/>
      <c r="K105" s="158"/>
      <c r="L105" s="158"/>
      <c r="M105" s="158"/>
      <c r="N105" s="158"/>
      <c r="O105" s="158"/>
      <c r="P105" s="158"/>
    </row>
    <row r="106" spans="1:16" ht="12.75">
      <c r="A106" s="163" t="s">
        <v>205</v>
      </c>
      <c r="B106" s="174"/>
      <c r="C106" s="174"/>
      <c r="D106" s="174"/>
      <c r="E106" s="174"/>
      <c r="F106" s="174"/>
      <c r="G106" s="174"/>
      <c r="H106" s="174"/>
      <c r="J106" s="159"/>
      <c r="K106" s="158"/>
      <c r="L106" s="158"/>
      <c r="M106" s="158"/>
      <c r="N106" s="158"/>
      <c r="O106" s="158"/>
      <c r="P106" s="158"/>
    </row>
    <row r="107" spans="1:16" ht="12.75">
      <c r="A107" s="78"/>
      <c r="B107" s="174"/>
      <c r="C107" s="174"/>
      <c r="D107" s="174"/>
      <c r="E107" s="174"/>
      <c r="F107" s="174"/>
      <c r="G107" s="174"/>
      <c r="H107" s="174"/>
      <c r="K107" s="158"/>
      <c r="L107" s="158"/>
      <c r="M107" s="158"/>
      <c r="N107" s="158"/>
      <c r="O107" s="158"/>
      <c r="P107" s="158"/>
    </row>
    <row r="108" spans="1:16" ht="12.75">
      <c r="A108" s="78"/>
      <c r="B108" s="174"/>
      <c r="C108" s="174"/>
      <c r="D108" s="174"/>
      <c r="E108" s="174"/>
      <c r="F108" s="174"/>
      <c r="G108" s="174"/>
      <c r="H108" s="174"/>
      <c r="J108" s="159"/>
      <c r="K108" s="158"/>
      <c r="L108" s="158"/>
      <c r="M108" s="158"/>
      <c r="N108" s="158"/>
      <c r="O108" s="158"/>
      <c r="P108" s="158"/>
    </row>
    <row r="109" spans="1:16" ht="12.75">
      <c r="A109" s="78"/>
      <c r="B109" s="174" t="s">
        <v>204</v>
      </c>
      <c r="C109" s="174"/>
      <c r="D109" s="174"/>
      <c r="E109" s="174"/>
      <c r="F109" s="174"/>
      <c r="G109" s="174"/>
      <c r="H109" s="174"/>
      <c r="J109" s="159"/>
      <c r="K109" s="158"/>
      <c r="L109" s="158"/>
      <c r="M109" s="158"/>
      <c r="N109" s="158"/>
      <c r="O109" s="158"/>
      <c r="P109" s="158"/>
    </row>
    <row r="110" spans="1:16" ht="12.75">
      <c r="A110" s="78"/>
      <c r="B110" s="174"/>
      <c r="C110" s="174"/>
      <c r="D110" s="174"/>
      <c r="E110" s="174"/>
      <c r="F110" s="174"/>
      <c r="G110" s="174"/>
      <c r="H110" s="174"/>
      <c r="J110" s="159"/>
      <c r="K110" s="158"/>
      <c r="L110" s="158"/>
      <c r="M110" s="158"/>
      <c r="N110" s="158"/>
      <c r="O110" s="158"/>
      <c r="P110" s="158"/>
    </row>
    <row r="111" spans="1:16" ht="12.75">
      <c r="A111" s="78"/>
      <c r="B111" s="174"/>
      <c r="C111" s="174"/>
      <c r="D111" s="174"/>
      <c r="E111" s="174"/>
      <c r="F111" s="174"/>
      <c r="G111" s="174"/>
      <c r="H111" s="174"/>
      <c r="J111" s="159"/>
      <c r="K111" s="158"/>
      <c r="L111" s="158"/>
      <c r="M111" s="158"/>
      <c r="N111" s="158"/>
      <c r="O111" s="158"/>
      <c r="P111" s="158"/>
    </row>
    <row r="112" spans="1:16" ht="12.75">
      <c r="A112" s="78"/>
      <c r="B112" s="174"/>
      <c r="C112" s="174"/>
      <c r="D112" s="174"/>
      <c r="E112" s="174"/>
      <c r="F112" s="174"/>
      <c r="G112" s="174"/>
      <c r="H112" s="174"/>
      <c r="J112" s="159"/>
      <c r="K112" s="158"/>
      <c r="L112" s="158"/>
      <c r="M112" s="158"/>
      <c r="N112" s="158"/>
      <c r="O112" s="158"/>
      <c r="P112" s="158"/>
    </row>
    <row r="113" spans="1:16" ht="12.75">
      <c r="A113" s="78"/>
      <c r="B113" s="170" t="s">
        <v>196</v>
      </c>
      <c r="C113" s="173"/>
      <c r="D113" s="173"/>
      <c r="E113" s="173"/>
      <c r="F113" s="173"/>
      <c r="G113" s="173"/>
      <c r="H113" s="173"/>
      <c r="J113" s="159"/>
      <c r="K113" s="158"/>
      <c r="L113" s="158"/>
      <c r="M113" s="158"/>
      <c r="N113" s="158"/>
      <c r="O113" s="158"/>
      <c r="P113" s="158"/>
    </row>
    <row r="114" spans="1:16" ht="12.75">
      <c r="A114" s="78"/>
      <c r="B114" s="170"/>
      <c r="C114" s="173"/>
      <c r="D114" s="173"/>
      <c r="E114" s="173"/>
      <c r="F114" s="173"/>
      <c r="G114" s="173"/>
      <c r="H114" s="173"/>
      <c r="J114" s="159"/>
      <c r="K114" s="158"/>
      <c r="L114" s="158"/>
      <c r="M114" s="158"/>
      <c r="N114" s="158"/>
      <c r="O114" s="158"/>
      <c r="P114" s="158"/>
    </row>
    <row r="115" spans="1:16" ht="12.75">
      <c r="A115" s="78"/>
      <c r="B115" s="173"/>
      <c r="C115" s="173"/>
      <c r="D115" s="173"/>
      <c r="E115" s="173"/>
      <c r="F115" s="173"/>
      <c r="G115" s="173"/>
      <c r="H115" s="173"/>
      <c r="J115" s="159"/>
      <c r="K115" s="158"/>
      <c r="L115" s="158"/>
      <c r="M115" s="158"/>
      <c r="N115" s="158"/>
      <c r="O115" s="158"/>
      <c r="P115" s="158"/>
    </row>
    <row r="116" spans="1:16" ht="12.75">
      <c r="A116" s="78"/>
      <c r="B116" s="113"/>
      <c r="C116" s="113"/>
      <c r="D116" s="113"/>
      <c r="E116" s="113"/>
      <c r="F116" s="113"/>
      <c r="G116" s="113"/>
      <c r="H116" s="113"/>
      <c r="J116" s="159"/>
      <c r="K116" s="158"/>
      <c r="L116" s="158"/>
      <c r="M116" s="158"/>
      <c r="N116" s="158"/>
      <c r="O116" s="158"/>
      <c r="P116" s="158"/>
    </row>
    <row r="117" spans="1:16" ht="12.75">
      <c r="A117" s="78"/>
      <c r="B117" s="170" t="s">
        <v>195</v>
      </c>
      <c r="C117" s="173"/>
      <c r="D117" s="173"/>
      <c r="E117" s="173"/>
      <c r="F117" s="173"/>
      <c r="G117" s="173"/>
      <c r="H117" s="173"/>
      <c r="J117" s="159"/>
      <c r="K117" s="158"/>
      <c r="L117" s="158"/>
      <c r="M117" s="158"/>
      <c r="N117" s="158"/>
      <c r="O117" s="158"/>
      <c r="P117" s="158"/>
    </row>
    <row r="118" spans="1:16" ht="12.75">
      <c r="A118" s="78"/>
      <c r="B118" s="173"/>
      <c r="C118" s="173"/>
      <c r="D118" s="173"/>
      <c r="E118" s="173"/>
      <c r="F118" s="173"/>
      <c r="G118" s="173"/>
      <c r="H118" s="173"/>
      <c r="J118" s="159"/>
      <c r="K118" s="158"/>
      <c r="L118" s="158"/>
      <c r="M118" s="158"/>
      <c r="N118" s="158"/>
      <c r="O118" s="158"/>
      <c r="P118" s="158"/>
    </row>
    <row r="119" spans="1:16" ht="12.75">
      <c r="A119" s="78"/>
      <c r="B119" s="173"/>
      <c r="C119" s="173"/>
      <c r="D119" s="173"/>
      <c r="E119" s="173"/>
      <c r="F119" s="173"/>
      <c r="G119" s="173"/>
      <c r="H119" s="173"/>
      <c r="J119" s="159"/>
      <c r="K119" s="158"/>
      <c r="L119" s="158"/>
      <c r="M119" s="158"/>
      <c r="N119" s="158"/>
      <c r="O119" s="158"/>
      <c r="P119" s="158"/>
    </row>
    <row r="120" spans="1:8" ht="12.75">
      <c r="A120" s="78" t="s">
        <v>75</v>
      </c>
      <c r="B120" s="1" t="s">
        <v>78</v>
      </c>
      <c r="E120" s="113"/>
      <c r="F120" s="113"/>
      <c r="G120" s="113"/>
      <c r="H120" s="113"/>
    </row>
    <row r="121" spans="1:8" ht="12.75" customHeight="1">
      <c r="A121" s="78"/>
      <c r="B121" s="171" t="s">
        <v>202</v>
      </c>
      <c r="C121" s="172"/>
      <c r="D121" s="172"/>
      <c r="E121" s="172"/>
      <c r="F121" s="172"/>
      <c r="G121" s="172"/>
      <c r="H121" s="172"/>
    </row>
    <row r="122" spans="1:8" ht="12.75" customHeight="1">
      <c r="A122" s="78"/>
      <c r="B122" s="172"/>
      <c r="C122" s="172"/>
      <c r="D122" s="172"/>
      <c r="E122" s="172"/>
      <c r="F122" s="172"/>
      <c r="G122" s="172"/>
      <c r="H122" s="172"/>
    </row>
    <row r="123" spans="1:8" ht="12.75" customHeight="1">
      <c r="A123" s="78"/>
      <c r="B123" s="172"/>
      <c r="C123" s="172"/>
      <c r="D123" s="172"/>
      <c r="E123" s="172"/>
      <c r="F123" s="172"/>
      <c r="G123" s="172"/>
      <c r="H123" s="172"/>
    </row>
    <row r="124" spans="1:8" ht="12.75">
      <c r="A124" s="78"/>
      <c r="B124" s="172"/>
      <c r="C124" s="172"/>
      <c r="D124" s="172"/>
      <c r="E124" s="172"/>
      <c r="F124" s="172"/>
      <c r="G124" s="172"/>
      <c r="H124" s="172"/>
    </row>
    <row r="125" spans="2:8" ht="12.75">
      <c r="B125" s="172"/>
      <c r="C125" s="172"/>
      <c r="D125" s="172"/>
      <c r="E125" s="172"/>
      <c r="F125" s="172"/>
      <c r="G125" s="172"/>
      <c r="H125" s="172"/>
    </row>
    <row r="126" spans="2:8" ht="12.75" customHeight="1">
      <c r="B126" s="171" t="s">
        <v>206</v>
      </c>
      <c r="C126" s="170"/>
      <c r="D126" s="170"/>
      <c r="E126" s="170"/>
      <c r="F126" s="170"/>
      <c r="G126" s="170"/>
      <c r="H126" s="170"/>
    </row>
    <row r="127" spans="2:8" ht="12.75">
      <c r="B127" s="170"/>
      <c r="C127" s="170"/>
      <c r="D127" s="170"/>
      <c r="E127" s="170"/>
      <c r="F127" s="170"/>
      <c r="G127" s="170"/>
      <c r="H127" s="170"/>
    </row>
    <row r="128" spans="2:8" ht="12.75">
      <c r="B128" s="170"/>
      <c r="C128" s="170"/>
      <c r="D128" s="170"/>
      <c r="E128" s="170"/>
      <c r="F128" s="170"/>
      <c r="G128" s="170"/>
      <c r="H128" s="170"/>
    </row>
    <row r="129" spans="2:8" ht="12.75">
      <c r="B129" s="170"/>
      <c r="C129" s="170"/>
      <c r="D129" s="170"/>
      <c r="E129" s="170"/>
      <c r="F129" s="170"/>
      <c r="G129" s="170"/>
      <c r="H129" s="170"/>
    </row>
    <row r="130" spans="2:8" ht="12.75">
      <c r="B130" s="170"/>
      <c r="C130" s="170"/>
      <c r="D130" s="170"/>
      <c r="E130" s="170"/>
      <c r="F130" s="170"/>
      <c r="G130" s="170"/>
      <c r="H130" s="170"/>
    </row>
    <row r="131" spans="2:8" ht="12.75">
      <c r="B131" s="173"/>
      <c r="C131" s="173"/>
      <c r="D131" s="173"/>
      <c r="E131" s="173"/>
      <c r="F131" s="173"/>
      <c r="G131" s="173"/>
      <c r="H131" s="173"/>
    </row>
    <row r="132" spans="2:8" ht="12.75">
      <c r="B132" s="173" t="s">
        <v>201</v>
      </c>
      <c r="C132" s="173"/>
      <c r="D132" s="173"/>
      <c r="E132" s="173"/>
      <c r="F132" s="173"/>
      <c r="G132" s="173"/>
      <c r="H132" s="173"/>
    </row>
    <row r="133" spans="2:8" ht="12.75">
      <c r="B133" s="173"/>
      <c r="C133" s="173"/>
      <c r="D133" s="173"/>
      <c r="E133" s="173"/>
      <c r="F133" s="173"/>
      <c r="G133" s="173"/>
      <c r="H133" s="173"/>
    </row>
    <row r="134" spans="2:8" ht="12.75">
      <c r="B134" s="172"/>
      <c r="C134" s="172"/>
      <c r="D134" s="172"/>
      <c r="E134" s="172"/>
      <c r="F134" s="172"/>
      <c r="G134" s="172"/>
      <c r="H134" s="172"/>
    </row>
    <row r="135" spans="1:8" ht="12.75">
      <c r="A135" s="78" t="s">
        <v>76</v>
      </c>
      <c r="B135" s="1" t="s">
        <v>77</v>
      </c>
      <c r="E135" s="113"/>
      <c r="F135" s="113"/>
      <c r="G135" s="113"/>
      <c r="H135" s="113"/>
    </row>
    <row r="136" spans="2:8" ht="12.75">
      <c r="B136" s="169" t="s">
        <v>190</v>
      </c>
      <c r="C136" s="170"/>
      <c r="D136" s="170"/>
      <c r="E136" s="170"/>
      <c r="F136" s="170"/>
      <c r="G136" s="170"/>
      <c r="H136" s="170"/>
    </row>
    <row r="137" spans="2:8" ht="12.75">
      <c r="B137" s="170"/>
      <c r="C137" s="170"/>
      <c r="D137" s="170"/>
      <c r="E137" s="170"/>
      <c r="F137" s="170"/>
      <c r="G137" s="170"/>
      <c r="H137" s="170"/>
    </row>
    <row r="138" spans="2:8" ht="12.75">
      <c r="B138" s="113"/>
      <c r="C138" s="116" t="s">
        <v>136</v>
      </c>
      <c r="D138" s="113"/>
      <c r="E138" s="113"/>
      <c r="F138" s="113"/>
      <c r="G138" s="113"/>
      <c r="H138" s="113"/>
    </row>
    <row r="139" spans="1:2" ht="12.75">
      <c r="A139" s="1" t="s">
        <v>125</v>
      </c>
      <c r="B139" s="77"/>
    </row>
    <row r="140" ht="12.75" customHeight="1">
      <c r="A140" s="1"/>
    </row>
    <row r="141" ht="12.75">
      <c r="A141" s="1" t="s">
        <v>133</v>
      </c>
    </row>
    <row r="142" ht="12.75">
      <c r="A142" s="1" t="s">
        <v>126</v>
      </c>
    </row>
    <row r="143" ht="12.75">
      <c r="A143" s="77" t="s">
        <v>134</v>
      </c>
    </row>
    <row r="144" ht="12.75">
      <c r="A144" t="s">
        <v>127</v>
      </c>
    </row>
    <row r="145" ht="12.75">
      <c r="A145" s="110" t="s">
        <v>145</v>
      </c>
    </row>
  </sheetData>
  <mergeCells count="16">
    <mergeCell ref="B109:H112"/>
    <mergeCell ref="B103:H108"/>
    <mergeCell ref="B5:H8"/>
    <mergeCell ref="B57:H59"/>
    <mergeCell ref="B77:H79"/>
    <mergeCell ref="B98:H101"/>
    <mergeCell ref="B52:H55"/>
    <mergeCell ref="B41:H46"/>
    <mergeCell ref="B89:H91"/>
    <mergeCell ref="B93:H96"/>
    <mergeCell ref="B136:H137"/>
    <mergeCell ref="B121:H125"/>
    <mergeCell ref="B113:H115"/>
    <mergeCell ref="B117:H119"/>
    <mergeCell ref="B132:H134"/>
    <mergeCell ref="B126:H131"/>
  </mergeCells>
  <printOptions/>
  <pageMargins left="0.75" right="0.5" top="0.75" bottom="0.75" header="0.25" footer="0.25"/>
  <pageSetup firstPageNumber="3" useFirstPageNumber="1" horizontalDpi="300" verticalDpi="300" orientation="portrait" paperSize="9" r:id="rId1"/>
  <headerFooter alignWithMargins="0">
    <oddFooter>&amp;RPage &amp;P</oddFooter>
  </headerFooter>
  <rowBreaks count="1" manualBreakCount="1">
    <brk id="5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INNOVEST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INNOVEST BHD.</dc:creator>
  <cp:keywords/>
  <dc:description/>
  <cp:lastModifiedBy>APM</cp:lastModifiedBy>
  <cp:lastPrinted>2001-05-24T05:43:51Z</cp:lastPrinted>
  <dcterms:created xsi:type="dcterms:W3CDTF">1999-10-13T04:20:20Z</dcterms:created>
  <dcterms:modified xsi:type="dcterms:W3CDTF">2001-05-24T06:21:43Z</dcterms:modified>
  <cp:category/>
  <cp:version/>
  <cp:contentType/>
  <cp:contentStatus/>
</cp:coreProperties>
</file>