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nmsb-my.sharepoint.com/personal/aisyahaz_mesiniaga_com_my/Documents/Desktop/2023/3q 2023/"/>
    </mc:Choice>
  </mc:AlternateContent>
  <xr:revisionPtr revIDLastSave="0" documentId="8_{63928E51-9274-4C8F-9ADD-BC3FCD0A1385}" xr6:coauthVersionLast="36" xr6:coauthVersionMax="36" xr10:uidLastSave="{00000000-0000-0000-0000-000000000000}"/>
  <bookViews>
    <workbookView xWindow="0" yWindow="0" windowWidth="20490" windowHeight="7250" tabRatio="613" xr2:uid="{00000000-000D-0000-FFFF-FFFF00000000}"/>
  </bookViews>
  <sheets>
    <sheet name="Income Statement" sheetId="8" r:id="rId1"/>
    <sheet name="Balance Sheet" sheetId="9" r:id="rId2"/>
    <sheet name="Statement of changes in Equity" sheetId="11" r:id="rId3"/>
    <sheet name="Cash Flow" sheetId="12" r:id="rId4"/>
  </sheets>
  <definedNames>
    <definedName name="_Fill" hidden="1">#REF!</definedName>
    <definedName name="OUTPUT">#REF!</definedName>
    <definedName name="_xlnm.Print_Area" localSheetId="1">'Balance Sheet'!$A$1:$D$66</definedName>
    <definedName name="_xlnm.Print_Area" localSheetId="3">'Cash Flow'!$A$1:$F$73</definedName>
    <definedName name="_xlnm.Print_Area" localSheetId="0">'Income Statement'!$A$1:$F$59</definedName>
    <definedName name="STANDARD_ROW">#REF!</definedName>
  </definedNames>
  <calcPr calcId="191029"/>
</workbook>
</file>

<file path=xl/calcChain.xml><?xml version="1.0" encoding="utf-8"?>
<calcChain xmlns="http://schemas.openxmlformats.org/spreadsheetml/2006/main">
  <c r="F31" i="12" l="1"/>
  <c r="E28" i="11" l="1"/>
  <c r="C43" i="8" l="1"/>
  <c r="F65" i="12" l="1"/>
  <c r="F69" i="12" s="1"/>
  <c r="D64" i="12"/>
  <c r="D63" i="12"/>
  <c r="D65" i="12" l="1"/>
  <c r="D69" i="12" s="1"/>
  <c r="F26" i="11"/>
  <c r="H26" i="11" s="1"/>
  <c r="D53" i="9"/>
  <c r="D51" i="9"/>
  <c r="D45" i="9"/>
  <c r="D38" i="9"/>
  <c r="D23" i="9"/>
  <c r="F10" i="8" l="1"/>
  <c r="E10" i="8"/>
  <c r="D21" i="12" l="1"/>
  <c r="D20" i="12" l="1"/>
  <c r="D22" i="12"/>
  <c r="C49" i="8" l="1"/>
  <c r="D19" i="12" l="1"/>
  <c r="F49" i="8" l="1"/>
  <c r="F43" i="8"/>
  <c r="D39" i="9" l="1"/>
  <c r="D41" i="9" s="1"/>
  <c r="D50" i="12"/>
  <c r="F19" i="11"/>
  <c r="H19" i="11" s="1"/>
  <c r="F30" i="11"/>
  <c r="H30" i="11" s="1"/>
  <c r="F50" i="12"/>
  <c r="F41" i="12"/>
  <c r="A5" i="11"/>
  <c r="C21" i="11"/>
  <c r="D21" i="11"/>
  <c r="F28" i="11"/>
  <c r="H28" i="11" s="1"/>
  <c r="B32" i="11"/>
  <c r="C32" i="11"/>
  <c r="D32" i="11"/>
  <c r="E32" i="11"/>
  <c r="G32" i="11"/>
  <c r="A5" i="12"/>
  <c r="D41" i="12"/>
  <c r="D19" i="9"/>
  <c r="C24" i="8"/>
  <c r="C29" i="8" s="1"/>
  <c r="C33" i="8" s="1"/>
  <c r="F24" i="8"/>
  <c r="F29" i="8" s="1"/>
  <c r="F33" i="8" s="1"/>
  <c r="D47" i="9" l="1"/>
  <c r="D56" i="9"/>
  <c r="F32" i="11"/>
  <c r="D28" i="9"/>
  <c r="D30" i="9" s="1"/>
  <c r="H32" i="11"/>
  <c r="D63" i="9"/>
  <c r="C55" i="8"/>
  <c r="C37" i="8"/>
  <c r="F37" i="8"/>
  <c r="F55" i="8"/>
  <c r="F16" i="12"/>
  <c r="D58" i="9" l="1"/>
  <c r="D60" i="9" s="1"/>
  <c r="F26" i="12"/>
  <c r="F32" i="12" s="1"/>
  <c r="F36" i="12" s="1"/>
  <c r="F52" i="12" s="1"/>
  <c r="F58" i="12" s="1"/>
  <c r="C47" i="9"/>
  <c r="C28" i="9" l="1"/>
  <c r="C19" i="9"/>
  <c r="C30" i="9" l="1"/>
  <c r="E48" i="8" l="1"/>
  <c r="G17" i="11"/>
  <c r="G21" i="11" s="1"/>
  <c r="B15" i="11" l="1"/>
  <c r="B21" i="11" s="1"/>
  <c r="F15" i="11" l="1"/>
  <c r="H15" i="11" l="1"/>
  <c r="C56" i="9" l="1"/>
  <c r="C58" i="9" s="1"/>
  <c r="C39" i="9" l="1"/>
  <c r="C41" i="9" l="1"/>
  <c r="C63" i="9"/>
  <c r="C60" i="9" l="1"/>
  <c r="B24" i="8" l="1"/>
  <c r="B29" i="8" s="1"/>
  <c r="B33" i="8" s="1"/>
  <c r="B37" i="8" s="1"/>
  <c r="B49" i="8" s="1"/>
  <c r="E24" i="8"/>
  <c r="E29" i="8" s="1"/>
  <c r="E33" i="8" s="1"/>
  <c r="E37" i="8" l="1"/>
  <c r="E49" i="8" s="1"/>
  <c r="E47" i="8" s="1"/>
  <c r="E43" i="8"/>
  <c r="E41" i="8" s="1"/>
  <c r="D16" i="12"/>
  <c r="D26" i="12" s="1"/>
  <c r="D32" i="12" s="1"/>
  <c r="D36" i="12" s="1"/>
  <c r="D52" i="12" s="1"/>
  <c r="D58" i="12" s="1"/>
  <c r="E55" i="8" l="1"/>
  <c r="E17" i="11"/>
  <c r="F17" i="11" l="1"/>
  <c r="E21" i="11"/>
  <c r="B55" i="8"/>
  <c r="B43" i="8"/>
  <c r="H17" i="11" l="1"/>
  <c r="H21" i="11" s="1"/>
  <c r="F21" i="11"/>
</calcChain>
</file>

<file path=xl/sharedStrings.xml><?xml version="1.0" encoding="utf-8"?>
<sst xmlns="http://schemas.openxmlformats.org/spreadsheetml/2006/main" count="171" uniqueCount="132">
  <si>
    <t>Total</t>
  </si>
  <si>
    <t>Inventories</t>
  </si>
  <si>
    <t>Taxation</t>
  </si>
  <si>
    <t>Revenue</t>
  </si>
  <si>
    <t>Retained</t>
  </si>
  <si>
    <t>(Incorporated in Malaysia)</t>
  </si>
  <si>
    <t>(RM '000)</t>
  </si>
  <si>
    <t>Share Capital</t>
  </si>
  <si>
    <t>Reserves</t>
  </si>
  <si>
    <t>Other deferred liabilities</t>
  </si>
  <si>
    <t>Cash Flows From Operating Activities</t>
  </si>
  <si>
    <t>Adjustments for non-cash items:</t>
  </si>
  <si>
    <t>Depreciation of property, plant and equipment</t>
  </si>
  <si>
    <t>Interest expense</t>
  </si>
  <si>
    <t>Interest income</t>
  </si>
  <si>
    <t>Changes in working capital:</t>
  </si>
  <si>
    <t>Receivables</t>
  </si>
  <si>
    <t>Payables</t>
  </si>
  <si>
    <t>Cash Flows From Investing Activities</t>
  </si>
  <si>
    <t>Purchase of property, plant and equipment</t>
  </si>
  <si>
    <t>Interest received</t>
  </si>
  <si>
    <t>Cash Flows From Financing Activities</t>
  </si>
  <si>
    <t>Cash and cash equivalents b/f</t>
  </si>
  <si>
    <t>Cash and cash equivalents c/f</t>
  </si>
  <si>
    <t>Condensed Consolidated Statements of Changes in Equity</t>
  </si>
  <si>
    <t>Balance at beginning of year</t>
  </si>
  <si>
    <t>Balance at end of period</t>
  </si>
  <si>
    <t>Deferred tax assets</t>
  </si>
  <si>
    <t>Cash and cash equivalents</t>
  </si>
  <si>
    <t>ASSETS</t>
  </si>
  <si>
    <t>Non-current assets</t>
  </si>
  <si>
    <t>TOTAL ASSETS</t>
  </si>
  <si>
    <t>EQUITY AND LIABILITIES</t>
  </si>
  <si>
    <t>Equity attributable to the equity holders of the parent</t>
  </si>
  <si>
    <t>TOTAL EQUITY AND LIABILITIES</t>
  </si>
  <si>
    <t>- Equity holders of the Company</t>
  </si>
  <si>
    <t>Finance costs</t>
  </si>
  <si>
    <t>Property, plant and equipment</t>
  </si>
  <si>
    <t>Current assets</t>
  </si>
  <si>
    <t>Tax recoverable</t>
  </si>
  <si>
    <t>Share capital</t>
  </si>
  <si>
    <t>Total equity</t>
  </si>
  <si>
    <t>Non-current liabilities</t>
  </si>
  <si>
    <t>Trade and other payables</t>
  </si>
  <si>
    <t>Current liabilities</t>
  </si>
  <si>
    <t>Total liabilities</t>
  </si>
  <si>
    <t>Interest</t>
  </si>
  <si>
    <t>Repayment of finance lease</t>
  </si>
  <si>
    <t>(The Condensed Consolidated Statement of Comprehensive Income should be read in conjunction with the audited Annual</t>
  </si>
  <si>
    <t>Condensed Consolidated Statement of Financial Position</t>
  </si>
  <si>
    <t>Condensed Consolidated Statement of Cash Flow</t>
  </si>
  <si>
    <t>(The Condensed Consolidated Statement of Financial Position should be read in conjunction with the audited Annual</t>
  </si>
  <si>
    <t>(The Condensed Consolidated Statement of Cash Flow should be read in conjunction with the audited Annual Financial</t>
  </si>
  <si>
    <t>Total comprehensive income for the period</t>
  </si>
  <si>
    <t>Earnings</t>
  </si>
  <si>
    <t>(The Condensed Consolidated Statements of Changes in Equity should be read in conjunction with the audited Annual Financial Statements for the</t>
  </si>
  <si>
    <t>Finance lease receivable</t>
  </si>
  <si>
    <t>- Non-controlling interest</t>
  </si>
  <si>
    <t>Non-controlling interest</t>
  </si>
  <si>
    <t>Non-controlling</t>
  </si>
  <si>
    <t>Short term borrowing</t>
  </si>
  <si>
    <t>Condensed Consolidated Statement of Comprehensive Income</t>
  </si>
  <si>
    <t>CURRENT</t>
  </si>
  <si>
    <t>Comparative</t>
  </si>
  <si>
    <t xml:space="preserve">Qtr ended </t>
  </si>
  <si>
    <t>Cumulative</t>
  </si>
  <si>
    <t>to-date</t>
  </si>
  <si>
    <t>Operating expenses</t>
  </si>
  <si>
    <t>Depreciation</t>
  </si>
  <si>
    <t>Dividends</t>
  </si>
  <si>
    <t>Taxation and Zakat</t>
  </si>
  <si>
    <t>Unrealised foreign exchange Gain</t>
  </si>
  <si>
    <t>Net drawndown of short term borrowing</t>
  </si>
  <si>
    <t>Share</t>
  </si>
  <si>
    <t>Premium</t>
  </si>
  <si>
    <t>Trade and other receivables</t>
  </si>
  <si>
    <t>Retirement</t>
  </si>
  <si>
    <t>benefit reserves</t>
  </si>
  <si>
    <t>Bank term loan</t>
  </si>
  <si>
    <t>Finance income</t>
  </si>
  <si>
    <t>Contract assets</t>
  </si>
  <si>
    <t>Contract liabilities</t>
  </si>
  <si>
    <t>Net taxation (paid)/refunded</t>
  </si>
  <si>
    <t>Repayment of term loan</t>
  </si>
  <si>
    <t>Profit/(loss) attributable to:</t>
  </si>
  <si>
    <t xml:space="preserve">Mesiniaga Berhad </t>
  </si>
  <si>
    <t>Registration number: 198101013112 (79244V)</t>
  </si>
  <si>
    <t xml:space="preserve">(Incorporated in Malaysia) </t>
  </si>
  <si>
    <t>Mesiniaga Berhad</t>
  </si>
  <si>
    <t>Retirement benefits</t>
  </si>
  <si>
    <t>Audited</t>
  </si>
  <si>
    <t>Retirement benefits paid</t>
  </si>
  <si>
    <t>Reversal of allowance for doubtful debts</t>
  </si>
  <si>
    <t>Dividends paid</t>
  </si>
  <si>
    <t>As at 31.12.2022</t>
  </si>
  <si>
    <t>Interest paid</t>
  </si>
  <si>
    <t>Financial Statements for the year ended 31st December 2022)</t>
  </si>
  <si>
    <t>year ended 31st December 2022)</t>
  </si>
  <si>
    <t>Statements for the year ended 31st December 2022)</t>
  </si>
  <si>
    <t>Effect of foreign exchange translation</t>
  </si>
  <si>
    <t>Cash and bank balances</t>
  </si>
  <si>
    <t>Less:  restricted cash</t>
  </si>
  <si>
    <t>Less:  deposits maturing more than three months</t>
  </si>
  <si>
    <t>Deposits with licensed financial institutions</t>
  </si>
  <si>
    <t>Cash and cash equivalents comprise :</t>
  </si>
  <si>
    <t>Total deposits, cash and bank balances</t>
  </si>
  <si>
    <t>For the third quarter ended 30 September 2023</t>
  </si>
  <si>
    <t>9 Months</t>
  </si>
  <si>
    <t>As at 30 September 2023</t>
  </si>
  <si>
    <t>As at 30.9.2023</t>
  </si>
  <si>
    <t>9 months quarter ended 30 September 2023</t>
  </si>
  <si>
    <t>9 months quarter ended 30 September 2022</t>
  </si>
  <si>
    <t>9 months ended</t>
  </si>
  <si>
    <t>Other operating income</t>
  </si>
  <si>
    <t>Profit from operations</t>
  </si>
  <si>
    <t>Profit before tax</t>
  </si>
  <si>
    <t>Profit after tax</t>
  </si>
  <si>
    <t>Total comprehensive income/(loss) for the financial year attributable to:</t>
  </si>
  <si>
    <t>Earning per share for profit attributable to the equity holders of the</t>
  </si>
  <si>
    <t xml:space="preserve">  Company during the period</t>
  </si>
  <si>
    <t>Basic/Diluted earning per share (sen)</t>
  </si>
  <si>
    <t>Total Comprehensive income</t>
  </si>
  <si>
    <t>Other Comprehensive income</t>
  </si>
  <si>
    <t>Net asset per share attributable to ordinary equity holders of the parent (RM)</t>
  </si>
  <si>
    <t>Dividend</t>
  </si>
  <si>
    <t>Net profit attributable to shareholders</t>
  </si>
  <si>
    <t>Net cash used in operating activities</t>
  </si>
  <si>
    <t>Net cash used in operations</t>
  </si>
  <si>
    <t>Net cash used in investing activities</t>
  </si>
  <si>
    <t>Increase in restricted deposits</t>
  </si>
  <si>
    <t>Net cash used in financing activities</t>
  </si>
  <si>
    <t>Net decrease in cash and cash equivalents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</si>
</sst>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&quot;$&quot;#,##0_);[Red]\(&quot;$&quot;#,##0\)"/>
    <numFmt numFmtId="165" formatCode="_(* #,##0_);_(* \(#,##0\);_(* &quot;-&quot;_);_(@_)"/>
    <numFmt numFmtId="166" formatCode="_(* #,##0.00_);_(* \(#,##0.00\);_(* &quot;-&quot;??_);_(@_)"/>
    <numFmt numFmtId="167" formatCode="_-* #,##0_-;\-* #,##0_-;_-* &quot;-&quot;??_-;_-@_-"/>
    <numFmt numFmtId="168" formatCode="_ &quot;CHF&quot;\ * #,##0_ ;_ &quot;CHF&quot;\ * \-#,##0_ ;_ &quot;CHF&quot;\ * &quot;-&quot;_ ;_ @_ "/>
    <numFmt numFmtId="169" formatCode="#,##0&quot;£&quot;_);[Red]\(#,##0&quot;£&quot;\)"/>
    <numFmt numFmtId="170" formatCode="_(* #,##0_);_(* \(#,##0\);_(* &quot;-&quot;?_);_(@_)"/>
    <numFmt numFmtId="171" formatCode="0.0000"/>
    <numFmt numFmtId="172" formatCode="_(* #,##0.00_);_(* \(#,##0.00\);_(* &quot;-&quot;?_);_(@_)"/>
  </numFmts>
  <fonts count="21">
    <font>
      <sz val="12"/>
      <name val="Times New Roman"/>
    </font>
    <font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Geneva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u/>
      <sz val="9"/>
      <name val="Arial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2"/>
      <name val="Times New Roman"/>
      <family val="1"/>
    </font>
    <font>
      <b/>
      <sz val="9"/>
      <color indexed="8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74">
    <xf numFmtId="0" fontId="0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7" fontId="3" fillId="0" borderId="0"/>
    <xf numFmtId="38" fontId="2" fillId="2" borderId="0" applyNumberFormat="0" applyBorder="0" applyAlignment="0" applyProtection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10" fontId="2" fillId="3" borderId="3" applyNumberFormat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4" applyNumberFormat="0" applyBorder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91">
    <xf numFmtId="0" fontId="0" fillId="0" borderId="0" xfId="0"/>
    <xf numFmtId="167" fontId="7" fillId="0" borderId="0" xfId="1" applyNumberFormat="1" applyFont="1" applyFill="1"/>
    <xf numFmtId="0" fontId="7" fillId="0" borderId="0" xfId="43" applyFont="1" applyFill="1"/>
    <xf numFmtId="16" fontId="9" fillId="0" borderId="0" xfId="43" applyNumberFormat="1" applyFont="1" applyFill="1" applyAlignment="1">
      <alignment horizontal="center"/>
    </xf>
    <xf numFmtId="0" fontId="8" fillId="0" borderId="0" xfId="42" applyFont="1" applyFill="1" applyAlignment="1"/>
    <xf numFmtId="0" fontId="8" fillId="0" borderId="0" xfId="42" applyFont="1" applyFill="1" applyAlignment="1">
      <alignment wrapText="1"/>
    </xf>
    <xf numFmtId="0" fontId="9" fillId="0" borderId="0" xfId="42" applyFont="1" applyFill="1" applyAlignment="1"/>
    <xf numFmtId="0" fontId="8" fillId="0" borderId="0" xfId="42" applyFont="1" applyFill="1"/>
    <xf numFmtId="0" fontId="12" fillId="0" borderId="0" xfId="42" applyFont="1" applyFill="1" applyAlignment="1">
      <alignment horizontal="center"/>
    </xf>
    <xf numFmtId="0" fontId="12" fillId="0" borderId="0" xfId="42" applyFont="1" applyFill="1" applyAlignment="1">
      <alignment horizontal="center" wrapText="1"/>
    </xf>
    <xf numFmtId="0" fontId="9" fillId="0" borderId="0" xfId="42" applyFont="1" applyFill="1"/>
    <xf numFmtId="0" fontId="13" fillId="0" borderId="0" xfId="42" applyFont="1" applyFill="1" applyAlignment="1">
      <alignment wrapText="1"/>
    </xf>
    <xf numFmtId="0" fontId="14" fillId="0" borderId="0" xfId="42" applyFont="1" applyFill="1" applyAlignment="1">
      <alignment wrapText="1"/>
    </xf>
    <xf numFmtId="0" fontId="8" fillId="0" borderId="0" xfId="43" applyFont="1" applyFill="1"/>
    <xf numFmtId="37" fontId="8" fillId="0" borderId="0" xfId="43" applyNumberFormat="1" applyFont="1" applyFill="1"/>
    <xf numFmtId="0" fontId="7" fillId="0" borderId="0" xfId="43" quotePrefix="1" applyFont="1" applyFill="1"/>
    <xf numFmtId="167" fontId="8" fillId="0" borderId="0" xfId="1" applyNumberFormat="1" applyFont="1" applyFill="1"/>
    <xf numFmtId="0" fontId="9" fillId="0" borderId="0" xfId="43" applyFont="1" applyFill="1"/>
    <xf numFmtId="0" fontId="10" fillId="0" borderId="0" xfId="43" applyFont="1" applyFill="1"/>
    <xf numFmtId="0" fontId="8" fillId="0" borderId="0" xfId="43" applyFont="1" applyFill="1" applyAlignment="1">
      <alignment horizontal="center"/>
    </xf>
    <xf numFmtId="0" fontId="11" fillId="0" borderId="0" xfId="43" applyFont="1" applyFill="1" applyAlignment="1">
      <alignment horizontal="right"/>
    </xf>
    <xf numFmtId="0" fontId="8" fillId="0" borderId="0" xfId="43" applyFont="1" applyFill="1" applyAlignment="1">
      <alignment horizontal="right"/>
    </xf>
    <xf numFmtId="0" fontId="9" fillId="0" borderId="0" xfId="42" applyFont="1" applyFill="1" applyAlignment="1">
      <alignment horizontal="right" wrapText="1"/>
    </xf>
    <xf numFmtId="0" fontId="8" fillId="0" borderId="0" xfId="43" applyFont="1" applyFill="1" applyBorder="1"/>
    <xf numFmtId="165" fontId="8" fillId="0" borderId="0" xfId="42" applyNumberFormat="1" applyFont="1" applyFill="1"/>
    <xf numFmtId="0" fontId="11" fillId="0" borderId="0" xfId="43" applyFont="1" applyFill="1"/>
    <xf numFmtId="165" fontId="8" fillId="0" borderId="0" xfId="43" applyNumberFormat="1" applyFont="1" applyFill="1"/>
    <xf numFmtId="0" fontId="7" fillId="0" borderId="0" xfId="43" applyFont="1" applyFill="1" applyBorder="1"/>
    <xf numFmtId="165" fontId="8" fillId="0" borderId="0" xfId="43" applyNumberFormat="1" applyFont="1" applyFill="1" applyBorder="1"/>
    <xf numFmtId="165" fontId="8" fillId="0" borderId="5" xfId="43" applyNumberFormat="1" applyFont="1" applyFill="1" applyBorder="1"/>
    <xf numFmtId="165" fontId="15" fillId="0" borderId="0" xfId="1" applyNumberFormat="1" applyFont="1" applyFill="1"/>
    <xf numFmtId="0" fontId="17" fillId="0" borderId="0" xfId="43" applyFont="1" applyFill="1"/>
    <xf numFmtId="15" fontId="17" fillId="0" borderId="0" xfId="43" applyNumberFormat="1" applyFont="1" applyFill="1"/>
    <xf numFmtId="167" fontId="7" fillId="0" borderId="0" xfId="1" applyNumberFormat="1" applyFont="1" applyFill="1" applyAlignment="1">
      <alignment horizontal="center"/>
    </xf>
    <xf numFmtId="15" fontId="10" fillId="0" borderId="0" xfId="43" applyNumberFormat="1" applyFont="1" applyFill="1"/>
    <xf numFmtId="170" fontId="8" fillId="0" borderId="0" xfId="1" applyNumberFormat="1" applyFont="1" applyFill="1"/>
    <xf numFmtId="170" fontId="9" fillId="0" borderId="0" xfId="1" applyNumberFormat="1" applyFont="1" applyFill="1" applyAlignment="1">
      <alignment horizontal="center"/>
    </xf>
    <xf numFmtId="170" fontId="8" fillId="0" borderId="0" xfId="1" applyNumberFormat="1" applyFont="1" applyFill="1" applyBorder="1"/>
    <xf numFmtId="167" fontId="15" fillId="0" borderId="0" xfId="1" applyNumberFormat="1" applyFont="1" applyFill="1"/>
    <xf numFmtId="167" fontId="11" fillId="0" borderId="0" xfId="1" applyNumberFormat="1" applyFont="1" applyFill="1" applyAlignment="1">
      <alignment horizontal="right"/>
    </xf>
    <xf numFmtId="167" fontId="8" fillId="0" borderId="0" xfId="1" applyNumberFormat="1" applyFont="1" applyFill="1" applyAlignment="1">
      <alignment horizontal="right"/>
    </xf>
    <xf numFmtId="167" fontId="8" fillId="0" borderId="0" xfId="1" applyNumberFormat="1" applyFont="1" applyFill="1" applyAlignment="1" applyProtection="1"/>
    <xf numFmtId="167" fontId="8" fillId="0" borderId="6" xfId="1" applyNumberFormat="1" applyFont="1" applyFill="1" applyBorder="1"/>
    <xf numFmtId="167" fontId="8" fillId="0" borderId="2" xfId="1" applyNumberFormat="1" applyFont="1" applyFill="1" applyBorder="1"/>
    <xf numFmtId="167" fontId="8" fillId="0" borderId="0" xfId="1" applyNumberFormat="1" applyFont="1" applyFill="1" applyBorder="1"/>
    <xf numFmtId="167" fontId="8" fillId="0" borderId="7" xfId="1" applyNumberFormat="1" applyFont="1" applyFill="1" applyBorder="1" applyAlignment="1" applyProtection="1"/>
    <xf numFmtId="3" fontId="8" fillId="0" borderId="0" xfId="43" applyNumberFormat="1" applyFont="1" applyFill="1" applyAlignment="1">
      <alignment horizontal="right"/>
    </xf>
    <xf numFmtId="166" fontId="8" fillId="0" borderId="0" xfId="43" applyNumberFormat="1" applyFont="1" applyFill="1"/>
    <xf numFmtId="167" fontId="8" fillId="0" borderId="0" xfId="43" applyNumberFormat="1" applyFont="1" applyFill="1"/>
    <xf numFmtId="0" fontId="7" fillId="0" borderId="0" xfId="43" applyNumberFormat="1" applyFont="1" applyFill="1"/>
    <xf numFmtId="0" fontId="7" fillId="0" borderId="7" xfId="1" quotePrefix="1" applyNumberFormat="1" applyFont="1" applyFill="1" applyBorder="1" applyAlignment="1">
      <alignment horizontal="center"/>
    </xf>
    <xf numFmtId="0" fontId="7" fillId="0" borderId="0" xfId="1" applyNumberFormat="1" applyFont="1" applyFill="1" applyBorder="1" applyAlignment="1">
      <alignment horizontal="center"/>
    </xf>
    <xf numFmtId="0" fontId="8" fillId="0" borderId="0" xfId="43" applyNumberFormat="1" applyFont="1" applyFill="1"/>
    <xf numFmtId="0" fontId="10" fillId="0" borderId="0" xfId="1" quotePrefix="1" applyNumberFormat="1" applyFont="1" applyFill="1" applyAlignment="1">
      <alignment horizontal="center"/>
    </xf>
    <xf numFmtId="16" fontId="7" fillId="0" borderId="0" xfId="43" applyNumberFormat="1" applyFont="1" applyFill="1" applyAlignment="1">
      <alignment horizontal="center"/>
    </xf>
    <xf numFmtId="170" fontId="8" fillId="0" borderId="0" xfId="2" applyNumberFormat="1" applyFont="1" applyFill="1"/>
    <xf numFmtId="170" fontId="8" fillId="0" borderId="0" xfId="2" applyNumberFormat="1" applyFont="1" applyFill="1" applyBorder="1"/>
    <xf numFmtId="170" fontId="8" fillId="0" borderId="5" xfId="2" applyNumberFormat="1" applyFont="1" applyFill="1" applyBorder="1"/>
    <xf numFmtId="0" fontId="8" fillId="0" borderId="0" xfId="0" applyFont="1"/>
    <xf numFmtId="171" fontId="8" fillId="0" borderId="0" xfId="43" applyNumberFormat="1" applyFont="1" applyFill="1"/>
    <xf numFmtId="0" fontId="10" fillId="0" borderId="0" xfId="43" quotePrefix="1" applyFont="1" applyFill="1" applyAlignment="1">
      <alignment horizontal="center"/>
    </xf>
    <xf numFmtId="0" fontId="9" fillId="0" borderId="0" xfId="43" applyFont="1" applyFill="1" applyAlignment="1">
      <alignment horizontal="center"/>
    </xf>
    <xf numFmtId="170" fontId="8" fillId="0" borderId="7" xfId="1" applyNumberFormat="1" applyFont="1" applyFill="1" applyBorder="1"/>
    <xf numFmtId="170" fontId="8" fillId="0" borderId="0" xfId="1" applyNumberFormat="1" applyFont="1" applyFill="1" applyBorder="1" applyAlignment="1">
      <alignment horizontal="right"/>
    </xf>
    <xf numFmtId="170" fontId="8" fillId="0" borderId="5" xfId="1" applyNumberFormat="1" applyFont="1" applyFill="1" applyBorder="1"/>
    <xf numFmtId="170" fontId="8" fillId="0" borderId="0" xfId="12" applyNumberFormat="1" applyFont="1" applyFill="1"/>
    <xf numFmtId="170" fontId="8" fillId="0" borderId="7" xfId="12" applyNumberFormat="1" applyFont="1" applyFill="1" applyBorder="1"/>
    <xf numFmtId="167" fontId="8" fillId="0" borderId="0" xfId="43" applyNumberFormat="1" applyFont="1" applyFill="1"/>
    <xf numFmtId="170" fontId="7" fillId="0" borderId="0" xfId="1" applyNumberFormat="1" applyFont="1" applyFill="1" applyBorder="1" applyAlignment="1">
      <alignment horizontal="right"/>
    </xf>
    <xf numFmtId="170" fontId="7" fillId="0" borderId="0" xfId="22" applyNumberFormat="1" applyFont="1" applyFill="1" applyBorder="1" applyAlignment="1">
      <alignment horizontal="right"/>
    </xf>
    <xf numFmtId="170" fontId="7" fillId="0" borderId="0" xfId="1" applyNumberFormat="1" applyFont="1" applyFill="1" applyAlignment="1">
      <alignment horizontal="right"/>
    </xf>
    <xf numFmtId="170" fontId="7" fillId="0" borderId="0" xfId="12" applyNumberFormat="1" applyFont="1" applyFill="1" applyBorder="1" applyAlignment="1">
      <alignment horizontal="right"/>
    </xf>
    <xf numFmtId="170" fontId="8" fillId="0" borderId="0" xfId="43" applyNumberFormat="1" applyFont="1" applyFill="1"/>
    <xf numFmtId="170" fontId="7" fillId="0" borderId="0" xfId="22" applyNumberFormat="1" applyFont="1" applyFill="1" applyAlignment="1">
      <alignment horizontal="right"/>
    </xf>
    <xf numFmtId="170" fontId="7" fillId="0" borderId="0" xfId="12" applyNumberFormat="1" applyFont="1" applyFill="1" applyAlignment="1">
      <alignment horizontal="right"/>
    </xf>
    <xf numFmtId="170" fontId="7" fillId="0" borderId="7" xfId="1" applyNumberFormat="1" applyFont="1" applyFill="1" applyBorder="1" applyAlignment="1">
      <alignment horizontal="right"/>
    </xf>
    <xf numFmtId="170" fontId="7" fillId="0" borderId="0" xfId="163" applyNumberFormat="1" applyFont="1" applyFill="1" applyBorder="1" applyAlignment="1">
      <alignment horizontal="right"/>
    </xf>
    <xf numFmtId="170" fontId="7" fillId="0" borderId="7" xfId="1" quotePrefix="1" applyNumberFormat="1" applyFont="1" applyFill="1" applyBorder="1" applyAlignment="1">
      <alignment horizontal="right"/>
    </xf>
    <xf numFmtId="170" fontId="7" fillId="0" borderId="6" xfId="1" applyNumberFormat="1" applyFont="1" applyFill="1" applyBorder="1" applyAlignment="1">
      <alignment horizontal="right"/>
    </xf>
    <xf numFmtId="170" fontId="7" fillId="0" borderId="0" xfId="44" applyNumberFormat="1" applyFont="1" applyFill="1" applyAlignment="1">
      <alignment horizontal="right"/>
    </xf>
    <xf numFmtId="170" fontId="7" fillId="0" borderId="0" xfId="87" applyNumberFormat="1" applyFont="1" applyFill="1" applyAlignment="1">
      <alignment horizontal="right"/>
    </xf>
    <xf numFmtId="170" fontId="7" fillId="0" borderId="7" xfId="15" quotePrefix="1" applyNumberFormat="1" applyFont="1" applyFill="1" applyBorder="1" applyAlignment="1">
      <alignment horizontal="right"/>
    </xf>
    <xf numFmtId="170" fontId="7" fillId="0" borderId="5" xfId="1" applyNumberFormat="1" applyFont="1" applyFill="1" applyBorder="1" applyAlignment="1">
      <alignment horizontal="right"/>
    </xf>
    <xf numFmtId="43" fontId="7" fillId="0" borderId="0" xfId="1" applyFont="1" applyFill="1" applyAlignment="1">
      <alignment horizontal="right"/>
    </xf>
    <xf numFmtId="165" fontId="8" fillId="0" borderId="0" xfId="2" applyNumberFormat="1" applyFont="1" applyFill="1"/>
    <xf numFmtId="167" fontId="8" fillId="0" borderId="5" xfId="1" applyNumberFormat="1" applyFont="1" applyFill="1" applyBorder="1"/>
    <xf numFmtId="167" fontId="8" fillId="0" borderId="8" xfId="1" applyNumberFormat="1" applyFont="1" applyFill="1" applyBorder="1"/>
    <xf numFmtId="172" fontId="7" fillId="0" borderId="6" xfId="1" applyNumberFormat="1" applyFont="1" applyFill="1" applyBorder="1" applyAlignment="1">
      <alignment horizontal="right"/>
    </xf>
    <xf numFmtId="172" fontId="7" fillId="0" borderId="0" xfId="1" applyNumberFormat="1" applyFont="1" applyFill="1" applyBorder="1" applyAlignment="1">
      <alignment horizontal="right"/>
    </xf>
    <xf numFmtId="170" fontId="8" fillId="0" borderId="8" xfId="1" applyNumberFormat="1" applyFont="1" applyFill="1" applyBorder="1" applyAlignment="1">
      <alignment horizontal="right"/>
    </xf>
    <xf numFmtId="170" fontId="8" fillId="0" borderId="8" xfId="2" applyNumberFormat="1" applyFont="1" applyFill="1" applyBorder="1" applyAlignment="1">
      <alignment horizontal="right"/>
    </xf>
  </cellXfs>
  <cellStyles count="474">
    <cellStyle name="Comma" xfId="1" builtinId="3"/>
    <cellStyle name="Comma 10" xfId="163" xr:uid="{00000000-0005-0000-0000-0000CE000000}"/>
    <cellStyle name="Comma 10 2" xfId="292" xr:uid="{00000000-0005-0000-0000-0000CE000000}"/>
    <cellStyle name="Comma 10 3" xfId="414" xr:uid="{00000000-0005-0000-0000-0000CE000000}"/>
    <cellStyle name="Comma 11" xfId="227" xr:uid="{00000000-0005-0000-0000-00000F010000}"/>
    <cellStyle name="Comma 12" xfId="287" xr:uid="{00000000-0005-0000-0000-00004D010000}"/>
    <cellStyle name="Comma 13" xfId="352" xr:uid="{00000000-0005-0000-0000-00008C010000}"/>
    <cellStyle name="Comma 2" xfId="2" xr:uid="{00000000-0005-0000-0000-000001000000}"/>
    <cellStyle name="Comma 2 2" xfId="3" xr:uid="{00000000-0005-0000-0000-000002000000}"/>
    <cellStyle name="Comma 2 2 2" xfId="4" xr:uid="{00000000-0005-0000-0000-000003000000}"/>
    <cellStyle name="Comma 2 2 2 2" xfId="111" xr:uid="{00000000-0005-0000-0000-000003000000}"/>
    <cellStyle name="Comma 2 2 2 2 2" xfId="198" xr:uid="{00000000-0005-0000-0000-000003000000}"/>
    <cellStyle name="Comma 2 2 2 2 2 2" xfId="325" xr:uid="{00000000-0005-0000-0000-000003000000}"/>
    <cellStyle name="Comma 2 2 2 2 2 3" xfId="447" xr:uid="{00000000-0005-0000-0000-000003000000}"/>
    <cellStyle name="Comma 2 2 2 2 3" xfId="261" xr:uid="{00000000-0005-0000-0000-000003000000}"/>
    <cellStyle name="Comma 2 2 2 2 4" xfId="386" xr:uid="{00000000-0005-0000-0000-000003000000}"/>
    <cellStyle name="Comma 2 2 2 3" xfId="166" xr:uid="{00000000-0005-0000-0000-0000D1000000}"/>
    <cellStyle name="Comma 2 2 2 3 2" xfId="295" xr:uid="{00000000-0005-0000-0000-0000D1000000}"/>
    <cellStyle name="Comma 2 2 2 3 3" xfId="417" xr:uid="{00000000-0005-0000-0000-0000D1000000}"/>
    <cellStyle name="Comma 2 2 2 4" xfId="230" xr:uid="{00000000-0005-0000-0000-000003000000}"/>
    <cellStyle name="Comma 2 2 2 5" xfId="355" xr:uid="{00000000-0005-0000-0000-000003000000}"/>
    <cellStyle name="Comma 2 2 3" xfId="5" xr:uid="{00000000-0005-0000-0000-000004000000}"/>
    <cellStyle name="Comma 2 2 3 2" xfId="112" xr:uid="{00000000-0005-0000-0000-000004000000}"/>
    <cellStyle name="Comma 2 2 3 2 2" xfId="199" xr:uid="{00000000-0005-0000-0000-000004000000}"/>
    <cellStyle name="Comma 2 2 3 2 2 2" xfId="326" xr:uid="{00000000-0005-0000-0000-000004000000}"/>
    <cellStyle name="Comma 2 2 3 2 2 3" xfId="448" xr:uid="{00000000-0005-0000-0000-000004000000}"/>
    <cellStyle name="Comma 2 2 3 2 3" xfId="262" xr:uid="{00000000-0005-0000-0000-000004000000}"/>
    <cellStyle name="Comma 2 2 3 2 4" xfId="387" xr:uid="{00000000-0005-0000-0000-000004000000}"/>
    <cellStyle name="Comma 2 2 3 3" xfId="167" xr:uid="{00000000-0005-0000-0000-0000D2000000}"/>
    <cellStyle name="Comma 2 2 3 3 2" xfId="296" xr:uid="{00000000-0005-0000-0000-0000D2000000}"/>
    <cellStyle name="Comma 2 2 3 3 3" xfId="418" xr:uid="{00000000-0005-0000-0000-0000D2000000}"/>
    <cellStyle name="Comma 2 2 3 4" xfId="231" xr:uid="{00000000-0005-0000-0000-000004000000}"/>
    <cellStyle name="Comma 2 2 3 5" xfId="356" xr:uid="{00000000-0005-0000-0000-000004000000}"/>
    <cellStyle name="Comma 2 2 4" xfId="110" xr:uid="{00000000-0005-0000-0000-000002000000}"/>
    <cellStyle name="Comma 2 2 4 2" xfId="197" xr:uid="{00000000-0005-0000-0000-000002000000}"/>
    <cellStyle name="Comma 2 2 4 2 2" xfId="324" xr:uid="{00000000-0005-0000-0000-000002000000}"/>
    <cellStyle name="Comma 2 2 4 2 3" xfId="446" xr:uid="{00000000-0005-0000-0000-000002000000}"/>
    <cellStyle name="Comma 2 2 4 3" xfId="260" xr:uid="{00000000-0005-0000-0000-000002000000}"/>
    <cellStyle name="Comma 2 2 4 4" xfId="385" xr:uid="{00000000-0005-0000-0000-000002000000}"/>
    <cellStyle name="Comma 2 2 5" xfId="165" xr:uid="{00000000-0005-0000-0000-0000D0000000}"/>
    <cellStyle name="Comma 2 2 5 2" xfId="294" xr:uid="{00000000-0005-0000-0000-0000D0000000}"/>
    <cellStyle name="Comma 2 2 5 3" xfId="416" xr:uid="{00000000-0005-0000-0000-0000D0000000}"/>
    <cellStyle name="Comma 2 2 6" xfId="229" xr:uid="{00000000-0005-0000-0000-000002000000}"/>
    <cellStyle name="Comma 2 2 7" xfId="354" xr:uid="{00000000-0005-0000-0000-000002000000}"/>
    <cellStyle name="Comma 2 3" xfId="6" xr:uid="{00000000-0005-0000-0000-000005000000}"/>
    <cellStyle name="Comma 2 3 2" xfId="113" xr:uid="{00000000-0005-0000-0000-000005000000}"/>
    <cellStyle name="Comma 2 3 2 2" xfId="200" xr:uid="{00000000-0005-0000-0000-000005000000}"/>
    <cellStyle name="Comma 2 3 2 2 2" xfId="327" xr:uid="{00000000-0005-0000-0000-000005000000}"/>
    <cellStyle name="Comma 2 3 2 2 3" xfId="449" xr:uid="{00000000-0005-0000-0000-000005000000}"/>
    <cellStyle name="Comma 2 3 2 3" xfId="263" xr:uid="{00000000-0005-0000-0000-000005000000}"/>
    <cellStyle name="Comma 2 3 2 4" xfId="388" xr:uid="{00000000-0005-0000-0000-000005000000}"/>
    <cellStyle name="Comma 2 3 3" xfId="168" xr:uid="{00000000-0005-0000-0000-0000D3000000}"/>
    <cellStyle name="Comma 2 3 3 2" xfId="297" xr:uid="{00000000-0005-0000-0000-0000D3000000}"/>
    <cellStyle name="Comma 2 3 3 3" xfId="419" xr:uid="{00000000-0005-0000-0000-0000D3000000}"/>
    <cellStyle name="Comma 2 3 4" xfId="232" xr:uid="{00000000-0005-0000-0000-000005000000}"/>
    <cellStyle name="Comma 2 3 5" xfId="357" xr:uid="{00000000-0005-0000-0000-000005000000}"/>
    <cellStyle name="Comma 2 4" xfId="7" xr:uid="{00000000-0005-0000-0000-000006000000}"/>
    <cellStyle name="Comma 2 4 2" xfId="114" xr:uid="{00000000-0005-0000-0000-000006000000}"/>
    <cellStyle name="Comma 2 4 2 2" xfId="201" xr:uid="{00000000-0005-0000-0000-000006000000}"/>
    <cellStyle name="Comma 2 4 2 2 2" xfId="328" xr:uid="{00000000-0005-0000-0000-000006000000}"/>
    <cellStyle name="Comma 2 4 2 2 3" xfId="450" xr:uid="{00000000-0005-0000-0000-000006000000}"/>
    <cellStyle name="Comma 2 4 2 3" xfId="264" xr:uid="{00000000-0005-0000-0000-000006000000}"/>
    <cellStyle name="Comma 2 4 2 4" xfId="389" xr:uid="{00000000-0005-0000-0000-000006000000}"/>
    <cellStyle name="Comma 2 4 3" xfId="169" xr:uid="{00000000-0005-0000-0000-0000D4000000}"/>
    <cellStyle name="Comma 2 4 3 2" xfId="298" xr:uid="{00000000-0005-0000-0000-0000D4000000}"/>
    <cellStyle name="Comma 2 4 3 3" xfId="420" xr:uid="{00000000-0005-0000-0000-0000D4000000}"/>
    <cellStyle name="Comma 2 4 4" xfId="233" xr:uid="{00000000-0005-0000-0000-000006000000}"/>
    <cellStyle name="Comma 2 4 5" xfId="358" xr:uid="{00000000-0005-0000-0000-000006000000}"/>
    <cellStyle name="Comma 2 5" xfId="109" xr:uid="{00000000-0005-0000-0000-000001000000}"/>
    <cellStyle name="Comma 2 5 2" xfId="196" xr:uid="{00000000-0005-0000-0000-000001000000}"/>
    <cellStyle name="Comma 2 5 2 2" xfId="323" xr:uid="{00000000-0005-0000-0000-000001000000}"/>
    <cellStyle name="Comma 2 5 2 3" xfId="445" xr:uid="{00000000-0005-0000-0000-000001000000}"/>
    <cellStyle name="Comma 2 5 3" xfId="259" xr:uid="{00000000-0005-0000-0000-000001000000}"/>
    <cellStyle name="Comma 2 5 4" xfId="384" xr:uid="{00000000-0005-0000-0000-000001000000}"/>
    <cellStyle name="Comma 2 6" xfId="164" xr:uid="{00000000-0005-0000-0000-0000CF000000}"/>
    <cellStyle name="Comma 2 6 2" xfId="293" xr:uid="{00000000-0005-0000-0000-0000CF000000}"/>
    <cellStyle name="Comma 2 6 3" xfId="415" xr:uid="{00000000-0005-0000-0000-0000CF000000}"/>
    <cellStyle name="Comma 2 7" xfId="228" xr:uid="{00000000-0005-0000-0000-000001000000}"/>
    <cellStyle name="Comma 2 8" xfId="353" xr:uid="{00000000-0005-0000-0000-000001000000}"/>
    <cellStyle name="Comma 3" xfId="8" xr:uid="{00000000-0005-0000-0000-000007000000}"/>
    <cellStyle name="Comma 3 2" xfId="9" xr:uid="{00000000-0005-0000-0000-000008000000}"/>
    <cellStyle name="Comma 3 2 2" xfId="10" xr:uid="{00000000-0005-0000-0000-000009000000}"/>
    <cellStyle name="Comma 3 2 2 2" xfId="117" xr:uid="{00000000-0005-0000-0000-000009000000}"/>
    <cellStyle name="Comma 3 2 2 2 2" xfId="204" xr:uid="{00000000-0005-0000-0000-000009000000}"/>
    <cellStyle name="Comma 3 2 2 2 2 2" xfId="331" xr:uid="{00000000-0005-0000-0000-000009000000}"/>
    <cellStyle name="Comma 3 2 2 2 2 3" xfId="453" xr:uid="{00000000-0005-0000-0000-000009000000}"/>
    <cellStyle name="Comma 3 2 2 2 3" xfId="267" xr:uid="{00000000-0005-0000-0000-000009000000}"/>
    <cellStyle name="Comma 3 2 2 2 4" xfId="392" xr:uid="{00000000-0005-0000-0000-000009000000}"/>
    <cellStyle name="Comma 3 2 2 3" xfId="172" xr:uid="{00000000-0005-0000-0000-0000D7000000}"/>
    <cellStyle name="Comma 3 2 2 3 2" xfId="301" xr:uid="{00000000-0005-0000-0000-0000D7000000}"/>
    <cellStyle name="Comma 3 2 2 3 3" xfId="423" xr:uid="{00000000-0005-0000-0000-0000D7000000}"/>
    <cellStyle name="Comma 3 2 2 4" xfId="236" xr:uid="{00000000-0005-0000-0000-000009000000}"/>
    <cellStyle name="Comma 3 2 2 5" xfId="361" xr:uid="{00000000-0005-0000-0000-000009000000}"/>
    <cellStyle name="Comma 3 2 3" xfId="11" xr:uid="{00000000-0005-0000-0000-00000A000000}"/>
    <cellStyle name="Comma 3 2 3 2" xfId="118" xr:uid="{00000000-0005-0000-0000-00000A000000}"/>
    <cellStyle name="Comma 3 2 3 2 2" xfId="205" xr:uid="{00000000-0005-0000-0000-00000A000000}"/>
    <cellStyle name="Comma 3 2 3 2 2 2" xfId="332" xr:uid="{00000000-0005-0000-0000-00000A000000}"/>
    <cellStyle name="Comma 3 2 3 2 2 3" xfId="454" xr:uid="{00000000-0005-0000-0000-00000A000000}"/>
    <cellStyle name="Comma 3 2 3 2 3" xfId="268" xr:uid="{00000000-0005-0000-0000-00000A000000}"/>
    <cellStyle name="Comma 3 2 3 2 4" xfId="393" xr:uid="{00000000-0005-0000-0000-00000A000000}"/>
    <cellStyle name="Comma 3 2 3 3" xfId="173" xr:uid="{00000000-0005-0000-0000-0000D8000000}"/>
    <cellStyle name="Comma 3 2 3 3 2" xfId="302" xr:uid="{00000000-0005-0000-0000-0000D8000000}"/>
    <cellStyle name="Comma 3 2 3 3 3" xfId="424" xr:uid="{00000000-0005-0000-0000-0000D8000000}"/>
    <cellStyle name="Comma 3 2 3 4" xfId="237" xr:uid="{00000000-0005-0000-0000-00000A000000}"/>
    <cellStyle name="Comma 3 2 3 5" xfId="362" xr:uid="{00000000-0005-0000-0000-00000A000000}"/>
    <cellStyle name="Comma 3 2 4" xfId="116" xr:uid="{00000000-0005-0000-0000-000008000000}"/>
    <cellStyle name="Comma 3 2 4 2" xfId="203" xr:uid="{00000000-0005-0000-0000-000008000000}"/>
    <cellStyle name="Comma 3 2 4 2 2" xfId="330" xr:uid="{00000000-0005-0000-0000-000008000000}"/>
    <cellStyle name="Comma 3 2 4 2 3" xfId="452" xr:uid="{00000000-0005-0000-0000-000008000000}"/>
    <cellStyle name="Comma 3 2 4 3" xfId="266" xr:uid="{00000000-0005-0000-0000-000008000000}"/>
    <cellStyle name="Comma 3 2 4 4" xfId="391" xr:uid="{00000000-0005-0000-0000-000008000000}"/>
    <cellStyle name="Comma 3 2 5" xfId="171" xr:uid="{00000000-0005-0000-0000-0000D6000000}"/>
    <cellStyle name="Comma 3 2 5 2" xfId="300" xr:uid="{00000000-0005-0000-0000-0000D6000000}"/>
    <cellStyle name="Comma 3 2 5 3" xfId="422" xr:uid="{00000000-0005-0000-0000-0000D6000000}"/>
    <cellStyle name="Comma 3 2 6" xfId="235" xr:uid="{00000000-0005-0000-0000-000008000000}"/>
    <cellStyle name="Comma 3 2 7" xfId="360" xr:uid="{00000000-0005-0000-0000-000008000000}"/>
    <cellStyle name="Comma 3 3" xfId="12" xr:uid="{00000000-0005-0000-0000-00000B000000}"/>
    <cellStyle name="Comma 3 3 2" xfId="119" xr:uid="{00000000-0005-0000-0000-00000B000000}"/>
    <cellStyle name="Comma 3 3 2 2" xfId="206" xr:uid="{00000000-0005-0000-0000-00000B000000}"/>
    <cellStyle name="Comma 3 3 2 2 2" xfId="333" xr:uid="{00000000-0005-0000-0000-00000B000000}"/>
    <cellStyle name="Comma 3 3 2 2 3" xfId="455" xr:uid="{00000000-0005-0000-0000-00000B000000}"/>
    <cellStyle name="Comma 3 3 2 3" xfId="269" xr:uid="{00000000-0005-0000-0000-00000B000000}"/>
    <cellStyle name="Comma 3 3 2 4" xfId="394" xr:uid="{00000000-0005-0000-0000-00000B000000}"/>
    <cellStyle name="Comma 3 3 3" xfId="174" xr:uid="{00000000-0005-0000-0000-0000D9000000}"/>
    <cellStyle name="Comma 3 3 3 2" xfId="303" xr:uid="{00000000-0005-0000-0000-0000D9000000}"/>
    <cellStyle name="Comma 3 3 3 3" xfId="425" xr:uid="{00000000-0005-0000-0000-0000D9000000}"/>
    <cellStyle name="Comma 3 3 4" xfId="238" xr:uid="{00000000-0005-0000-0000-00000B000000}"/>
    <cellStyle name="Comma 3 3 5" xfId="363" xr:uid="{00000000-0005-0000-0000-00000B000000}"/>
    <cellStyle name="Comma 3 4" xfId="13" xr:uid="{00000000-0005-0000-0000-00000C000000}"/>
    <cellStyle name="Comma 3 4 2" xfId="120" xr:uid="{00000000-0005-0000-0000-00000C000000}"/>
    <cellStyle name="Comma 3 4 2 2" xfId="207" xr:uid="{00000000-0005-0000-0000-00000C000000}"/>
    <cellStyle name="Comma 3 4 2 2 2" xfId="334" xr:uid="{00000000-0005-0000-0000-00000C000000}"/>
    <cellStyle name="Comma 3 4 2 2 3" xfId="456" xr:uid="{00000000-0005-0000-0000-00000C000000}"/>
    <cellStyle name="Comma 3 4 2 3" xfId="270" xr:uid="{00000000-0005-0000-0000-00000C000000}"/>
    <cellStyle name="Comma 3 4 2 4" xfId="395" xr:uid="{00000000-0005-0000-0000-00000C000000}"/>
    <cellStyle name="Comma 3 4 3" xfId="175" xr:uid="{00000000-0005-0000-0000-0000DA000000}"/>
    <cellStyle name="Comma 3 4 3 2" xfId="304" xr:uid="{00000000-0005-0000-0000-0000DA000000}"/>
    <cellStyle name="Comma 3 4 3 3" xfId="426" xr:uid="{00000000-0005-0000-0000-0000DA000000}"/>
    <cellStyle name="Comma 3 4 4" xfId="239" xr:uid="{00000000-0005-0000-0000-00000C000000}"/>
    <cellStyle name="Comma 3 4 5" xfId="364" xr:uid="{00000000-0005-0000-0000-00000C000000}"/>
    <cellStyle name="Comma 3 5" xfId="14" xr:uid="{00000000-0005-0000-0000-00000D000000}"/>
    <cellStyle name="Comma 3 5 2" xfId="121" xr:uid="{00000000-0005-0000-0000-00000D000000}"/>
    <cellStyle name="Comma 3 5 2 2" xfId="208" xr:uid="{00000000-0005-0000-0000-00000D000000}"/>
    <cellStyle name="Comma 3 5 2 2 2" xfId="335" xr:uid="{00000000-0005-0000-0000-00000D000000}"/>
    <cellStyle name="Comma 3 5 2 2 3" xfId="457" xr:uid="{00000000-0005-0000-0000-00000D000000}"/>
    <cellStyle name="Comma 3 5 2 3" xfId="271" xr:uid="{00000000-0005-0000-0000-00000D000000}"/>
    <cellStyle name="Comma 3 5 2 4" xfId="396" xr:uid="{00000000-0005-0000-0000-00000D000000}"/>
    <cellStyle name="Comma 3 5 3" xfId="176" xr:uid="{00000000-0005-0000-0000-0000DB000000}"/>
    <cellStyle name="Comma 3 5 3 2" xfId="305" xr:uid="{00000000-0005-0000-0000-0000DB000000}"/>
    <cellStyle name="Comma 3 5 3 3" xfId="427" xr:uid="{00000000-0005-0000-0000-0000DB000000}"/>
    <cellStyle name="Comma 3 5 4" xfId="240" xr:uid="{00000000-0005-0000-0000-00000D000000}"/>
    <cellStyle name="Comma 3 5 5" xfId="365" xr:uid="{00000000-0005-0000-0000-00000D000000}"/>
    <cellStyle name="Comma 3 6" xfId="115" xr:uid="{00000000-0005-0000-0000-000007000000}"/>
    <cellStyle name="Comma 3 6 2" xfId="202" xr:uid="{00000000-0005-0000-0000-000007000000}"/>
    <cellStyle name="Comma 3 6 2 2" xfId="329" xr:uid="{00000000-0005-0000-0000-000007000000}"/>
    <cellStyle name="Comma 3 6 2 3" xfId="451" xr:uid="{00000000-0005-0000-0000-000007000000}"/>
    <cellStyle name="Comma 3 6 3" xfId="265" xr:uid="{00000000-0005-0000-0000-000007000000}"/>
    <cellStyle name="Comma 3 6 4" xfId="390" xr:uid="{00000000-0005-0000-0000-000007000000}"/>
    <cellStyle name="Comma 3 7" xfId="170" xr:uid="{00000000-0005-0000-0000-0000D5000000}"/>
    <cellStyle name="Comma 3 7 2" xfId="299" xr:uid="{00000000-0005-0000-0000-0000D5000000}"/>
    <cellStyle name="Comma 3 7 3" xfId="421" xr:uid="{00000000-0005-0000-0000-0000D5000000}"/>
    <cellStyle name="Comma 3 8" xfId="234" xr:uid="{00000000-0005-0000-0000-000007000000}"/>
    <cellStyle name="Comma 3 9" xfId="359" xr:uid="{00000000-0005-0000-0000-000007000000}"/>
    <cellStyle name="Comma 4" xfId="15" xr:uid="{00000000-0005-0000-0000-00000E000000}"/>
    <cellStyle name="Comma 4 2" xfId="16" xr:uid="{00000000-0005-0000-0000-00000F000000}"/>
    <cellStyle name="Comma 4 2 2" xfId="17" xr:uid="{00000000-0005-0000-0000-000010000000}"/>
    <cellStyle name="Comma 4 2 2 2" xfId="124" xr:uid="{00000000-0005-0000-0000-000010000000}"/>
    <cellStyle name="Comma 4 2 2 2 2" xfId="211" xr:uid="{00000000-0005-0000-0000-000010000000}"/>
    <cellStyle name="Comma 4 2 2 2 2 2" xfId="338" xr:uid="{00000000-0005-0000-0000-000010000000}"/>
    <cellStyle name="Comma 4 2 2 2 2 3" xfId="460" xr:uid="{00000000-0005-0000-0000-000010000000}"/>
    <cellStyle name="Comma 4 2 2 2 3" xfId="274" xr:uid="{00000000-0005-0000-0000-000010000000}"/>
    <cellStyle name="Comma 4 2 2 2 4" xfId="399" xr:uid="{00000000-0005-0000-0000-000010000000}"/>
    <cellStyle name="Comma 4 2 2 3" xfId="179" xr:uid="{00000000-0005-0000-0000-0000DE000000}"/>
    <cellStyle name="Comma 4 2 2 3 2" xfId="308" xr:uid="{00000000-0005-0000-0000-0000DE000000}"/>
    <cellStyle name="Comma 4 2 2 3 3" xfId="430" xr:uid="{00000000-0005-0000-0000-0000DE000000}"/>
    <cellStyle name="Comma 4 2 2 4" xfId="243" xr:uid="{00000000-0005-0000-0000-000010000000}"/>
    <cellStyle name="Comma 4 2 2 5" xfId="368" xr:uid="{00000000-0005-0000-0000-000010000000}"/>
    <cellStyle name="Comma 4 2 3" xfId="18" xr:uid="{00000000-0005-0000-0000-000011000000}"/>
    <cellStyle name="Comma 4 2 3 2" xfId="125" xr:uid="{00000000-0005-0000-0000-000011000000}"/>
    <cellStyle name="Comma 4 2 3 2 2" xfId="212" xr:uid="{00000000-0005-0000-0000-000011000000}"/>
    <cellStyle name="Comma 4 2 3 2 2 2" xfId="339" xr:uid="{00000000-0005-0000-0000-000011000000}"/>
    <cellStyle name="Comma 4 2 3 2 2 3" xfId="461" xr:uid="{00000000-0005-0000-0000-000011000000}"/>
    <cellStyle name="Comma 4 2 3 2 3" xfId="275" xr:uid="{00000000-0005-0000-0000-000011000000}"/>
    <cellStyle name="Comma 4 2 3 2 4" xfId="400" xr:uid="{00000000-0005-0000-0000-000011000000}"/>
    <cellStyle name="Comma 4 2 3 3" xfId="180" xr:uid="{00000000-0005-0000-0000-0000DF000000}"/>
    <cellStyle name="Comma 4 2 3 3 2" xfId="309" xr:uid="{00000000-0005-0000-0000-0000DF000000}"/>
    <cellStyle name="Comma 4 2 3 3 3" xfId="431" xr:uid="{00000000-0005-0000-0000-0000DF000000}"/>
    <cellStyle name="Comma 4 2 3 4" xfId="244" xr:uid="{00000000-0005-0000-0000-000011000000}"/>
    <cellStyle name="Comma 4 2 3 5" xfId="369" xr:uid="{00000000-0005-0000-0000-000011000000}"/>
    <cellStyle name="Comma 4 2 4" xfId="123" xr:uid="{00000000-0005-0000-0000-00000F000000}"/>
    <cellStyle name="Comma 4 2 4 2" xfId="210" xr:uid="{00000000-0005-0000-0000-00000F000000}"/>
    <cellStyle name="Comma 4 2 4 2 2" xfId="337" xr:uid="{00000000-0005-0000-0000-00000F000000}"/>
    <cellStyle name="Comma 4 2 4 2 3" xfId="459" xr:uid="{00000000-0005-0000-0000-00000F000000}"/>
    <cellStyle name="Comma 4 2 4 3" xfId="273" xr:uid="{00000000-0005-0000-0000-00000F000000}"/>
    <cellStyle name="Comma 4 2 4 4" xfId="398" xr:uid="{00000000-0005-0000-0000-00000F000000}"/>
    <cellStyle name="Comma 4 2 5" xfId="178" xr:uid="{00000000-0005-0000-0000-0000DD000000}"/>
    <cellStyle name="Comma 4 2 5 2" xfId="307" xr:uid="{00000000-0005-0000-0000-0000DD000000}"/>
    <cellStyle name="Comma 4 2 5 3" xfId="429" xr:uid="{00000000-0005-0000-0000-0000DD000000}"/>
    <cellStyle name="Comma 4 2 6" xfId="242" xr:uid="{00000000-0005-0000-0000-00000F000000}"/>
    <cellStyle name="Comma 4 2 7" xfId="367" xr:uid="{00000000-0005-0000-0000-00000F000000}"/>
    <cellStyle name="Comma 4 3" xfId="19" xr:uid="{00000000-0005-0000-0000-000012000000}"/>
    <cellStyle name="Comma 4 3 2" xfId="126" xr:uid="{00000000-0005-0000-0000-000012000000}"/>
    <cellStyle name="Comma 4 3 2 2" xfId="213" xr:uid="{00000000-0005-0000-0000-000012000000}"/>
    <cellStyle name="Comma 4 3 2 2 2" xfId="340" xr:uid="{00000000-0005-0000-0000-000012000000}"/>
    <cellStyle name="Comma 4 3 2 2 3" xfId="462" xr:uid="{00000000-0005-0000-0000-000012000000}"/>
    <cellStyle name="Comma 4 3 2 3" xfId="276" xr:uid="{00000000-0005-0000-0000-000012000000}"/>
    <cellStyle name="Comma 4 3 2 4" xfId="401" xr:uid="{00000000-0005-0000-0000-000012000000}"/>
    <cellStyle name="Comma 4 3 3" xfId="181" xr:uid="{00000000-0005-0000-0000-0000E0000000}"/>
    <cellStyle name="Comma 4 3 3 2" xfId="310" xr:uid="{00000000-0005-0000-0000-0000E0000000}"/>
    <cellStyle name="Comma 4 3 3 3" xfId="432" xr:uid="{00000000-0005-0000-0000-0000E0000000}"/>
    <cellStyle name="Comma 4 3 4" xfId="245" xr:uid="{00000000-0005-0000-0000-000012000000}"/>
    <cellStyle name="Comma 4 3 5" xfId="370" xr:uid="{00000000-0005-0000-0000-000012000000}"/>
    <cellStyle name="Comma 4 4" xfId="20" xr:uid="{00000000-0005-0000-0000-000013000000}"/>
    <cellStyle name="Comma 4 4 2" xfId="127" xr:uid="{00000000-0005-0000-0000-000013000000}"/>
    <cellStyle name="Comma 4 4 2 2" xfId="214" xr:uid="{00000000-0005-0000-0000-000013000000}"/>
    <cellStyle name="Comma 4 4 2 2 2" xfId="341" xr:uid="{00000000-0005-0000-0000-000013000000}"/>
    <cellStyle name="Comma 4 4 2 2 3" xfId="463" xr:uid="{00000000-0005-0000-0000-000013000000}"/>
    <cellStyle name="Comma 4 4 2 3" xfId="277" xr:uid="{00000000-0005-0000-0000-000013000000}"/>
    <cellStyle name="Comma 4 4 2 4" xfId="402" xr:uid="{00000000-0005-0000-0000-000013000000}"/>
    <cellStyle name="Comma 4 4 3" xfId="182" xr:uid="{00000000-0005-0000-0000-0000E1000000}"/>
    <cellStyle name="Comma 4 4 3 2" xfId="311" xr:uid="{00000000-0005-0000-0000-0000E1000000}"/>
    <cellStyle name="Comma 4 4 3 3" xfId="433" xr:uid="{00000000-0005-0000-0000-0000E1000000}"/>
    <cellStyle name="Comma 4 4 4" xfId="246" xr:uid="{00000000-0005-0000-0000-000013000000}"/>
    <cellStyle name="Comma 4 4 5" xfId="371" xr:uid="{00000000-0005-0000-0000-000013000000}"/>
    <cellStyle name="Comma 4 5" xfId="21" xr:uid="{00000000-0005-0000-0000-000014000000}"/>
    <cellStyle name="Comma 4 5 2" xfId="128" xr:uid="{00000000-0005-0000-0000-000014000000}"/>
    <cellStyle name="Comma 4 5 2 2" xfId="215" xr:uid="{00000000-0005-0000-0000-000014000000}"/>
    <cellStyle name="Comma 4 5 2 2 2" xfId="342" xr:uid="{00000000-0005-0000-0000-000014000000}"/>
    <cellStyle name="Comma 4 5 2 2 3" xfId="464" xr:uid="{00000000-0005-0000-0000-000014000000}"/>
    <cellStyle name="Comma 4 5 2 3" xfId="278" xr:uid="{00000000-0005-0000-0000-000014000000}"/>
    <cellStyle name="Comma 4 5 2 4" xfId="403" xr:uid="{00000000-0005-0000-0000-000014000000}"/>
    <cellStyle name="Comma 4 5 3" xfId="183" xr:uid="{00000000-0005-0000-0000-0000E2000000}"/>
    <cellStyle name="Comma 4 5 3 2" xfId="312" xr:uid="{00000000-0005-0000-0000-0000E2000000}"/>
    <cellStyle name="Comma 4 5 3 3" xfId="434" xr:uid="{00000000-0005-0000-0000-0000E2000000}"/>
    <cellStyle name="Comma 4 5 4" xfId="247" xr:uid="{00000000-0005-0000-0000-000014000000}"/>
    <cellStyle name="Comma 4 5 5" xfId="372" xr:uid="{00000000-0005-0000-0000-000014000000}"/>
    <cellStyle name="Comma 4 6" xfId="122" xr:uid="{00000000-0005-0000-0000-00000E000000}"/>
    <cellStyle name="Comma 4 6 2" xfId="209" xr:uid="{00000000-0005-0000-0000-00000E000000}"/>
    <cellStyle name="Comma 4 6 2 2" xfId="336" xr:uid="{00000000-0005-0000-0000-00000E000000}"/>
    <cellStyle name="Comma 4 6 2 3" xfId="458" xr:uid="{00000000-0005-0000-0000-00000E000000}"/>
    <cellStyle name="Comma 4 6 3" xfId="272" xr:uid="{00000000-0005-0000-0000-00000E000000}"/>
    <cellStyle name="Comma 4 6 4" xfId="397" xr:uid="{00000000-0005-0000-0000-00000E000000}"/>
    <cellStyle name="Comma 4 7" xfId="177" xr:uid="{00000000-0005-0000-0000-0000DC000000}"/>
    <cellStyle name="Comma 4 7 2" xfId="306" xr:uid="{00000000-0005-0000-0000-0000DC000000}"/>
    <cellStyle name="Comma 4 7 3" xfId="428" xr:uid="{00000000-0005-0000-0000-0000DC000000}"/>
    <cellStyle name="Comma 4 8" xfId="241" xr:uid="{00000000-0005-0000-0000-00000E000000}"/>
    <cellStyle name="Comma 4 9" xfId="366" xr:uid="{00000000-0005-0000-0000-00000E000000}"/>
    <cellStyle name="Comma 5" xfId="22" xr:uid="{00000000-0005-0000-0000-000015000000}"/>
    <cellStyle name="Comma 5 2" xfId="23" xr:uid="{00000000-0005-0000-0000-000016000000}"/>
    <cellStyle name="Comma 5 2 2" xfId="24" xr:uid="{00000000-0005-0000-0000-000017000000}"/>
    <cellStyle name="Comma 5 2 2 2" xfId="131" xr:uid="{00000000-0005-0000-0000-000017000000}"/>
    <cellStyle name="Comma 5 2 2 2 2" xfId="218" xr:uid="{00000000-0005-0000-0000-000017000000}"/>
    <cellStyle name="Comma 5 2 2 2 2 2" xfId="345" xr:uid="{00000000-0005-0000-0000-000017000000}"/>
    <cellStyle name="Comma 5 2 2 2 2 3" xfId="467" xr:uid="{00000000-0005-0000-0000-000017000000}"/>
    <cellStyle name="Comma 5 2 2 2 3" xfId="281" xr:uid="{00000000-0005-0000-0000-000017000000}"/>
    <cellStyle name="Comma 5 2 2 2 4" xfId="406" xr:uid="{00000000-0005-0000-0000-000017000000}"/>
    <cellStyle name="Comma 5 2 2 3" xfId="186" xr:uid="{00000000-0005-0000-0000-0000E5000000}"/>
    <cellStyle name="Comma 5 2 2 3 2" xfId="315" xr:uid="{00000000-0005-0000-0000-0000E5000000}"/>
    <cellStyle name="Comma 5 2 2 3 3" xfId="437" xr:uid="{00000000-0005-0000-0000-0000E5000000}"/>
    <cellStyle name="Comma 5 2 2 4" xfId="250" xr:uid="{00000000-0005-0000-0000-000017000000}"/>
    <cellStyle name="Comma 5 2 2 5" xfId="375" xr:uid="{00000000-0005-0000-0000-000017000000}"/>
    <cellStyle name="Comma 5 2 3" xfId="25" xr:uid="{00000000-0005-0000-0000-000018000000}"/>
    <cellStyle name="Comma 5 2 3 2" xfId="132" xr:uid="{00000000-0005-0000-0000-000018000000}"/>
    <cellStyle name="Comma 5 2 3 2 2" xfId="219" xr:uid="{00000000-0005-0000-0000-000018000000}"/>
    <cellStyle name="Comma 5 2 3 2 2 2" xfId="346" xr:uid="{00000000-0005-0000-0000-000018000000}"/>
    <cellStyle name="Comma 5 2 3 2 2 3" xfId="468" xr:uid="{00000000-0005-0000-0000-000018000000}"/>
    <cellStyle name="Comma 5 2 3 2 3" xfId="282" xr:uid="{00000000-0005-0000-0000-000018000000}"/>
    <cellStyle name="Comma 5 2 3 2 4" xfId="407" xr:uid="{00000000-0005-0000-0000-000018000000}"/>
    <cellStyle name="Comma 5 2 3 3" xfId="187" xr:uid="{00000000-0005-0000-0000-0000E6000000}"/>
    <cellStyle name="Comma 5 2 3 3 2" xfId="316" xr:uid="{00000000-0005-0000-0000-0000E6000000}"/>
    <cellStyle name="Comma 5 2 3 3 3" xfId="438" xr:uid="{00000000-0005-0000-0000-0000E6000000}"/>
    <cellStyle name="Comma 5 2 3 4" xfId="251" xr:uid="{00000000-0005-0000-0000-000018000000}"/>
    <cellStyle name="Comma 5 2 3 5" xfId="376" xr:uid="{00000000-0005-0000-0000-000018000000}"/>
    <cellStyle name="Comma 5 2 4" xfId="130" xr:uid="{00000000-0005-0000-0000-000016000000}"/>
    <cellStyle name="Comma 5 2 4 2" xfId="217" xr:uid="{00000000-0005-0000-0000-000016000000}"/>
    <cellStyle name="Comma 5 2 4 2 2" xfId="344" xr:uid="{00000000-0005-0000-0000-000016000000}"/>
    <cellStyle name="Comma 5 2 4 2 3" xfId="466" xr:uid="{00000000-0005-0000-0000-000016000000}"/>
    <cellStyle name="Comma 5 2 4 3" xfId="280" xr:uid="{00000000-0005-0000-0000-000016000000}"/>
    <cellStyle name="Comma 5 2 4 4" xfId="405" xr:uid="{00000000-0005-0000-0000-000016000000}"/>
    <cellStyle name="Comma 5 2 5" xfId="185" xr:uid="{00000000-0005-0000-0000-0000E4000000}"/>
    <cellStyle name="Comma 5 2 5 2" xfId="314" xr:uid="{00000000-0005-0000-0000-0000E4000000}"/>
    <cellStyle name="Comma 5 2 5 3" xfId="436" xr:uid="{00000000-0005-0000-0000-0000E4000000}"/>
    <cellStyle name="Comma 5 2 6" xfId="249" xr:uid="{00000000-0005-0000-0000-000016000000}"/>
    <cellStyle name="Comma 5 2 7" xfId="374" xr:uid="{00000000-0005-0000-0000-000016000000}"/>
    <cellStyle name="Comma 5 3" xfId="26" xr:uid="{00000000-0005-0000-0000-000019000000}"/>
    <cellStyle name="Comma 5 3 2" xfId="133" xr:uid="{00000000-0005-0000-0000-000019000000}"/>
    <cellStyle name="Comma 5 3 2 2" xfId="220" xr:uid="{00000000-0005-0000-0000-000019000000}"/>
    <cellStyle name="Comma 5 3 2 2 2" xfId="347" xr:uid="{00000000-0005-0000-0000-000019000000}"/>
    <cellStyle name="Comma 5 3 2 2 3" xfId="469" xr:uid="{00000000-0005-0000-0000-000019000000}"/>
    <cellStyle name="Comma 5 3 2 3" xfId="283" xr:uid="{00000000-0005-0000-0000-000019000000}"/>
    <cellStyle name="Comma 5 3 2 4" xfId="408" xr:uid="{00000000-0005-0000-0000-000019000000}"/>
    <cellStyle name="Comma 5 3 3" xfId="188" xr:uid="{00000000-0005-0000-0000-0000E7000000}"/>
    <cellStyle name="Comma 5 3 3 2" xfId="317" xr:uid="{00000000-0005-0000-0000-0000E7000000}"/>
    <cellStyle name="Comma 5 3 3 3" xfId="439" xr:uid="{00000000-0005-0000-0000-0000E7000000}"/>
    <cellStyle name="Comma 5 3 4" xfId="252" xr:uid="{00000000-0005-0000-0000-000019000000}"/>
    <cellStyle name="Comma 5 3 5" xfId="377" xr:uid="{00000000-0005-0000-0000-000019000000}"/>
    <cellStyle name="Comma 5 4" xfId="27" xr:uid="{00000000-0005-0000-0000-00001A000000}"/>
    <cellStyle name="Comma 5 4 2" xfId="134" xr:uid="{00000000-0005-0000-0000-00001A000000}"/>
    <cellStyle name="Comma 5 4 2 2" xfId="221" xr:uid="{00000000-0005-0000-0000-00001A000000}"/>
    <cellStyle name="Comma 5 4 2 2 2" xfId="348" xr:uid="{00000000-0005-0000-0000-00001A000000}"/>
    <cellStyle name="Comma 5 4 2 2 3" xfId="470" xr:uid="{00000000-0005-0000-0000-00001A000000}"/>
    <cellStyle name="Comma 5 4 2 3" xfId="284" xr:uid="{00000000-0005-0000-0000-00001A000000}"/>
    <cellStyle name="Comma 5 4 2 4" xfId="409" xr:uid="{00000000-0005-0000-0000-00001A000000}"/>
    <cellStyle name="Comma 5 4 3" xfId="189" xr:uid="{00000000-0005-0000-0000-0000E8000000}"/>
    <cellStyle name="Comma 5 4 3 2" xfId="318" xr:uid="{00000000-0005-0000-0000-0000E8000000}"/>
    <cellStyle name="Comma 5 4 3 3" xfId="440" xr:uid="{00000000-0005-0000-0000-0000E8000000}"/>
    <cellStyle name="Comma 5 4 4" xfId="253" xr:uid="{00000000-0005-0000-0000-00001A000000}"/>
    <cellStyle name="Comma 5 4 5" xfId="378" xr:uid="{00000000-0005-0000-0000-00001A000000}"/>
    <cellStyle name="Comma 5 5" xfId="129" xr:uid="{00000000-0005-0000-0000-000015000000}"/>
    <cellStyle name="Comma 5 5 2" xfId="216" xr:uid="{00000000-0005-0000-0000-000015000000}"/>
    <cellStyle name="Comma 5 5 2 2" xfId="343" xr:uid="{00000000-0005-0000-0000-000015000000}"/>
    <cellStyle name="Comma 5 5 2 3" xfId="465" xr:uid="{00000000-0005-0000-0000-000015000000}"/>
    <cellStyle name="Comma 5 5 3" xfId="279" xr:uid="{00000000-0005-0000-0000-000015000000}"/>
    <cellStyle name="Comma 5 5 4" xfId="404" xr:uid="{00000000-0005-0000-0000-000015000000}"/>
    <cellStyle name="Comma 5 6" xfId="184" xr:uid="{00000000-0005-0000-0000-0000E3000000}"/>
    <cellStyle name="Comma 5 6 2" xfId="313" xr:uid="{00000000-0005-0000-0000-0000E3000000}"/>
    <cellStyle name="Comma 5 6 3" xfId="435" xr:uid="{00000000-0005-0000-0000-0000E3000000}"/>
    <cellStyle name="Comma 5 7" xfId="248" xr:uid="{00000000-0005-0000-0000-000015000000}"/>
    <cellStyle name="Comma 5 8" xfId="373" xr:uid="{00000000-0005-0000-0000-000015000000}"/>
    <cellStyle name="Comma 6" xfId="28" xr:uid="{00000000-0005-0000-0000-00001B000000}"/>
    <cellStyle name="Comma 6 2" xfId="135" xr:uid="{00000000-0005-0000-0000-00001B000000}"/>
    <cellStyle name="Comma 6 2 2" xfId="222" xr:uid="{00000000-0005-0000-0000-00001B000000}"/>
    <cellStyle name="Comma 6 2 2 2" xfId="349" xr:uid="{00000000-0005-0000-0000-00001B000000}"/>
    <cellStyle name="Comma 6 2 2 3" xfId="471" xr:uid="{00000000-0005-0000-0000-00001B000000}"/>
    <cellStyle name="Comma 6 2 3" xfId="285" xr:uid="{00000000-0005-0000-0000-00001B000000}"/>
    <cellStyle name="Comma 6 2 4" xfId="410" xr:uid="{00000000-0005-0000-0000-00001B000000}"/>
    <cellStyle name="Comma 6 3" xfId="190" xr:uid="{00000000-0005-0000-0000-0000E9000000}"/>
    <cellStyle name="Comma 6 3 2" xfId="319" xr:uid="{00000000-0005-0000-0000-0000E9000000}"/>
    <cellStyle name="Comma 6 3 3" xfId="441" xr:uid="{00000000-0005-0000-0000-0000E9000000}"/>
    <cellStyle name="Comma 6 4" xfId="254" xr:uid="{00000000-0005-0000-0000-00001B000000}"/>
    <cellStyle name="Comma 6 5" xfId="379" xr:uid="{00000000-0005-0000-0000-00001B000000}"/>
    <cellStyle name="Comma 7" xfId="29" xr:uid="{00000000-0005-0000-0000-00001C000000}"/>
    <cellStyle name="Comma 7 2" xfId="136" xr:uid="{00000000-0005-0000-0000-00001C000000}"/>
    <cellStyle name="Comma 7 2 2" xfId="223" xr:uid="{00000000-0005-0000-0000-00001C000000}"/>
    <cellStyle name="Comma 7 2 2 2" xfId="350" xr:uid="{00000000-0005-0000-0000-00001C000000}"/>
    <cellStyle name="Comma 7 2 2 3" xfId="472" xr:uid="{00000000-0005-0000-0000-00001C000000}"/>
    <cellStyle name="Comma 7 2 3" xfId="286" xr:uid="{00000000-0005-0000-0000-00001C000000}"/>
    <cellStyle name="Comma 7 2 4" xfId="411" xr:uid="{00000000-0005-0000-0000-00001C000000}"/>
    <cellStyle name="Comma 7 3" xfId="191" xr:uid="{00000000-0005-0000-0000-0000EA000000}"/>
    <cellStyle name="Comma 7 3 2" xfId="320" xr:uid="{00000000-0005-0000-0000-0000EA000000}"/>
    <cellStyle name="Comma 7 3 3" xfId="442" xr:uid="{00000000-0005-0000-0000-0000EA000000}"/>
    <cellStyle name="Comma 7 4" xfId="255" xr:uid="{00000000-0005-0000-0000-00001C000000}"/>
    <cellStyle name="Comma 7 5" xfId="380" xr:uid="{00000000-0005-0000-0000-00001C000000}"/>
    <cellStyle name="Comma 8" xfId="106" xr:uid="{00000000-0005-0000-0000-00001D000000}"/>
    <cellStyle name="Comma 8 2" xfId="160" xr:uid="{00000000-0005-0000-0000-00001D000000}"/>
    <cellStyle name="Comma 8 2 2" xfId="224" xr:uid="{00000000-0005-0000-0000-00001D000000}"/>
    <cellStyle name="Comma 8 2 2 2" xfId="351" xr:uid="{00000000-0005-0000-0000-00001D000000}"/>
    <cellStyle name="Comma 8 2 2 3" xfId="473" xr:uid="{00000000-0005-0000-0000-00001D000000}"/>
    <cellStyle name="Comma 8 2 3" xfId="288" xr:uid="{00000000-0005-0000-0000-00001D000000}"/>
    <cellStyle name="Comma 8 2 4" xfId="291" xr:uid="{00000000-0005-0000-0000-00001D000000}"/>
    <cellStyle name="Comma 8 2 5" xfId="413" xr:uid="{00000000-0005-0000-0000-00001D000000}"/>
    <cellStyle name="Comma 8 3" xfId="193" xr:uid="{00000000-0005-0000-0000-00001D000000}"/>
    <cellStyle name="Comma 8 3 2" xfId="321" xr:uid="{00000000-0005-0000-0000-00001D000000}"/>
    <cellStyle name="Comma 8 3 3" xfId="443" xr:uid="{00000000-0005-0000-0000-00001D000000}"/>
    <cellStyle name="Comma 8 4" xfId="257" xr:uid="{00000000-0005-0000-0000-00001D000000}"/>
    <cellStyle name="Comma 8 5" xfId="289" xr:uid="{00000000-0005-0000-0000-00001D000000}"/>
    <cellStyle name="Comma 8 6" xfId="382" xr:uid="{00000000-0005-0000-0000-00001D000000}"/>
    <cellStyle name="Comma 9" xfId="108" xr:uid="{00000000-0005-0000-0000-000098000000}"/>
    <cellStyle name="Comma 9 2" xfId="195" xr:uid="{00000000-0005-0000-0000-000098000000}"/>
    <cellStyle name="Comma 9 2 2" xfId="322" xr:uid="{00000000-0005-0000-0000-000098000000}"/>
    <cellStyle name="Comma 9 2 3" xfId="444" xr:uid="{00000000-0005-0000-0000-000098000000}"/>
    <cellStyle name="Comma 9 3" xfId="258" xr:uid="{00000000-0005-0000-0000-000098000000}"/>
    <cellStyle name="Comma 9 4" xfId="290" xr:uid="{00000000-0005-0000-0000-000098000000}"/>
    <cellStyle name="Comma 9 5" xfId="383" xr:uid="{00000000-0005-0000-0000-000098000000}"/>
    <cellStyle name="Custom - Style8" xfId="30" xr:uid="{00000000-0005-0000-0000-00001E000000}"/>
    <cellStyle name="Grey" xfId="31" xr:uid="{00000000-0005-0000-0000-00001F000000}"/>
    <cellStyle name="Header1" xfId="32" xr:uid="{00000000-0005-0000-0000-000020000000}"/>
    <cellStyle name="Header2" xfId="33" xr:uid="{00000000-0005-0000-0000-000021000000}"/>
    <cellStyle name="Input [yellow]" xfId="34" xr:uid="{00000000-0005-0000-0000-000022000000}"/>
    <cellStyle name="Milliers [0]_AR1194" xfId="35" xr:uid="{00000000-0005-0000-0000-000023000000}"/>
    <cellStyle name="Milliers_AR1194" xfId="36" xr:uid="{00000000-0005-0000-0000-000024000000}"/>
    <cellStyle name="Monétaire [0]_AR1194" xfId="37" xr:uid="{00000000-0005-0000-0000-000025000000}"/>
    <cellStyle name="Monétaire_AR1194" xfId="38" xr:uid="{00000000-0005-0000-0000-000026000000}"/>
    <cellStyle name="Normal" xfId="0" builtinId="0"/>
    <cellStyle name="Normal - Style1" xfId="39" xr:uid="{00000000-0005-0000-0000-000028000000}"/>
    <cellStyle name="Normal 2" xfId="40" xr:uid="{00000000-0005-0000-0000-000029000000}"/>
    <cellStyle name="Normal 3" xfId="41" xr:uid="{00000000-0005-0000-0000-00002A000000}"/>
    <cellStyle name="Normal 4" xfId="192" xr:uid="{00000000-0005-0000-0000-00000A010000}"/>
    <cellStyle name="Normal 5" xfId="226" xr:uid="{00000000-0005-0000-0000-00004B010000}"/>
    <cellStyle name="Normal_Financial Statement2002" xfId="42" xr:uid="{00000000-0005-0000-0000-00002B000000}"/>
    <cellStyle name="Normal_KLSE4Q05" xfId="43" xr:uid="{00000000-0005-0000-0000-00002C000000}"/>
    <cellStyle name="Percent" xfId="44" builtinId="5"/>
    <cellStyle name="Percent [2]" xfId="45" xr:uid="{00000000-0005-0000-0000-00002E000000}"/>
    <cellStyle name="Percent 10" xfId="46" xr:uid="{00000000-0005-0000-0000-00002F000000}"/>
    <cellStyle name="Percent 10 2" xfId="47" xr:uid="{00000000-0005-0000-0000-000030000000}"/>
    <cellStyle name="Percent 11" xfId="48" xr:uid="{00000000-0005-0000-0000-000031000000}"/>
    <cellStyle name="Percent 11 2" xfId="49" xr:uid="{00000000-0005-0000-0000-000032000000}"/>
    <cellStyle name="Percent 12" xfId="50" xr:uid="{00000000-0005-0000-0000-000033000000}"/>
    <cellStyle name="Percent 12 2" xfId="51" xr:uid="{00000000-0005-0000-0000-000034000000}"/>
    <cellStyle name="Percent 13" xfId="52" xr:uid="{00000000-0005-0000-0000-000035000000}"/>
    <cellStyle name="Percent 13 2" xfId="53" xr:uid="{00000000-0005-0000-0000-000036000000}"/>
    <cellStyle name="Percent 14" xfId="54" xr:uid="{00000000-0005-0000-0000-000037000000}"/>
    <cellStyle name="Percent 14 2" xfId="55" xr:uid="{00000000-0005-0000-0000-000038000000}"/>
    <cellStyle name="Percent 15" xfId="56" xr:uid="{00000000-0005-0000-0000-000039000000}"/>
    <cellStyle name="Percent 15 2" xfId="57" xr:uid="{00000000-0005-0000-0000-00003A000000}"/>
    <cellStyle name="Percent 16" xfId="58" xr:uid="{00000000-0005-0000-0000-00003B000000}"/>
    <cellStyle name="Percent 16 2" xfId="59" xr:uid="{00000000-0005-0000-0000-00003C000000}"/>
    <cellStyle name="Percent 17" xfId="60" xr:uid="{00000000-0005-0000-0000-00003D000000}"/>
    <cellStyle name="Percent 17 2" xfId="61" xr:uid="{00000000-0005-0000-0000-00003E000000}"/>
    <cellStyle name="Percent 18" xfId="62" xr:uid="{00000000-0005-0000-0000-00003F000000}"/>
    <cellStyle name="Percent 18 2" xfId="63" xr:uid="{00000000-0005-0000-0000-000040000000}"/>
    <cellStyle name="Percent 19" xfId="64" xr:uid="{00000000-0005-0000-0000-000041000000}"/>
    <cellStyle name="Percent 19 2" xfId="65" xr:uid="{00000000-0005-0000-0000-000042000000}"/>
    <cellStyle name="Percent 2" xfId="66" xr:uid="{00000000-0005-0000-0000-000043000000}"/>
    <cellStyle name="Percent 20" xfId="67" xr:uid="{00000000-0005-0000-0000-000044000000}"/>
    <cellStyle name="Percent 20 2" xfId="68" xr:uid="{00000000-0005-0000-0000-000045000000}"/>
    <cellStyle name="Percent 21" xfId="69" xr:uid="{00000000-0005-0000-0000-000046000000}"/>
    <cellStyle name="Percent 21 2" xfId="137" xr:uid="{00000000-0005-0000-0000-000046000000}"/>
    <cellStyle name="Percent 22" xfId="70" xr:uid="{00000000-0005-0000-0000-000047000000}"/>
    <cellStyle name="Percent 22 2" xfId="138" xr:uid="{00000000-0005-0000-0000-000047000000}"/>
    <cellStyle name="Percent 23" xfId="71" xr:uid="{00000000-0005-0000-0000-000048000000}"/>
    <cellStyle name="Percent 23 2" xfId="139" xr:uid="{00000000-0005-0000-0000-000048000000}"/>
    <cellStyle name="Percent 24" xfId="72" xr:uid="{00000000-0005-0000-0000-000049000000}"/>
    <cellStyle name="Percent 24 2" xfId="140" xr:uid="{00000000-0005-0000-0000-000049000000}"/>
    <cellStyle name="Percent 25" xfId="73" xr:uid="{00000000-0005-0000-0000-00004A000000}"/>
    <cellStyle name="Percent 25 2" xfId="141" xr:uid="{00000000-0005-0000-0000-00004A000000}"/>
    <cellStyle name="Percent 26" xfId="74" xr:uid="{00000000-0005-0000-0000-00004B000000}"/>
    <cellStyle name="Percent 26 2" xfId="142" xr:uid="{00000000-0005-0000-0000-00004B000000}"/>
    <cellStyle name="Percent 27" xfId="75" xr:uid="{00000000-0005-0000-0000-00004C000000}"/>
    <cellStyle name="Percent 27 2" xfId="143" xr:uid="{00000000-0005-0000-0000-00004C000000}"/>
    <cellStyle name="Percent 28" xfId="76" xr:uid="{00000000-0005-0000-0000-00004D000000}"/>
    <cellStyle name="Percent 28 2" xfId="144" xr:uid="{00000000-0005-0000-0000-00004D000000}"/>
    <cellStyle name="Percent 29" xfId="77" xr:uid="{00000000-0005-0000-0000-00004E000000}"/>
    <cellStyle name="Percent 29 2" xfId="145" xr:uid="{00000000-0005-0000-0000-00004E000000}"/>
    <cellStyle name="Percent 3" xfId="78" xr:uid="{00000000-0005-0000-0000-00004F000000}"/>
    <cellStyle name="Percent 30" xfId="79" xr:uid="{00000000-0005-0000-0000-000050000000}"/>
    <cellStyle name="Percent 30 2" xfId="146" xr:uid="{00000000-0005-0000-0000-000050000000}"/>
    <cellStyle name="Percent 31" xfId="80" xr:uid="{00000000-0005-0000-0000-000051000000}"/>
    <cellStyle name="Percent 31 2" xfId="147" xr:uid="{00000000-0005-0000-0000-000051000000}"/>
    <cellStyle name="Percent 32" xfId="81" xr:uid="{00000000-0005-0000-0000-000052000000}"/>
    <cellStyle name="Percent 32 2" xfId="148" xr:uid="{00000000-0005-0000-0000-000052000000}"/>
    <cellStyle name="Percent 33" xfId="82" xr:uid="{00000000-0005-0000-0000-000053000000}"/>
    <cellStyle name="Percent 33 2" xfId="149" xr:uid="{00000000-0005-0000-0000-000053000000}"/>
    <cellStyle name="Percent 34" xfId="83" xr:uid="{00000000-0005-0000-0000-000054000000}"/>
    <cellStyle name="Percent 34 2" xfId="150" xr:uid="{00000000-0005-0000-0000-000054000000}"/>
    <cellStyle name="Percent 35" xfId="84" xr:uid="{00000000-0005-0000-0000-000055000000}"/>
    <cellStyle name="Percent 35 2" xfId="151" xr:uid="{00000000-0005-0000-0000-000055000000}"/>
    <cellStyle name="Percent 36" xfId="85" xr:uid="{00000000-0005-0000-0000-000056000000}"/>
    <cellStyle name="Percent 36 2" xfId="152" xr:uid="{00000000-0005-0000-0000-000056000000}"/>
    <cellStyle name="Percent 37" xfId="86" xr:uid="{00000000-0005-0000-0000-000057000000}"/>
    <cellStyle name="Percent 37 2" xfId="153" xr:uid="{00000000-0005-0000-0000-000057000000}"/>
    <cellStyle name="Percent 38" xfId="107" xr:uid="{00000000-0005-0000-0000-000058000000}"/>
    <cellStyle name="Percent 38 2" xfId="161" xr:uid="{00000000-0005-0000-0000-000058000000}"/>
    <cellStyle name="Percent 38 2 2" xfId="225" xr:uid="{00000000-0005-0000-0000-000058000000}"/>
    <cellStyle name="Percent 38 3" xfId="194" xr:uid="{00000000-0005-0000-0000-000058000000}"/>
    <cellStyle name="Percent 39" xfId="162" xr:uid="{00000000-0005-0000-0000-00000B010000}"/>
    <cellStyle name="Percent 4" xfId="87" xr:uid="{00000000-0005-0000-0000-000059000000}"/>
    <cellStyle name="Percent 4 2" xfId="88" xr:uid="{00000000-0005-0000-0000-00005A000000}"/>
    <cellStyle name="Percent 4 3" xfId="89" xr:uid="{00000000-0005-0000-0000-00005B000000}"/>
    <cellStyle name="Percent 4 3 2" xfId="154" xr:uid="{00000000-0005-0000-0000-00005B000000}"/>
    <cellStyle name="Percent 40" xfId="256" xr:uid="{00000000-0005-0000-0000-00004C010000}"/>
    <cellStyle name="Percent 41" xfId="381" xr:uid="{00000000-0005-0000-0000-000004020000}"/>
    <cellStyle name="Percent 42" xfId="412" xr:uid="{00000000-0005-0000-0000-000005020000}"/>
    <cellStyle name="Percent 5" xfId="90" xr:uid="{00000000-0005-0000-0000-00005C000000}"/>
    <cellStyle name="Percent 5 2" xfId="91" xr:uid="{00000000-0005-0000-0000-00005D000000}"/>
    <cellStyle name="Percent 5 3" xfId="92" xr:uid="{00000000-0005-0000-0000-00005E000000}"/>
    <cellStyle name="Percent 5 3 2" xfId="155" xr:uid="{00000000-0005-0000-0000-00005E000000}"/>
    <cellStyle name="Percent 6" xfId="93" xr:uid="{00000000-0005-0000-0000-00005F000000}"/>
    <cellStyle name="Percent 6 2" xfId="94" xr:uid="{00000000-0005-0000-0000-000060000000}"/>
    <cellStyle name="Percent 6 3" xfId="95" xr:uid="{00000000-0005-0000-0000-000061000000}"/>
    <cellStyle name="Percent 6 3 2" xfId="156" xr:uid="{00000000-0005-0000-0000-000061000000}"/>
    <cellStyle name="Percent 7" xfId="96" xr:uid="{00000000-0005-0000-0000-000062000000}"/>
    <cellStyle name="Percent 7 2" xfId="97" xr:uid="{00000000-0005-0000-0000-000063000000}"/>
    <cellStyle name="Percent 7 3" xfId="98" xr:uid="{00000000-0005-0000-0000-000064000000}"/>
    <cellStyle name="Percent 7 3 2" xfId="157" xr:uid="{00000000-0005-0000-0000-000064000000}"/>
    <cellStyle name="Percent 8" xfId="99" xr:uid="{00000000-0005-0000-0000-000065000000}"/>
    <cellStyle name="Percent 8 2" xfId="100" xr:uid="{00000000-0005-0000-0000-000066000000}"/>
    <cellStyle name="Percent 8 3" xfId="101" xr:uid="{00000000-0005-0000-0000-000067000000}"/>
    <cellStyle name="Percent 8 3 2" xfId="158" xr:uid="{00000000-0005-0000-0000-000067000000}"/>
    <cellStyle name="Percent 9" xfId="102" xr:uid="{00000000-0005-0000-0000-000068000000}"/>
    <cellStyle name="Percent 9 2" xfId="103" xr:uid="{00000000-0005-0000-0000-000069000000}"/>
    <cellStyle name="Percent 9 3" xfId="104" xr:uid="{00000000-0005-0000-0000-00006A000000}"/>
    <cellStyle name="Percent 9 3 2" xfId="159" xr:uid="{00000000-0005-0000-0000-00006A000000}"/>
    <cellStyle name="PERCENTAGE" xfId="105" xr:uid="{00000000-0005-0000-0000-00006B000000}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0"/>
  <sheetViews>
    <sheetView tabSelected="1" zoomScaleNormal="100" workbookViewId="0"/>
  </sheetViews>
  <sheetFormatPr defaultColWidth="8" defaultRowHeight="11.5"/>
  <cols>
    <col min="1" max="1" width="44.08203125" style="13" customWidth="1"/>
    <col min="2" max="3" width="11.83203125" style="16" customWidth="1"/>
    <col min="4" max="4" width="2.33203125" style="16" customWidth="1"/>
    <col min="5" max="6" width="11.83203125" style="16" customWidth="1"/>
    <col min="7" max="16384" width="8" style="13"/>
  </cols>
  <sheetData>
    <row r="1" spans="1:6">
      <c r="A1" s="31" t="s">
        <v>85</v>
      </c>
      <c r="B1" s="1"/>
      <c r="C1" s="1"/>
      <c r="D1" s="1"/>
      <c r="E1" s="1"/>
      <c r="F1" s="1"/>
    </row>
    <row r="2" spans="1:6">
      <c r="A2" s="31" t="s">
        <v>86</v>
      </c>
      <c r="B2" s="1"/>
      <c r="C2" s="1"/>
      <c r="D2" s="1"/>
      <c r="E2" s="1"/>
      <c r="F2" s="1"/>
    </row>
    <row r="3" spans="1:6">
      <c r="A3" s="31" t="s">
        <v>87</v>
      </c>
      <c r="B3" s="1"/>
      <c r="C3" s="1"/>
      <c r="D3" s="1"/>
      <c r="E3" s="1"/>
      <c r="F3" s="1"/>
    </row>
    <row r="4" spans="1:6">
      <c r="A4" s="31" t="s">
        <v>61</v>
      </c>
      <c r="B4" s="1"/>
      <c r="C4" s="1"/>
      <c r="D4" s="1"/>
      <c r="E4" s="1"/>
      <c r="F4" s="1"/>
    </row>
    <row r="5" spans="1:6">
      <c r="A5" s="32" t="s">
        <v>106</v>
      </c>
      <c r="B5" s="1"/>
      <c r="C5" s="1"/>
      <c r="D5" s="1"/>
      <c r="E5" s="1"/>
      <c r="F5" s="1"/>
    </row>
    <row r="6" spans="1:6" hidden="1">
      <c r="A6" s="2"/>
      <c r="B6" s="1"/>
      <c r="C6" s="1"/>
      <c r="D6" s="1"/>
      <c r="E6" s="1"/>
      <c r="F6" s="1"/>
    </row>
    <row r="7" spans="1:6" hidden="1">
      <c r="A7" s="2"/>
      <c r="B7" s="1"/>
      <c r="C7" s="1"/>
      <c r="D7" s="1"/>
      <c r="E7" s="1"/>
      <c r="F7" s="1"/>
    </row>
    <row r="8" spans="1:6" hidden="1">
      <c r="A8" s="31"/>
      <c r="B8" s="1"/>
      <c r="C8" s="1"/>
      <c r="D8" s="1"/>
      <c r="E8" s="1"/>
      <c r="F8" s="1"/>
    </row>
    <row r="9" spans="1:6" hidden="1">
      <c r="A9" s="2"/>
      <c r="B9" s="1"/>
      <c r="C9" s="33"/>
      <c r="D9" s="1"/>
      <c r="E9" s="1"/>
      <c r="F9" s="33"/>
    </row>
    <row r="10" spans="1:6" s="52" customFormat="1">
      <c r="A10" s="49"/>
      <c r="B10" s="50">
        <v>2023</v>
      </c>
      <c r="C10" s="50">
        <v>2022</v>
      </c>
      <c r="D10" s="51"/>
      <c r="E10" s="50">
        <f>B10</f>
        <v>2023</v>
      </c>
      <c r="F10" s="50">
        <f>C10</f>
        <v>2022</v>
      </c>
    </row>
    <row r="11" spans="1:6">
      <c r="A11" s="2"/>
      <c r="B11" s="33" t="s">
        <v>62</v>
      </c>
      <c r="C11" s="33" t="s">
        <v>63</v>
      </c>
      <c r="D11" s="33"/>
      <c r="E11" s="33" t="s">
        <v>107</v>
      </c>
      <c r="F11" s="33" t="s">
        <v>107</v>
      </c>
    </row>
    <row r="12" spans="1:6">
      <c r="A12" s="2"/>
      <c r="B12" s="33" t="s">
        <v>64</v>
      </c>
      <c r="C12" s="33" t="s">
        <v>64</v>
      </c>
      <c r="D12" s="33"/>
      <c r="E12" s="33" t="s">
        <v>65</v>
      </c>
      <c r="F12" s="33" t="s">
        <v>65</v>
      </c>
    </row>
    <row r="13" spans="1:6">
      <c r="A13" s="2"/>
      <c r="B13" s="54">
        <v>45199</v>
      </c>
      <c r="C13" s="54">
        <v>44834</v>
      </c>
      <c r="D13" s="33"/>
      <c r="E13" s="33" t="s">
        <v>66</v>
      </c>
      <c r="F13" s="33" t="s">
        <v>66</v>
      </c>
    </row>
    <row r="14" spans="1:6">
      <c r="A14" s="2"/>
      <c r="B14" s="33" t="s">
        <v>6</v>
      </c>
      <c r="C14" s="33" t="s">
        <v>6</v>
      </c>
      <c r="D14" s="33"/>
      <c r="E14" s="33" t="s">
        <v>6</v>
      </c>
      <c r="F14" s="33" t="s">
        <v>6</v>
      </c>
    </row>
    <row r="15" spans="1:6">
      <c r="A15" s="2"/>
      <c r="B15" s="1"/>
      <c r="C15" s="1"/>
      <c r="D15" s="1"/>
      <c r="E15" s="1"/>
      <c r="F15" s="1"/>
    </row>
    <row r="16" spans="1:6">
      <c r="A16" s="2" t="s">
        <v>3</v>
      </c>
      <c r="B16" s="68">
        <v>64627</v>
      </c>
      <c r="C16" s="69">
        <v>84707</v>
      </c>
      <c r="D16" s="70"/>
      <c r="E16" s="68">
        <v>186756</v>
      </c>
      <c r="F16" s="71">
        <v>224445</v>
      </c>
    </row>
    <row r="17" spans="1:6">
      <c r="A17" s="2"/>
      <c r="B17" s="70"/>
      <c r="C17" s="73"/>
      <c r="D17" s="70"/>
      <c r="E17" s="70"/>
      <c r="F17" s="74"/>
    </row>
    <row r="18" spans="1:6">
      <c r="A18" s="2" t="s">
        <v>67</v>
      </c>
      <c r="B18" s="68">
        <v>-63259</v>
      </c>
      <c r="C18" s="69">
        <v>-84074</v>
      </c>
      <c r="D18" s="70"/>
      <c r="E18" s="68">
        <v>-185306</v>
      </c>
      <c r="F18" s="71">
        <v>-220398</v>
      </c>
    </row>
    <row r="19" spans="1:6">
      <c r="A19" s="2"/>
      <c r="B19" s="70"/>
      <c r="C19" s="73"/>
      <c r="D19" s="70"/>
      <c r="E19" s="70"/>
      <c r="F19" s="74"/>
    </row>
    <row r="20" spans="1:6">
      <c r="A20" s="2" t="s">
        <v>68</v>
      </c>
      <c r="B20" s="68">
        <v>-469</v>
      </c>
      <c r="C20" s="69">
        <v>-420</v>
      </c>
      <c r="D20" s="70"/>
      <c r="E20" s="68">
        <v>-1267</v>
      </c>
      <c r="F20" s="71">
        <v>-1352</v>
      </c>
    </row>
    <row r="21" spans="1:6">
      <c r="A21" s="2"/>
      <c r="B21" s="70"/>
      <c r="C21" s="73"/>
      <c r="D21" s="70"/>
      <c r="E21" s="70"/>
      <c r="F21" s="74"/>
    </row>
    <row r="22" spans="1:6">
      <c r="A22" s="2" t="s">
        <v>113</v>
      </c>
      <c r="B22" s="68">
        <v>694</v>
      </c>
      <c r="C22" s="69">
        <v>259</v>
      </c>
      <c r="D22" s="70"/>
      <c r="E22" s="63">
        <v>575</v>
      </c>
      <c r="F22" s="71">
        <v>382</v>
      </c>
    </row>
    <row r="23" spans="1:6">
      <c r="A23" s="2"/>
      <c r="B23" s="75"/>
      <c r="C23" s="75"/>
      <c r="D23" s="70"/>
      <c r="E23" s="75"/>
      <c r="F23" s="75"/>
    </row>
    <row r="24" spans="1:6">
      <c r="A24" s="2" t="s">
        <v>114</v>
      </c>
      <c r="B24" s="68">
        <f>SUM(B16:B22)</f>
        <v>1593</v>
      </c>
      <c r="C24" s="68">
        <f>SUM(C16:C23)</f>
        <v>472</v>
      </c>
      <c r="D24" s="70"/>
      <c r="E24" s="68">
        <f>SUM(E16:E22)</f>
        <v>758</v>
      </c>
      <c r="F24" s="68">
        <f>SUM(F16:F23)</f>
        <v>3077</v>
      </c>
    </row>
    <row r="25" spans="1:6">
      <c r="A25" s="2"/>
      <c r="B25" s="70"/>
      <c r="C25" s="70"/>
      <c r="D25" s="70"/>
      <c r="E25" s="70"/>
      <c r="F25" s="70"/>
    </row>
    <row r="26" spans="1:6">
      <c r="A26" s="2" t="s">
        <v>36</v>
      </c>
      <c r="B26" s="68">
        <v>-168</v>
      </c>
      <c r="C26" s="69">
        <v>-191</v>
      </c>
      <c r="D26" s="70"/>
      <c r="E26" s="68">
        <v>-410</v>
      </c>
      <c r="F26" s="76">
        <v>-482</v>
      </c>
    </row>
    <row r="27" spans="1:6">
      <c r="A27" s="2" t="s">
        <v>79</v>
      </c>
      <c r="B27" s="68">
        <v>147</v>
      </c>
      <c r="C27" s="69">
        <v>123</v>
      </c>
      <c r="D27" s="70"/>
      <c r="E27" s="68">
        <v>437</v>
      </c>
      <c r="F27" s="76">
        <v>360</v>
      </c>
    </row>
    <row r="28" spans="1:6">
      <c r="A28" s="2"/>
      <c r="B28" s="75"/>
      <c r="C28" s="75"/>
      <c r="D28" s="70"/>
      <c r="E28" s="77"/>
      <c r="F28" s="77"/>
    </row>
    <row r="29" spans="1:6">
      <c r="A29" s="2" t="s">
        <v>115</v>
      </c>
      <c r="B29" s="70">
        <f>SUM(B24:B28)</f>
        <v>1572</v>
      </c>
      <c r="C29" s="70">
        <f>SUM(C24:C28)</f>
        <v>404</v>
      </c>
      <c r="D29" s="70"/>
      <c r="E29" s="70">
        <f>SUM(E24:E28)</f>
        <v>785</v>
      </c>
      <c r="F29" s="70">
        <f>SUM(F24:F28)</f>
        <v>2955</v>
      </c>
    </row>
    <row r="30" spans="1:6">
      <c r="A30" s="2"/>
      <c r="B30" s="70"/>
      <c r="C30" s="70"/>
      <c r="D30" s="70"/>
      <c r="E30" s="70"/>
      <c r="F30" s="70"/>
    </row>
    <row r="31" spans="1:6">
      <c r="A31" s="2" t="s">
        <v>70</v>
      </c>
      <c r="B31" s="68">
        <v>-20</v>
      </c>
      <c r="C31" s="69">
        <v>-54</v>
      </c>
      <c r="D31" s="70"/>
      <c r="E31" s="68">
        <v>-72</v>
      </c>
      <c r="F31" s="71">
        <v>-256</v>
      </c>
    </row>
    <row r="32" spans="1:6">
      <c r="A32" s="2"/>
      <c r="B32" s="75"/>
      <c r="C32" s="75"/>
      <c r="D32" s="70"/>
      <c r="E32" s="75"/>
      <c r="F32" s="75"/>
    </row>
    <row r="33" spans="1:6" s="23" customFormat="1">
      <c r="A33" s="27" t="s">
        <v>116</v>
      </c>
      <c r="B33" s="68">
        <f>SUM(B29:B32)</f>
        <v>1552</v>
      </c>
      <c r="C33" s="68">
        <f>SUM(C29:C31)</f>
        <v>350</v>
      </c>
      <c r="D33" s="68"/>
      <c r="E33" s="68">
        <f>SUM(E29:E32)</f>
        <v>713</v>
      </c>
      <c r="F33" s="68">
        <f>SUM(F29:F31)</f>
        <v>2699</v>
      </c>
    </row>
    <row r="34" spans="1:6">
      <c r="A34" s="2"/>
      <c r="B34" s="70"/>
      <c r="C34" s="70"/>
      <c r="D34" s="70"/>
      <c r="E34" s="70"/>
      <c r="F34" s="70"/>
    </row>
    <row r="35" spans="1:6">
      <c r="A35" s="2" t="s">
        <v>122</v>
      </c>
      <c r="B35" s="75">
        <v>0</v>
      </c>
      <c r="C35" s="75">
        <v>0</v>
      </c>
      <c r="D35" s="70"/>
      <c r="E35" s="75">
        <v>0</v>
      </c>
      <c r="F35" s="75">
        <v>0</v>
      </c>
    </row>
    <row r="36" spans="1:6">
      <c r="A36" s="2"/>
      <c r="B36" s="70"/>
      <c r="C36" s="70"/>
      <c r="D36" s="70"/>
      <c r="E36" s="70"/>
      <c r="F36" s="70"/>
    </row>
    <row r="37" spans="1:6" ht="12" thickBot="1">
      <c r="A37" s="2" t="s">
        <v>121</v>
      </c>
      <c r="B37" s="78">
        <f>SUM(B33:B35)</f>
        <v>1552</v>
      </c>
      <c r="C37" s="78">
        <f>SUM(C33:C35)</f>
        <v>350</v>
      </c>
      <c r="D37" s="70"/>
      <c r="E37" s="78">
        <f>SUM(E33:E35)</f>
        <v>713</v>
      </c>
      <c r="F37" s="78">
        <f>SUM(F33:F36)</f>
        <v>2699</v>
      </c>
    </row>
    <row r="38" spans="1:6" ht="12" thickTop="1">
      <c r="A38" s="2"/>
      <c r="B38" s="70"/>
      <c r="C38" s="70"/>
      <c r="D38" s="70"/>
      <c r="E38" s="70"/>
      <c r="F38" s="70"/>
    </row>
    <row r="39" spans="1:6">
      <c r="A39" s="2"/>
      <c r="B39" s="79"/>
      <c r="C39" s="80"/>
      <c r="D39" s="70"/>
      <c r="E39" s="79"/>
      <c r="F39" s="80"/>
    </row>
    <row r="40" spans="1:6">
      <c r="A40" s="2" t="s">
        <v>84</v>
      </c>
      <c r="B40" s="70"/>
      <c r="C40" s="70"/>
      <c r="D40" s="70"/>
      <c r="E40" s="70"/>
      <c r="F40" s="70"/>
    </row>
    <row r="41" spans="1:6">
      <c r="A41" s="15" t="s">
        <v>35</v>
      </c>
      <c r="B41" s="68">
        <v>1526</v>
      </c>
      <c r="C41" s="68">
        <v>252</v>
      </c>
      <c r="D41" s="70"/>
      <c r="E41" s="68">
        <f>E43-E42</f>
        <v>734</v>
      </c>
      <c r="F41" s="68">
        <v>2597</v>
      </c>
    </row>
    <row r="42" spans="1:6">
      <c r="A42" s="15" t="s">
        <v>57</v>
      </c>
      <c r="B42" s="68">
        <v>26</v>
      </c>
      <c r="C42" s="69">
        <v>98</v>
      </c>
      <c r="D42" s="70"/>
      <c r="E42" s="75">
        <v>-21</v>
      </c>
      <c r="F42" s="81">
        <v>102</v>
      </c>
    </row>
    <row r="43" spans="1:6" ht="12" thickBot="1">
      <c r="A43" s="2"/>
      <c r="B43" s="82">
        <f>SUM(B41:B42)</f>
        <v>1552</v>
      </c>
      <c r="C43" s="82">
        <f>SUM(C41:C42)</f>
        <v>350</v>
      </c>
      <c r="D43" s="68"/>
      <c r="E43" s="78">
        <f>E33</f>
        <v>713</v>
      </c>
      <c r="F43" s="78">
        <f>SUM(F41:F42)</f>
        <v>2699</v>
      </c>
    </row>
    <row r="44" spans="1:6" ht="12" thickTop="1">
      <c r="A44" s="2"/>
      <c r="B44" s="68"/>
      <c r="C44" s="68"/>
      <c r="D44" s="68"/>
      <c r="E44" s="68"/>
      <c r="F44" s="68"/>
    </row>
    <row r="45" spans="1:6">
      <c r="A45" s="15"/>
      <c r="B45" s="70"/>
      <c r="C45" s="70"/>
      <c r="D45" s="70"/>
      <c r="E45" s="70"/>
      <c r="F45" s="70"/>
    </row>
    <row r="46" spans="1:6">
      <c r="A46" s="2" t="s">
        <v>117</v>
      </c>
      <c r="B46" s="70"/>
      <c r="C46" s="70"/>
      <c r="D46" s="70"/>
      <c r="E46" s="70"/>
      <c r="F46" s="70"/>
    </row>
    <row r="47" spans="1:6">
      <c r="A47" s="15" t="s">
        <v>35</v>
      </c>
      <c r="B47" s="68">
        <v>1526</v>
      </c>
      <c r="C47" s="68">
        <v>252</v>
      </c>
      <c r="D47" s="70"/>
      <c r="E47" s="68">
        <f>E49-E48</f>
        <v>734</v>
      </c>
      <c r="F47" s="68">
        <v>2597</v>
      </c>
    </row>
    <row r="48" spans="1:6">
      <c r="A48" s="15" t="s">
        <v>57</v>
      </c>
      <c r="B48" s="68">
        <v>26</v>
      </c>
      <c r="C48" s="69">
        <v>98</v>
      </c>
      <c r="D48" s="70"/>
      <c r="E48" s="75">
        <f>E42</f>
        <v>-21</v>
      </c>
      <c r="F48" s="77">
        <v>102</v>
      </c>
    </row>
    <row r="49" spans="1:6" ht="12" thickBot="1">
      <c r="A49" s="2"/>
      <c r="B49" s="82">
        <f>B37</f>
        <v>1552</v>
      </c>
      <c r="C49" s="82">
        <f>SUM(C47:C48)</f>
        <v>350</v>
      </c>
      <c r="D49" s="68"/>
      <c r="E49" s="78">
        <f>E37</f>
        <v>713</v>
      </c>
      <c r="F49" s="78">
        <f>SUM(F47:F48)</f>
        <v>2699</v>
      </c>
    </row>
    <row r="50" spans="1:6" ht="12" thickTop="1">
      <c r="A50" s="15"/>
      <c r="B50" s="70"/>
      <c r="C50" s="70"/>
      <c r="D50" s="70"/>
      <c r="E50" s="70"/>
      <c r="F50" s="70"/>
    </row>
    <row r="51" spans="1:6">
      <c r="A51" s="15"/>
      <c r="B51" s="70"/>
      <c r="C51" s="70"/>
      <c r="D51" s="70"/>
      <c r="E51" s="70"/>
      <c r="F51" s="70"/>
    </row>
    <row r="52" spans="1:6">
      <c r="A52" s="2" t="s">
        <v>118</v>
      </c>
      <c r="B52" s="70"/>
      <c r="C52" s="70"/>
      <c r="D52" s="70"/>
      <c r="E52" s="70"/>
      <c r="F52" s="70"/>
    </row>
    <row r="53" spans="1:6">
      <c r="A53" s="15" t="s">
        <v>119</v>
      </c>
      <c r="B53" s="70"/>
      <c r="C53" s="70"/>
      <c r="D53" s="70"/>
      <c r="E53" s="70"/>
      <c r="F53" s="70"/>
    </row>
    <row r="54" spans="1:6">
      <c r="A54" s="2"/>
      <c r="B54" s="83"/>
      <c r="C54" s="83"/>
      <c r="D54" s="83"/>
      <c r="E54" s="83"/>
      <c r="F54" s="83"/>
    </row>
    <row r="55" spans="1:6" ht="12" thickBot="1">
      <c r="A55" s="2" t="s">
        <v>120</v>
      </c>
      <c r="B55" s="87">
        <f>B41/60402*100</f>
        <v>2.5264064103837622</v>
      </c>
      <c r="C55" s="87">
        <f>C41/60402*100</f>
        <v>0.41720472832025429</v>
      </c>
      <c r="D55" s="88"/>
      <c r="E55" s="87">
        <f>E41/60402*100</f>
        <v>1.2151915499486772</v>
      </c>
      <c r="F55" s="87">
        <f>F41/60402*100</f>
        <v>4.2995265057448426</v>
      </c>
    </row>
    <row r="56" spans="1:6" ht="12" thickTop="1">
      <c r="A56" s="2"/>
      <c r="B56" s="70"/>
      <c r="C56" s="70"/>
      <c r="D56" s="68"/>
      <c r="E56" s="70"/>
      <c r="F56" s="70"/>
    </row>
    <row r="57" spans="1:6">
      <c r="A57" s="2"/>
      <c r="B57" s="1"/>
      <c r="C57" s="1"/>
      <c r="D57" s="1"/>
      <c r="E57" s="1"/>
      <c r="F57" s="1"/>
    </row>
    <row r="58" spans="1:6">
      <c r="A58" s="2" t="s">
        <v>48</v>
      </c>
      <c r="B58" s="1"/>
      <c r="C58" s="1"/>
      <c r="D58" s="1"/>
      <c r="E58" s="1"/>
      <c r="F58" s="1"/>
    </row>
    <row r="59" spans="1:6">
      <c r="A59" s="2" t="s">
        <v>96</v>
      </c>
      <c r="B59" s="1"/>
      <c r="C59" s="1"/>
      <c r="D59" s="1"/>
      <c r="E59" s="1"/>
      <c r="F59" s="1"/>
    </row>
    <row r="60" spans="1:6">
      <c r="A60" s="2"/>
      <c r="B60" s="1"/>
      <c r="C60" s="1"/>
      <c r="D60" s="1"/>
      <c r="E60" s="1"/>
      <c r="F60" s="1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84" orientation="portrait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6"/>
  <sheetViews>
    <sheetView workbookViewId="0">
      <selection activeCell="A3" sqref="A3"/>
    </sheetView>
  </sheetViews>
  <sheetFormatPr defaultColWidth="8" defaultRowHeight="11.5"/>
  <cols>
    <col min="1" max="1" width="40.5" style="13" customWidth="1"/>
    <col min="2" max="2" width="10.75" style="13" customWidth="1"/>
    <col min="3" max="3" width="13.75" style="16" customWidth="1"/>
    <col min="4" max="4" width="13.75" style="13" customWidth="1"/>
    <col min="5" max="16384" width="8" style="13"/>
  </cols>
  <sheetData>
    <row r="1" spans="1:4">
      <c r="A1" s="17" t="s">
        <v>85</v>
      </c>
      <c r="B1" s="17"/>
      <c r="C1" s="38"/>
    </row>
    <row r="2" spans="1:4">
      <c r="A2" s="31" t="s">
        <v>86</v>
      </c>
      <c r="B2" s="31"/>
      <c r="C2" s="38"/>
    </row>
    <row r="3" spans="1:4">
      <c r="A3" s="17" t="s">
        <v>5</v>
      </c>
      <c r="B3" s="17"/>
    </row>
    <row r="4" spans="1:4">
      <c r="A4" s="17" t="s">
        <v>49</v>
      </c>
      <c r="B4" s="17"/>
    </row>
    <row r="5" spans="1:4">
      <c r="A5" s="18" t="s">
        <v>108</v>
      </c>
      <c r="B5" s="18"/>
    </row>
    <row r="7" spans="1:4">
      <c r="D7" s="21" t="s">
        <v>90</v>
      </c>
    </row>
    <row r="8" spans="1:4">
      <c r="C8" s="39" t="s">
        <v>109</v>
      </c>
      <c r="D8" s="20" t="s">
        <v>94</v>
      </c>
    </row>
    <row r="9" spans="1:4">
      <c r="C9" s="40" t="s">
        <v>6</v>
      </c>
      <c r="D9" s="21" t="s">
        <v>6</v>
      </c>
    </row>
    <row r="11" spans="1:4">
      <c r="A11" s="17" t="s">
        <v>29</v>
      </c>
      <c r="B11" s="17"/>
    </row>
    <row r="13" spans="1:4">
      <c r="A13" s="17" t="s">
        <v>30</v>
      </c>
      <c r="B13" s="17"/>
    </row>
    <row r="14" spans="1:4">
      <c r="A14" s="13" t="s">
        <v>37</v>
      </c>
      <c r="C14" s="41">
        <v>35151</v>
      </c>
      <c r="D14" s="41">
        <v>35871</v>
      </c>
    </row>
    <row r="15" spans="1:4">
      <c r="A15" s="13" t="s">
        <v>56</v>
      </c>
      <c r="C15" s="41">
        <v>3394</v>
      </c>
      <c r="D15" s="41">
        <v>4719</v>
      </c>
    </row>
    <row r="16" spans="1:4">
      <c r="A16" s="13" t="s">
        <v>75</v>
      </c>
      <c r="C16" s="41">
        <v>6493</v>
      </c>
      <c r="D16" s="41">
        <v>3364</v>
      </c>
    </row>
    <row r="17" spans="1:5">
      <c r="A17" s="13" t="s">
        <v>80</v>
      </c>
      <c r="C17" s="41">
        <v>2095</v>
      </c>
      <c r="D17" s="41">
        <v>3034</v>
      </c>
    </row>
    <row r="18" spans="1:5">
      <c r="A18" s="13" t="s">
        <v>27</v>
      </c>
      <c r="C18" s="45">
        <v>1267</v>
      </c>
      <c r="D18" s="45">
        <v>1267</v>
      </c>
      <c r="E18" s="48"/>
    </row>
    <row r="19" spans="1:5">
      <c r="C19" s="16">
        <f>SUM(C14:C18)</f>
        <v>48400</v>
      </c>
      <c r="D19" s="16">
        <f>SUM(D14:D18)</f>
        <v>48255</v>
      </c>
    </row>
    <row r="20" spans="1:5">
      <c r="D20" s="16"/>
    </row>
    <row r="21" spans="1:5">
      <c r="A21" s="17" t="s">
        <v>38</v>
      </c>
      <c r="B21" s="17"/>
      <c r="D21" s="16"/>
    </row>
    <row r="22" spans="1:5">
      <c r="A22" s="13" t="s">
        <v>1</v>
      </c>
      <c r="C22" s="41">
        <v>8074</v>
      </c>
      <c r="D22" s="41">
        <v>9045</v>
      </c>
      <c r="E22" s="48"/>
    </row>
    <row r="23" spans="1:5">
      <c r="A23" s="13" t="s">
        <v>16</v>
      </c>
      <c r="C23" s="41">
        <v>67861</v>
      </c>
      <c r="D23" s="41">
        <f>63514+2707</f>
        <v>66221</v>
      </c>
      <c r="E23" s="48"/>
    </row>
    <row r="24" spans="1:5">
      <c r="A24" s="13" t="s">
        <v>80</v>
      </c>
      <c r="C24" s="41">
        <v>58218</v>
      </c>
      <c r="D24" s="41">
        <v>55138</v>
      </c>
      <c r="E24" s="48"/>
    </row>
    <row r="25" spans="1:5">
      <c r="A25" s="13" t="s">
        <v>39</v>
      </c>
      <c r="C25" s="41">
        <v>7</v>
      </c>
      <c r="D25" s="41">
        <v>157</v>
      </c>
      <c r="E25" s="48"/>
    </row>
    <row r="26" spans="1:5">
      <c r="A26" s="13" t="s">
        <v>103</v>
      </c>
      <c r="C26" s="41">
        <v>22111</v>
      </c>
      <c r="D26" s="41">
        <v>25033</v>
      </c>
      <c r="E26" s="67"/>
    </row>
    <row r="27" spans="1:5">
      <c r="A27" s="13" t="s">
        <v>100</v>
      </c>
      <c r="C27" s="45">
        <v>14402</v>
      </c>
      <c r="D27" s="45">
        <v>31709</v>
      </c>
      <c r="E27" s="48"/>
    </row>
    <row r="28" spans="1:5">
      <c r="C28" s="16">
        <f>SUM(C22:C27)</f>
        <v>170673</v>
      </c>
      <c r="D28" s="16">
        <f>SUM(D22:D27)</f>
        <v>187303</v>
      </c>
    </row>
    <row r="29" spans="1:5">
      <c r="D29" s="16"/>
    </row>
    <row r="30" spans="1:5" ht="12" thickBot="1">
      <c r="A30" s="17" t="s">
        <v>31</v>
      </c>
      <c r="B30" s="17"/>
      <c r="C30" s="42">
        <f>C19+C28</f>
        <v>219073</v>
      </c>
      <c r="D30" s="42">
        <f>D19+D28</f>
        <v>235558</v>
      </c>
    </row>
    <row r="31" spans="1:5" ht="12" thickTop="1">
      <c r="A31" s="17"/>
      <c r="B31" s="17"/>
      <c r="D31" s="16"/>
    </row>
    <row r="32" spans="1:5">
      <c r="A32" s="17"/>
      <c r="B32" s="17"/>
      <c r="D32" s="16"/>
    </row>
    <row r="33" spans="1:5">
      <c r="A33" s="17" t="s">
        <v>32</v>
      </c>
      <c r="B33" s="17"/>
      <c r="D33" s="16"/>
    </row>
    <row r="34" spans="1:5">
      <c r="A34" s="17"/>
      <c r="B34" s="17"/>
      <c r="D34" s="16"/>
    </row>
    <row r="35" spans="1:5">
      <c r="A35" s="17" t="s">
        <v>33</v>
      </c>
      <c r="B35" s="17"/>
      <c r="D35" s="16"/>
    </row>
    <row r="36" spans="1:5">
      <c r="A36" s="17"/>
      <c r="B36" s="17"/>
      <c r="D36" s="16"/>
    </row>
    <row r="37" spans="1:5">
      <c r="A37" s="13" t="s">
        <v>40</v>
      </c>
      <c r="C37" s="41">
        <v>64528</v>
      </c>
      <c r="D37" s="41">
        <v>64528</v>
      </c>
      <c r="E37" s="48"/>
    </row>
    <row r="38" spans="1:5">
      <c r="A38" s="13" t="s">
        <v>8</v>
      </c>
      <c r="C38" s="45">
        <v>44001</v>
      </c>
      <c r="D38" s="45">
        <f>48516-2229</f>
        <v>46287</v>
      </c>
      <c r="E38" s="48"/>
    </row>
    <row r="39" spans="1:5">
      <c r="C39" s="16">
        <f>SUM(C37:C38)</f>
        <v>108529</v>
      </c>
      <c r="D39" s="16">
        <f>SUM(D37:D38)</f>
        <v>110815</v>
      </c>
      <c r="E39" s="48"/>
    </row>
    <row r="40" spans="1:5">
      <c r="A40" s="13" t="s">
        <v>58</v>
      </c>
      <c r="C40" s="45">
        <v>7255</v>
      </c>
      <c r="D40" s="45">
        <v>7276</v>
      </c>
      <c r="E40" s="48"/>
    </row>
    <row r="41" spans="1:5">
      <c r="A41" s="17" t="s">
        <v>41</v>
      </c>
      <c r="B41" s="17"/>
      <c r="C41" s="43">
        <f>C39+C40</f>
        <v>115784</v>
      </c>
      <c r="D41" s="43">
        <f>D39+D40</f>
        <v>118091</v>
      </c>
      <c r="E41" s="48"/>
    </row>
    <row r="42" spans="1:5">
      <c r="C42" s="44"/>
      <c r="D42" s="44"/>
    </row>
    <row r="43" spans="1:5">
      <c r="C43" s="44"/>
      <c r="D43" s="44"/>
    </row>
    <row r="44" spans="1:5">
      <c r="A44" s="17" t="s">
        <v>42</v>
      </c>
      <c r="B44" s="17"/>
      <c r="D44" s="16"/>
    </row>
    <row r="45" spans="1:5">
      <c r="A45" s="13" t="s">
        <v>9</v>
      </c>
      <c r="C45" s="41">
        <v>6621</v>
      </c>
      <c r="D45" s="41">
        <f>3680+4201</f>
        <v>7881</v>
      </c>
      <c r="E45" s="48"/>
    </row>
    <row r="46" spans="1:5">
      <c r="A46" s="13" t="s">
        <v>78</v>
      </c>
      <c r="C46" s="41">
        <v>330</v>
      </c>
      <c r="D46" s="41">
        <v>578</v>
      </c>
    </row>
    <row r="47" spans="1:5">
      <c r="C47" s="43">
        <f>SUM(C45:C46)</f>
        <v>6951</v>
      </c>
      <c r="D47" s="43">
        <f>SUM(D45:D46)</f>
        <v>8459</v>
      </c>
    </row>
    <row r="48" spans="1:5">
      <c r="A48" s="17"/>
      <c r="B48" s="17"/>
      <c r="D48" s="16"/>
    </row>
    <row r="49" spans="1:5">
      <c r="A49" s="17"/>
      <c r="B49" s="17"/>
      <c r="D49" s="16"/>
    </row>
    <row r="50" spans="1:5">
      <c r="A50" s="17" t="s">
        <v>44</v>
      </c>
      <c r="B50" s="17"/>
      <c r="D50" s="16"/>
    </row>
    <row r="51" spans="1:5">
      <c r="A51" s="13" t="s">
        <v>43</v>
      </c>
      <c r="C51" s="41">
        <v>60257</v>
      </c>
      <c r="D51" s="41">
        <f>78655+1850</f>
        <v>80505</v>
      </c>
      <c r="E51" s="48"/>
    </row>
    <row r="52" spans="1:5">
      <c r="A52" s="13" t="s">
        <v>81</v>
      </c>
      <c r="C52" s="41">
        <v>24262</v>
      </c>
      <c r="D52" s="41">
        <v>21659</v>
      </c>
    </row>
    <row r="53" spans="1:5">
      <c r="A53" s="13" t="s">
        <v>60</v>
      </c>
      <c r="C53" s="41">
        <v>11423</v>
      </c>
      <c r="D53" s="41">
        <f>6769-330</f>
        <v>6439</v>
      </c>
    </row>
    <row r="54" spans="1:5">
      <c r="A54" s="13" t="s">
        <v>78</v>
      </c>
      <c r="C54" s="41">
        <v>330</v>
      </c>
      <c r="D54" s="41">
        <v>330</v>
      </c>
    </row>
    <row r="55" spans="1:5">
      <c r="A55" s="13" t="s">
        <v>2</v>
      </c>
      <c r="C55" s="41">
        <v>66</v>
      </c>
      <c r="D55" s="41">
        <v>75</v>
      </c>
    </row>
    <row r="56" spans="1:5">
      <c r="C56" s="43">
        <f>SUM(C51:C55)</f>
        <v>96338</v>
      </c>
      <c r="D56" s="43">
        <f>SUM(D51:D55)</f>
        <v>109008</v>
      </c>
      <c r="E56" s="48"/>
    </row>
    <row r="57" spans="1:5">
      <c r="D57" s="16"/>
    </row>
    <row r="58" spans="1:5">
      <c r="A58" s="17" t="s">
        <v>45</v>
      </c>
      <c r="B58" s="17"/>
      <c r="C58" s="16">
        <f>C47+C56</f>
        <v>103289</v>
      </c>
      <c r="D58" s="16">
        <f>D47+D56</f>
        <v>117467</v>
      </c>
    </row>
    <row r="59" spans="1:5">
      <c r="D59" s="16"/>
    </row>
    <row r="60" spans="1:5" ht="12" thickBot="1">
      <c r="A60" s="17" t="s">
        <v>34</v>
      </c>
      <c r="B60" s="17"/>
      <c r="C60" s="42">
        <f>C41+C58</f>
        <v>219073</v>
      </c>
      <c r="D60" s="42">
        <f>D41+D58</f>
        <v>235558</v>
      </c>
    </row>
    <row r="61" spans="1:5" ht="12" thickTop="1">
      <c r="D61" s="14"/>
    </row>
    <row r="63" spans="1:5">
      <c r="A63" s="13" t="s">
        <v>123</v>
      </c>
      <c r="C63" s="59">
        <f>C39/60402</f>
        <v>1.7967782523757492</v>
      </c>
      <c r="D63" s="59">
        <f>D39/60402</f>
        <v>1.8346246813019436</v>
      </c>
    </row>
    <row r="64" spans="1:5">
      <c r="C64" s="13"/>
    </row>
    <row r="65" spans="1:4">
      <c r="A65" s="13" t="s">
        <v>51</v>
      </c>
    </row>
    <row r="66" spans="1:4">
      <c r="A66" s="13" t="s">
        <v>96</v>
      </c>
      <c r="C66" s="47"/>
      <c r="D66" s="47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6"/>
  <sheetViews>
    <sheetView workbookViewId="0"/>
  </sheetViews>
  <sheetFormatPr defaultColWidth="8" defaultRowHeight="11.5"/>
  <cols>
    <col min="1" max="1" width="39.83203125" style="13" customWidth="1"/>
    <col min="2" max="3" width="11.08203125" style="13" customWidth="1"/>
    <col min="4" max="4" width="11.83203125" style="13" bestFit="1" customWidth="1"/>
    <col min="5" max="8" width="11.08203125" style="13" customWidth="1"/>
    <col min="9" max="16384" width="8" style="13"/>
  </cols>
  <sheetData>
    <row r="1" spans="1:8">
      <c r="A1" s="17" t="s">
        <v>88</v>
      </c>
      <c r="B1" s="17"/>
    </row>
    <row r="2" spans="1:8">
      <c r="A2" s="31" t="s">
        <v>86</v>
      </c>
      <c r="B2" s="17"/>
    </row>
    <row r="3" spans="1:8">
      <c r="A3" s="17" t="s">
        <v>5</v>
      </c>
      <c r="B3" s="17"/>
    </row>
    <row r="4" spans="1:8">
      <c r="A4" s="17" t="s">
        <v>24</v>
      </c>
      <c r="B4" s="17"/>
    </row>
    <row r="5" spans="1:8">
      <c r="A5" s="34" t="str">
        <f>'Income Statement'!A5</f>
        <v>For the third quarter ended 30 September 2023</v>
      </c>
      <c r="B5" s="17"/>
    </row>
    <row r="7" spans="1:8">
      <c r="H7" s="19"/>
    </row>
    <row r="8" spans="1:8">
      <c r="B8" s="21"/>
      <c r="C8" s="21"/>
      <c r="D8" s="21"/>
      <c r="E8" s="21"/>
      <c r="F8" s="21"/>
      <c r="G8" s="21"/>
      <c r="H8" s="21"/>
    </row>
    <row r="9" spans="1:8">
      <c r="B9" s="21"/>
      <c r="C9" s="21" t="s">
        <v>73</v>
      </c>
      <c r="D9" s="21" t="s">
        <v>76</v>
      </c>
      <c r="E9" s="21" t="s">
        <v>4</v>
      </c>
      <c r="F9" s="21"/>
      <c r="G9" s="21" t="s">
        <v>59</v>
      </c>
      <c r="H9" s="21"/>
    </row>
    <row r="10" spans="1:8">
      <c r="B10" s="20" t="s">
        <v>7</v>
      </c>
      <c r="C10" s="20" t="s">
        <v>74</v>
      </c>
      <c r="D10" s="20" t="s">
        <v>77</v>
      </c>
      <c r="E10" s="20" t="s">
        <v>54</v>
      </c>
      <c r="F10" s="20" t="s">
        <v>0</v>
      </c>
      <c r="G10" s="20" t="s">
        <v>46</v>
      </c>
      <c r="H10" s="20" t="s">
        <v>0</v>
      </c>
    </row>
    <row r="11" spans="1:8">
      <c r="B11" s="21" t="s">
        <v>6</v>
      </c>
      <c r="C11" s="21" t="s">
        <v>6</v>
      </c>
      <c r="D11" s="21"/>
      <c r="E11" s="21" t="s">
        <v>6</v>
      </c>
      <c r="F11" s="21" t="s">
        <v>6</v>
      </c>
      <c r="G11" s="21" t="s">
        <v>6</v>
      </c>
      <c r="H11" s="21" t="s">
        <v>6</v>
      </c>
    </row>
    <row r="13" spans="1:8">
      <c r="A13" s="25" t="s">
        <v>110</v>
      </c>
    </row>
    <row r="14" spans="1:8">
      <c r="E14" s="26"/>
    </row>
    <row r="15" spans="1:8">
      <c r="A15" s="13" t="s">
        <v>25</v>
      </c>
      <c r="B15" s="26">
        <f>'Balance Sheet'!C37</f>
        <v>64528</v>
      </c>
      <c r="C15" s="26">
        <v>0</v>
      </c>
      <c r="D15" s="26">
        <v>-2229</v>
      </c>
      <c r="E15" s="26">
        <v>48516</v>
      </c>
      <c r="F15" s="26">
        <f>SUM(B15:E15)</f>
        <v>110815</v>
      </c>
      <c r="G15" s="26">
        <v>7276</v>
      </c>
      <c r="H15" s="26">
        <f>SUM(F15:G15)</f>
        <v>118091</v>
      </c>
    </row>
    <row r="16" spans="1:8">
      <c r="B16" s="26"/>
      <c r="C16" s="26"/>
      <c r="D16" s="26"/>
      <c r="E16" s="26"/>
      <c r="F16" s="26"/>
      <c r="G16" s="26"/>
      <c r="H16" s="26"/>
    </row>
    <row r="17" spans="1:12">
      <c r="A17" s="13" t="s">
        <v>53</v>
      </c>
      <c r="B17" s="26">
        <v>0</v>
      </c>
      <c r="C17" s="26">
        <v>0</v>
      </c>
      <c r="D17" s="26">
        <v>0</v>
      </c>
      <c r="E17" s="26">
        <f>'Income Statement'!E41</f>
        <v>734</v>
      </c>
      <c r="F17" s="26">
        <f>SUM(B17:E17)</f>
        <v>734</v>
      </c>
      <c r="G17" s="26">
        <f>'Income Statement'!E42</f>
        <v>-21</v>
      </c>
      <c r="H17" s="26">
        <f>SUM(F17:G17)</f>
        <v>713</v>
      </c>
    </row>
    <row r="18" spans="1:12">
      <c r="B18" s="26"/>
      <c r="C18" s="26"/>
      <c r="D18" s="26"/>
      <c r="E18" s="26"/>
      <c r="F18" s="26"/>
      <c r="G18" s="26"/>
      <c r="H18" s="26"/>
    </row>
    <row r="19" spans="1:12">
      <c r="A19" s="13" t="s">
        <v>124</v>
      </c>
      <c r="B19" s="26">
        <v>0</v>
      </c>
      <c r="C19" s="26">
        <v>0</v>
      </c>
      <c r="D19" s="26">
        <v>0</v>
      </c>
      <c r="E19" s="26">
        <v>-3020</v>
      </c>
      <c r="F19" s="26">
        <f>SUM(B19:E19)</f>
        <v>-3020</v>
      </c>
      <c r="G19" s="26">
        <v>0</v>
      </c>
      <c r="H19" s="26">
        <f>SUM(F19:G19)</f>
        <v>-3020</v>
      </c>
    </row>
    <row r="20" spans="1:12">
      <c r="B20" s="26"/>
      <c r="C20" s="26"/>
      <c r="D20" s="26"/>
      <c r="E20" s="26"/>
      <c r="F20" s="26"/>
      <c r="G20" s="26"/>
      <c r="H20" s="26"/>
    </row>
    <row r="21" spans="1:12" ht="12" thickBot="1">
      <c r="A21" s="13" t="s">
        <v>26</v>
      </c>
      <c r="B21" s="29">
        <f t="shared" ref="B21:H21" si="0">SUM(B15:B20)</f>
        <v>64528</v>
      </c>
      <c r="C21" s="29">
        <f t="shared" si="0"/>
        <v>0</v>
      </c>
      <c r="D21" s="29">
        <f t="shared" si="0"/>
        <v>-2229</v>
      </c>
      <c r="E21" s="29">
        <f t="shared" si="0"/>
        <v>46230</v>
      </c>
      <c r="F21" s="29">
        <f t="shared" si="0"/>
        <v>108529</v>
      </c>
      <c r="G21" s="29">
        <f t="shared" si="0"/>
        <v>7255</v>
      </c>
      <c r="H21" s="29">
        <f t="shared" si="0"/>
        <v>115784</v>
      </c>
      <c r="J21" s="26"/>
      <c r="K21" s="26"/>
      <c r="L21" s="26"/>
    </row>
    <row r="22" spans="1:12" ht="12" thickTop="1">
      <c r="B22" s="26"/>
      <c r="C22" s="26"/>
      <c r="D22" s="26"/>
      <c r="E22" s="26"/>
      <c r="F22" s="26"/>
      <c r="G22" s="26"/>
      <c r="H22" s="26"/>
      <c r="J22" s="26"/>
    </row>
    <row r="23" spans="1:12">
      <c r="B23" s="26"/>
      <c r="C23" s="26"/>
      <c r="D23" s="26"/>
      <c r="E23" s="26"/>
      <c r="F23" s="26"/>
      <c r="G23" s="26"/>
      <c r="H23" s="26"/>
    </row>
    <row r="24" spans="1:12">
      <c r="A24" s="25" t="s">
        <v>111</v>
      </c>
      <c r="I24" s="48"/>
      <c r="J24" s="26"/>
      <c r="K24" s="26"/>
      <c r="L24" s="26"/>
    </row>
    <row r="25" spans="1:12">
      <c r="B25" s="26"/>
      <c r="C25" s="26"/>
      <c r="D25" s="26"/>
      <c r="E25" s="26"/>
      <c r="F25" s="26"/>
      <c r="G25" s="26"/>
      <c r="H25" s="26"/>
      <c r="L25" s="26"/>
    </row>
    <row r="26" spans="1:12">
      <c r="A26" s="13" t="s">
        <v>25</v>
      </c>
      <c r="B26" s="26">
        <v>64528</v>
      </c>
      <c r="C26" s="26">
        <v>0</v>
      </c>
      <c r="D26" s="26">
        <v>-4075</v>
      </c>
      <c r="E26" s="26">
        <v>45028</v>
      </c>
      <c r="F26" s="26">
        <f>SUM(B26:E26)</f>
        <v>105481</v>
      </c>
      <c r="G26" s="26">
        <v>7092</v>
      </c>
      <c r="H26" s="26">
        <f>SUM(F26:G26)</f>
        <v>112573</v>
      </c>
    </row>
    <row r="27" spans="1:12">
      <c r="B27" s="26"/>
      <c r="C27" s="26"/>
      <c r="D27" s="26"/>
      <c r="E27" s="26"/>
      <c r="F27" s="26"/>
      <c r="G27" s="26"/>
      <c r="H27" s="26"/>
    </row>
    <row r="28" spans="1:12">
      <c r="A28" s="13" t="s">
        <v>53</v>
      </c>
      <c r="B28" s="26">
        <v>0</v>
      </c>
      <c r="C28" s="26">
        <v>0</v>
      </c>
      <c r="D28" s="26">
        <v>0</v>
      </c>
      <c r="E28" s="26">
        <f>'Income Statement'!F47-350</f>
        <v>2247</v>
      </c>
      <c r="F28" s="26">
        <f>SUM(B28:E28)</f>
        <v>2247</v>
      </c>
      <c r="G28" s="26">
        <v>102</v>
      </c>
      <c r="H28" s="26">
        <f>SUM(F28:G28)</f>
        <v>2349</v>
      </c>
    </row>
    <row r="29" spans="1:12">
      <c r="B29" s="26"/>
      <c r="C29" s="26"/>
      <c r="D29" s="26"/>
      <c r="E29" s="26"/>
      <c r="F29" s="26"/>
      <c r="G29" s="26"/>
      <c r="H29" s="26"/>
    </row>
    <row r="30" spans="1:12">
      <c r="A30" s="13" t="s">
        <v>69</v>
      </c>
      <c r="B30" s="26">
        <v>0</v>
      </c>
      <c r="C30" s="26">
        <v>0</v>
      </c>
      <c r="D30" s="26">
        <v>0</v>
      </c>
      <c r="E30" s="26">
        <v>-3020</v>
      </c>
      <c r="F30" s="26">
        <f>SUM(B30:E30)</f>
        <v>-3020</v>
      </c>
      <c r="G30" s="26">
        <v>0</v>
      </c>
      <c r="H30" s="26">
        <f>SUM(F30:G30)</f>
        <v>-3020</v>
      </c>
    </row>
    <row r="31" spans="1:12">
      <c r="B31" s="46"/>
      <c r="C31" s="46"/>
      <c r="D31" s="46"/>
      <c r="E31" s="14"/>
      <c r="F31" s="14"/>
      <c r="G31" s="14"/>
      <c r="H31" s="14"/>
    </row>
    <row r="32" spans="1:12" ht="12" thickBot="1">
      <c r="A32" s="13" t="s">
        <v>26</v>
      </c>
      <c r="B32" s="29">
        <f t="shared" ref="B32:H32" si="1">SUM(B26:B31)</f>
        <v>64528</v>
      </c>
      <c r="C32" s="29">
        <f t="shared" si="1"/>
        <v>0</v>
      </c>
      <c r="D32" s="29">
        <f t="shared" si="1"/>
        <v>-4075</v>
      </c>
      <c r="E32" s="29">
        <f t="shared" si="1"/>
        <v>44255</v>
      </c>
      <c r="F32" s="29">
        <f t="shared" si="1"/>
        <v>104708</v>
      </c>
      <c r="G32" s="29">
        <f t="shared" si="1"/>
        <v>7194</v>
      </c>
      <c r="H32" s="29">
        <f t="shared" si="1"/>
        <v>111902</v>
      </c>
    </row>
    <row r="33" spans="1:1" ht="12" thickTop="1"/>
    <row r="35" spans="1:1">
      <c r="A35" s="13" t="s">
        <v>55</v>
      </c>
    </row>
    <row r="36" spans="1:1">
      <c r="A36" s="13" t="s">
        <v>97</v>
      </c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7" orientation="landscape" r:id="rId1"/>
  <headerFooter alignWithMargins="0">
    <oddFooter>&amp;C4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85"/>
  <sheetViews>
    <sheetView workbookViewId="0"/>
  </sheetViews>
  <sheetFormatPr defaultColWidth="8" defaultRowHeight="11.5"/>
  <cols>
    <col min="1" max="1" width="8" style="13" customWidth="1"/>
    <col min="2" max="2" width="36.08203125" style="13" customWidth="1"/>
    <col min="3" max="3" width="10.75" style="13" customWidth="1"/>
    <col min="4" max="4" width="12.25" style="13" bestFit="1" customWidth="1"/>
    <col min="5" max="5" width="2" style="13" customWidth="1"/>
    <col min="6" max="6" width="12.25" style="35" customWidth="1"/>
    <col min="7" max="16384" width="8" style="13"/>
  </cols>
  <sheetData>
    <row r="1" spans="1:7">
      <c r="A1" s="17" t="s">
        <v>85</v>
      </c>
    </row>
    <row r="2" spans="1:7">
      <c r="A2" s="31" t="s">
        <v>86</v>
      </c>
    </row>
    <row r="3" spans="1:7">
      <c r="A3" s="17" t="s">
        <v>5</v>
      </c>
    </row>
    <row r="4" spans="1:7">
      <c r="A4" s="17" t="s">
        <v>50</v>
      </c>
    </row>
    <row r="5" spans="1:7">
      <c r="A5" s="34" t="str">
        <f>'Income Statement'!A5</f>
        <v>For the third quarter ended 30 September 2023</v>
      </c>
    </row>
    <row r="9" spans="1:7">
      <c r="F9" s="36"/>
    </row>
    <row r="10" spans="1:7">
      <c r="D10" s="60">
        <v>2023</v>
      </c>
      <c r="F10" s="53">
        <v>2022</v>
      </c>
    </row>
    <row r="11" spans="1:7">
      <c r="D11" s="61" t="s">
        <v>112</v>
      </c>
      <c r="F11" s="61" t="s">
        <v>112</v>
      </c>
    </row>
    <row r="12" spans="1:7">
      <c r="D12" s="3">
        <v>45199</v>
      </c>
      <c r="F12" s="3">
        <v>44834</v>
      </c>
    </row>
    <row r="13" spans="1:7">
      <c r="D13" s="61" t="s">
        <v>6</v>
      </c>
      <c r="F13" s="36" t="s">
        <v>6</v>
      </c>
    </row>
    <row r="14" spans="1:7">
      <c r="D14" s="3"/>
    </row>
    <row r="15" spans="1:7">
      <c r="A15" s="10" t="s">
        <v>10</v>
      </c>
      <c r="B15" s="22"/>
    </row>
    <row r="16" spans="1:7">
      <c r="A16" s="4" t="s">
        <v>125</v>
      </c>
      <c r="B16" s="5"/>
      <c r="D16" s="35">
        <f>'Income Statement'!E33</f>
        <v>713</v>
      </c>
      <c r="E16" s="26"/>
      <c r="F16" s="55">
        <f>'Income Statement'!F33</f>
        <v>2699</v>
      </c>
      <c r="G16" s="4"/>
    </row>
    <row r="17" spans="1:7">
      <c r="A17" s="4"/>
      <c r="B17" s="5"/>
      <c r="D17" s="35"/>
      <c r="E17" s="26"/>
      <c r="F17" s="55"/>
      <c r="G17" s="4"/>
    </row>
    <row r="18" spans="1:7">
      <c r="A18" s="4" t="s">
        <v>11</v>
      </c>
      <c r="B18" s="5"/>
      <c r="D18" s="35"/>
      <c r="E18" s="26"/>
      <c r="F18" s="55"/>
      <c r="G18" s="4"/>
    </row>
    <row r="19" spans="1:7" ht="11.25" customHeight="1">
      <c r="A19" s="4"/>
      <c r="B19" s="5" t="s">
        <v>12</v>
      </c>
      <c r="D19" s="35">
        <f>-'Income Statement'!E20</f>
        <v>1267</v>
      </c>
      <c r="E19" s="26"/>
      <c r="F19" s="55">
        <v>1352</v>
      </c>
      <c r="G19" s="4"/>
    </row>
    <row r="20" spans="1:7" ht="11.25" customHeight="1">
      <c r="A20" s="4"/>
      <c r="B20" s="5" t="s">
        <v>2</v>
      </c>
      <c r="D20" s="35">
        <f>-'Income Statement'!E31</f>
        <v>72</v>
      </c>
      <c r="E20" s="26"/>
      <c r="F20" s="55">
        <v>256</v>
      </c>
      <c r="G20" s="4"/>
    </row>
    <row r="21" spans="1:7" ht="11.25" customHeight="1">
      <c r="A21" s="4"/>
      <c r="B21" s="5" t="s">
        <v>13</v>
      </c>
      <c r="D21" s="35">
        <f>-'Income Statement'!E26</f>
        <v>410</v>
      </c>
      <c r="E21" s="26"/>
      <c r="F21" s="55">
        <v>482</v>
      </c>
      <c r="G21" s="4"/>
    </row>
    <row r="22" spans="1:7" ht="11.25" customHeight="1">
      <c r="A22" s="4"/>
      <c r="B22" s="5" t="s">
        <v>14</v>
      </c>
      <c r="D22" s="37">
        <f>-'Income Statement'!E27</f>
        <v>-437</v>
      </c>
      <c r="E22" s="28"/>
      <c r="F22" s="56">
        <v>-360</v>
      </c>
      <c r="G22" s="4"/>
    </row>
    <row r="23" spans="1:7" ht="11.25" customHeight="1">
      <c r="A23" s="4"/>
      <c r="B23" s="5" t="s">
        <v>89</v>
      </c>
      <c r="D23" s="37">
        <v>266</v>
      </c>
      <c r="E23" s="28"/>
      <c r="F23" s="56">
        <v>392</v>
      </c>
      <c r="G23" s="4"/>
    </row>
    <row r="24" spans="1:7" ht="11.25" customHeight="1">
      <c r="A24" s="4"/>
      <c r="B24" s="5" t="s">
        <v>92</v>
      </c>
      <c r="D24" s="37">
        <v>0</v>
      </c>
      <c r="E24" s="28"/>
      <c r="F24" s="56">
        <v>-553</v>
      </c>
      <c r="G24" s="4"/>
    </row>
    <row r="25" spans="1:7" ht="11.25" customHeight="1">
      <c r="A25" s="4"/>
      <c r="B25" s="5" t="s">
        <v>71</v>
      </c>
      <c r="D25" s="37">
        <v>-169</v>
      </c>
      <c r="E25" s="28"/>
      <c r="F25" s="56">
        <v>-231</v>
      </c>
      <c r="G25" s="4"/>
    </row>
    <row r="26" spans="1:7" ht="11.25" customHeight="1">
      <c r="A26" s="4"/>
      <c r="B26" s="5"/>
      <c r="D26" s="89">
        <f>SUM(D16:D25)</f>
        <v>2122</v>
      </c>
      <c r="E26" s="26"/>
      <c r="F26" s="90">
        <f>SUM(F16:F25)</f>
        <v>4037</v>
      </c>
      <c r="G26" s="24"/>
    </row>
    <row r="27" spans="1:7" ht="11.25" customHeight="1">
      <c r="A27" s="4"/>
      <c r="B27" s="5"/>
      <c r="D27" s="35"/>
      <c r="E27" s="26"/>
      <c r="F27" s="55"/>
      <c r="G27" s="24"/>
    </row>
    <row r="28" spans="1:7" ht="11.25" customHeight="1">
      <c r="A28" s="6" t="s">
        <v>15</v>
      </c>
      <c r="B28" s="5"/>
      <c r="D28" s="35"/>
      <c r="E28" s="26"/>
      <c r="F28" s="55"/>
      <c r="G28" s="24"/>
    </row>
    <row r="29" spans="1:7" ht="11.25" customHeight="1">
      <c r="A29" s="4"/>
      <c r="B29" s="4" t="s">
        <v>1</v>
      </c>
      <c r="D29" s="35">
        <v>971</v>
      </c>
      <c r="E29" s="26"/>
      <c r="F29" s="65">
        <v>6375</v>
      </c>
      <c r="G29" s="24"/>
    </row>
    <row r="30" spans="1:7" ht="11.25" customHeight="1">
      <c r="A30" s="4"/>
      <c r="B30" s="4" t="s">
        <v>16</v>
      </c>
      <c r="D30" s="35">
        <v>-5435</v>
      </c>
      <c r="E30" s="26"/>
      <c r="F30" s="65">
        <v>-25812</v>
      </c>
      <c r="G30" s="6"/>
    </row>
    <row r="31" spans="1:7" ht="11.25" customHeight="1">
      <c r="A31" s="4"/>
      <c r="B31" s="4" t="s">
        <v>17</v>
      </c>
      <c r="D31" s="62">
        <v>-18418</v>
      </c>
      <c r="E31" s="28"/>
      <c r="F31" s="66">
        <f>7331-535</f>
        <v>6796</v>
      </c>
      <c r="G31" s="4"/>
    </row>
    <row r="32" spans="1:7" ht="11.25" customHeight="1">
      <c r="A32" s="24" t="s">
        <v>127</v>
      </c>
      <c r="B32" s="5"/>
      <c r="D32" s="35">
        <f>SUM(D26:D31)</f>
        <v>-20760</v>
      </c>
      <c r="E32" s="26"/>
      <c r="F32" s="55">
        <f>SUM(F26:F31)</f>
        <v>-8604</v>
      </c>
      <c r="G32" s="10"/>
    </row>
    <row r="33" spans="1:7" ht="11.25" customHeight="1">
      <c r="A33" s="24"/>
      <c r="B33" s="5"/>
      <c r="D33" s="35"/>
      <c r="E33" s="26"/>
      <c r="F33" s="55"/>
      <c r="G33" s="7"/>
    </row>
    <row r="34" spans="1:7" ht="11.25" customHeight="1">
      <c r="A34" s="24"/>
      <c r="B34" s="5" t="s">
        <v>82</v>
      </c>
      <c r="D34" s="35">
        <v>143</v>
      </c>
      <c r="E34" s="26"/>
      <c r="F34" s="55">
        <v>-181</v>
      </c>
      <c r="G34" s="4"/>
    </row>
    <row r="35" spans="1:7" ht="11.25" customHeight="1">
      <c r="A35" s="24"/>
      <c r="B35" s="5" t="s">
        <v>91</v>
      </c>
      <c r="D35" s="35">
        <v>-350</v>
      </c>
      <c r="E35" s="26"/>
      <c r="F35" s="55">
        <v>-300</v>
      </c>
      <c r="G35" s="4"/>
    </row>
    <row r="36" spans="1:7" ht="11.25" customHeight="1" thickBot="1">
      <c r="A36" s="6" t="s">
        <v>126</v>
      </c>
      <c r="B36" s="5"/>
      <c r="D36" s="64">
        <f>SUM(D32:D35)</f>
        <v>-20967</v>
      </c>
      <c r="E36" s="26"/>
      <c r="F36" s="57">
        <f>SUM(F32:F35)</f>
        <v>-9085</v>
      </c>
      <c r="G36" s="4"/>
    </row>
    <row r="37" spans="1:7" ht="11.25" customHeight="1" thickTop="1">
      <c r="A37" s="4"/>
      <c r="B37" s="5"/>
      <c r="D37" s="35"/>
      <c r="E37" s="26"/>
      <c r="F37" s="55"/>
      <c r="G37" s="10"/>
    </row>
    <row r="38" spans="1:7" ht="11.25" customHeight="1">
      <c r="A38" s="10" t="s">
        <v>18</v>
      </c>
      <c r="B38" s="5"/>
      <c r="D38" s="35"/>
      <c r="E38" s="26"/>
      <c r="F38" s="55"/>
      <c r="G38" s="7"/>
    </row>
    <row r="39" spans="1:7" ht="11.25" customHeight="1">
      <c r="A39" s="7" t="s">
        <v>19</v>
      </c>
      <c r="B39" s="5"/>
      <c r="C39" s="30"/>
      <c r="D39" s="35">
        <v>-547</v>
      </c>
      <c r="E39" s="26"/>
      <c r="F39" s="55">
        <v>-527</v>
      </c>
      <c r="G39" s="7"/>
    </row>
    <row r="40" spans="1:7" ht="11.25" customHeight="1">
      <c r="A40" s="4" t="s">
        <v>20</v>
      </c>
      <c r="B40" s="5"/>
      <c r="D40" s="35">
        <v>406</v>
      </c>
      <c r="E40" s="26"/>
      <c r="F40" s="55">
        <v>380</v>
      </c>
      <c r="G40" s="7"/>
    </row>
    <row r="41" spans="1:7" ht="11.25" customHeight="1" thickBot="1">
      <c r="A41" s="6" t="s">
        <v>128</v>
      </c>
      <c r="B41" s="5"/>
      <c r="D41" s="64">
        <f>SUM(D39:D40)</f>
        <v>-141</v>
      </c>
      <c r="E41" s="26"/>
      <c r="F41" s="57">
        <f>SUM(F39:F40)</f>
        <v>-147</v>
      </c>
      <c r="G41" s="4"/>
    </row>
    <row r="42" spans="1:7" ht="11.25" customHeight="1" thickTop="1">
      <c r="A42" s="4"/>
      <c r="B42" s="5"/>
      <c r="D42" s="35"/>
      <c r="E42" s="26"/>
      <c r="F42" s="55"/>
      <c r="G42" s="4"/>
    </row>
    <row r="43" spans="1:7" ht="11.25" customHeight="1">
      <c r="A43" s="10" t="s">
        <v>21</v>
      </c>
      <c r="B43" s="5"/>
      <c r="D43" s="35"/>
      <c r="E43" s="26"/>
      <c r="F43" s="55"/>
      <c r="G43" s="7"/>
    </row>
    <row r="44" spans="1:7" ht="11.25" customHeight="1">
      <c r="A44" s="7" t="s">
        <v>93</v>
      </c>
      <c r="B44" s="5"/>
      <c r="D44" s="35">
        <v>-3020</v>
      </c>
      <c r="E44" s="26"/>
      <c r="F44" s="55">
        <v>-3020</v>
      </c>
      <c r="G44" s="8"/>
    </row>
    <row r="45" spans="1:7" ht="11.25" customHeight="1">
      <c r="A45" s="58" t="s">
        <v>95</v>
      </c>
      <c r="B45" s="5"/>
      <c r="D45" s="35">
        <v>-323</v>
      </c>
      <c r="E45" s="26"/>
      <c r="F45" s="55">
        <v>-450</v>
      </c>
      <c r="G45" s="10"/>
    </row>
    <row r="46" spans="1:7" ht="11.25" customHeight="1">
      <c r="A46" s="7" t="s">
        <v>47</v>
      </c>
      <c r="B46" s="5"/>
      <c r="D46" s="35">
        <v>-1097</v>
      </c>
      <c r="E46" s="26"/>
      <c r="F46" s="55">
        <v>-1291</v>
      </c>
      <c r="G46" s="7"/>
    </row>
    <row r="47" spans="1:7" ht="11.25" customHeight="1">
      <c r="A47" s="7" t="s">
        <v>83</v>
      </c>
      <c r="B47" s="5"/>
      <c r="D47" s="35">
        <v>-247</v>
      </c>
      <c r="E47" s="26"/>
      <c r="F47" s="55">
        <v>-247</v>
      </c>
      <c r="G47" s="10"/>
    </row>
    <row r="48" spans="1:7" ht="11.25" customHeight="1">
      <c r="A48" s="7" t="s">
        <v>72</v>
      </c>
      <c r="B48" s="5"/>
      <c r="D48" s="35">
        <v>4984</v>
      </c>
      <c r="E48" s="26"/>
      <c r="F48" s="55">
        <v>1056</v>
      </c>
    </row>
    <row r="49" spans="1:6" ht="11.25" customHeight="1">
      <c r="A49" s="7" t="s">
        <v>129</v>
      </c>
      <c r="B49" s="5"/>
      <c r="D49" s="35">
        <v>-2015</v>
      </c>
      <c r="E49" s="26"/>
      <c r="F49" s="55">
        <v>-1707</v>
      </c>
    </row>
    <row r="50" spans="1:6" ht="11.25" customHeight="1" thickBot="1">
      <c r="A50" s="6" t="s">
        <v>130</v>
      </c>
      <c r="B50" s="5"/>
      <c r="D50" s="64">
        <f>SUM(D44:D49)</f>
        <v>-1718</v>
      </c>
      <c r="E50" s="26"/>
      <c r="F50" s="57">
        <f>SUM(F44:F49)</f>
        <v>-5659</v>
      </c>
    </row>
    <row r="51" spans="1:6" ht="11.25" customHeight="1" thickTop="1">
      <c r="A51" s="4"/>
      <c r="B51" s="5"/>
      <c r="D51" s="35"/>
      <c r="E51" s="26"/>
      <c r="F51" s="55"/>
    </row>
    <row r="52" spans="1:6" ht="11.25" customHeight="1">
      <c r="A52" s="7" t="s">
        <v>131</v>
      </c>
      <c r="B52" s="5"/>
      <c r="D52" s="35">
        <f>D36+D41+D50</f>
        <v>-22826</v>
      </c>
      <c r="E52" s="26"/>
      <c r="F52" s="55">
        <f>F36+F41+F50</f>
        <v>-14891</v>
      </c>
    </row>
    <row r="53" spans="1:6" ht="11.25" customHeight="1">
      <c r="A53" s="8"/>
      <c r="B53" s="9"/>
      <c r="D53" s="35"/>
      <c r="E53" s="26"/>
      <c r="F53" s="55"/>
    </row>
    <row r="54" spans="1:6" ht="11.25" customHeight="1">
      <c r="A54" s="7" t="s">
        <v>99</v>
      </c>
      <c r="B54" s="9"/>
      <c r="D54" s="35">
        <v>583</v>
      </c>
      <c r="E54" s="26"/>
      <c r="F54" s="55">
        <v>535</v>
      </c>
    </row>
    <row r="55" spans="1:6" ht="11.25" customHeight="1">
      <c r="A55" s="8"/>
      <c r="B55" s="9"/>
      <c r="D55" s="35"/>
      <c r="E55" s="26"/>
      <c r="F55" s="55"/>
    </row>
    <row r="56" spans="1:6" ht="11.25" customHeight="1">
      <c r="A56" s="10" t="s">
        <v>22</v>
      </c>
      <c r="B56" s="11"/>
      <c r="D56" s="35">
        <v>52285</v>
      </c>
      <c r="E56" s="26"/>
      <c r="F56" s="84">
        <v>53127</v>
      </c>
    </row>
    <row r="57" spans="1:6" ht="11.25" customHeight="1">
      <c r="A57" s="7"/>
      <c r="B57" s="5"/>
      <c r="D57" s="35"/>
      <c r="E57" s="26"/>
      <c r="F57" s="55"/>
    </row>
    <row r="58" spans="1:6" ht="12" thickBot="1">
      <c r="A58" s="10" t="s">
        <v>23</v>
      </c>
      <c r="B58" s="12"/>
      <c r="D58" s="85">
        <f>SUM(D52:D57)</f>
        <v>30042</v>
      </c>
      <c r="E58" s="16"/>
      <c r="F58" s="85">
        <f>SUM(F52:F57)</f>
        <v>38771</v>
      </c>
    </row>
    <row r="59" spans="1:6" ht="11.25" customHeight="1" thickTop="1">
      <c r="D59" s="16"/>
      <c r="E59" s="16"/>
      <c r="F59" s="44"/>
    </row>
    <row r="60" spans="1:6" ht="11.25" customHeight="1">
      <c r="D60" s="16"/>
      <c r="E60" s="16"/>
      <c r="F60" s="44"/>
    </row>
    <row r="61" spans="1:6" ht="11.25" customHeight="1">
      <c r="A61" s="10" t="s">
        <v>104</v>
      </c>
      <c r="D61" s="16"/>
      <c r="E61" s="16"/>
      <c r="F61" s="44"/>
    </row>
    <row r="62" spans="1:6" ht="11.25" customHeight="1">
      <c r="D62" s="16"/>
      <c r="E62" s="16"/>
      <c r="F62" s="44"/>
    </row>
    <row r="63" spans="1:6" ht="11.25" customHeight="1">
      <c r="A63" s="13" t="s">
        <v>103</v>
      </c>
      <c r="D63" s="16">
        <f>'Balance Sheet'!C26</f>
        <v>22111</v>
      </c>
      <c r="E63" s="16"/>
      <c r="F63" s="44">
        <v>15849</v>
      </c>
    </row>
    <row r="64" spans="1:6" ht="11.25" customHeight="1">
      <c r="A64" s="7" t="s">
        <v>100</v>
      </c>
      <c r="D64" s="16">
        <f>'Balance Sheet'!C27</f>
        <v>14402</v>
      </c>
      <c r="E64" s="16"/>
      <c r="F64" s="44">
        <v>26199</v>
      </c>
    </row>
    <row r="65" spans="1:7" ht="11.25" customHeight="1">
      <c r="A65" s="13" t="s">
        <v>105</v>
      </c>
      <c r="D65" s="86">
        <f>SUM(D63:D64)</f>
        <v>36513</v>
      </c>
      <c r="E65" s="16"/>
      <c r="F65" s="86">
        <f>SUM(F63:F64)</f>
        <v>42048</v>
      </c>
    </row>
    <row r="66" spans="1:7" ht="11.25" customHeight="1">
      <c r="D66" s="16"/>
      <c r="E66" s="16"/>
      <c r="F66" s="44"/>
    </row>
    <row r="67" spans="1:7" ht="11.25" customHeight="1">
      <c r="A67" s="13" t="s">
        <v>101</v>
      </c>
      <c r="D67" s="35">
        <v>-6306</v>
      </c>
      <c r="E67" s="16"/>
      <c r="F67" s="35">
        <v>-3130</v>
      </c>
    </row>
    <row r="68" spans="1:7" ht="11.25" customHeight="1">
      <c r="A68" s="13" t="s">
        <v>102</v>
      </c>
      <c r="D68" s="35">
        <v>-165</v>
      </c>
      <c r="E68" s="16"/>
      <c r="F68" s="35">
        <v>-147</v>
      </c>
      <c r="G68" s="72"/>
    </row>
    <row r="69" spans="1:7" ht="11.25" customHeight="1" thickBot="1">
      <c r="A69" s="7" t="s">
        <v>28</v>
      </c>
      <c r="D69" s="64">
        <f>SUM(D65:D68)</f>
        <v>30042</v>
      </c>
      <c r="E69" s="16"/>
      <c r="F69" s="64">
        <f>SUM(F65:F68)</f>
        <v>38771</v>
      </c>
    </row>
    <row r="70" spans="1:7" ht="11.25" customHeight="1" thickTop="1">
      <c r="D70" s="16"/>
      <c r="E70" s="16"/>
      <c r="F70" s="44"/>
    </row>
    <row r="71" spans="1:7" ht="11.25" customHeight="1">
      <c r="D71" s="16"/>
      <c r="E71" s="16"/>
      <c r="F71" s="44"/>
    </row>
    <row r="72" spans="1:7" ht="11.25" customHeight="1">
      <c r="A72" s="13" t="s">
        <v>52</v>
      </c>
      <c r="F72" s="37"/>
    </row>
    <row r="73" spans="1:7" ht="11.25" customHeight="1">
      <c r="A73" s="13" t="s">
        <v>98</v>
      </c>
    </row>
    <row r="75" spans="1:7">
      <c r="D75" s="72"/>
    </row>
    <row r="76" spans="1:7">
      <c r="D76" s="72"/>
    </row>
    <row r="77" spans="1:7">
      <c r="E77" s="35"/>
      <c r="F77" s="13"/>
    </row>
    <row r="78" spans="1:7">
      <c r="E78" s="35"/>
      <c r="F78" s="13"/>
    </row>
    <row r="79" spans="1:7">
      <c r="E79" s="35"/>
      <c r="F79" s="13"/>
    </row>
    <row r="80" spans="1:7">
      <c r="E80" s="35"/>
      <c r="F80" s="13"/>
    </row>
    <row r="81" spans="5:6">
      <c r="E81" s="35"/>
      <c r="F81" s="13"/>
    </row>
    <row r="82" spans="5:6">
      <c r="E82" s="35"/>
      <c r="F82" s="13"/>
    </row>
    <row r="83" spans="5:6">
      <c r="E83" s="35"/>
      <c r="F83" s="13"/>
    </row>
    <row r="84" spans="5:6">
      <c r="E84" s="35"/>
      <c r="F84" s="13"/>
    </row>
    <row r="85" spans="5:6">
      <c r="E85" s="35"/>
      <c r="F85" s="13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>
    <oddFooter>&amp;C3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7016fe8-7a48-4add-972b-83708ee9ab9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6809298DC79549B0A832AD77A64489" ma:contentTypeVersion="16" ma:contentTypeDescription="Create a new document." ma:contentTypeScope="" ma:versionID="f75fbeb9eeaee73b5be517219f7830fe">
  <xsd:schema xmlns:xsd="http://www.w3.org/2001/XMLSchema" xmlns:xs="http://www.w3.org/2001/XMLSchema" xmlns:p="http://schemas.microsoft.com/office/2006/metadata/properties" xmlns:ns3="ae8831a7-9634-4062-a217-dbd04e80a997" xmlns:ns4="77016fe8-7a48-4add-972b-83708ee9ab96" targetNamespace="http://schemas.microsoft.com/office/2006/metadata/properties" ma:root="true" ma:fieldsID="53ab296bbe61d8e33d446732e0ec25ff" ns3:_="" ns4:_="">
    <xsd:import namespace="ae8831a7-9634-4062-a217-dbd04e80a997"/>
    <xsd:import namespace="77016fe8-7a48-4add-972b-83708ee9ab9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SearchProperties" minOccurs="0"/>
                <xsd:element ref="ns4:_activity" minOccurs="0"/>
                <xsd:element ref="ns4:MediaServiceObjectDetectorVersion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831a7-9634-4062-a217-dbd04e80a99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16fe8-7a48-4add-972b-83708ee9ab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35E1F1-F427-43B6-86C6-2194499432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CC8A0D-FCB9-4AE3-8656-0021D585C218}">
  <ds:schemaRefs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77016fe8-7a48-4add-972b-83708ee9ab96"/>
    <ds:schemaRef ds:uri="http://schemas.microsoft.com/office/infopath/2007/PartnerControls"/>
    <ds:schemaRef ds:uri="ae8831a7-9634-4062-a217-dbd04e80a997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111B173-9839-4B89-BB99-A089D90B03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8831a7-9634-4062-a217-dbd04e80a997"/>
    <ds:schemaRef ds:uri="77016fe8-7a48-4add-972b-83708ee9ab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Income Statement</vt:lpstr>
      <vt:lpstr>Balance Sheet</vt:lpstr>
      <vt:lpstr>Statement of changes in Equity</vt:lpstr>
      <vt:lpstr>Cash Flow</vt:lpstr>
      <vt:lpstr>'Balance Sheet'!Print_Area</vt:lpstr>
      <vt:lpstr>'Cash Flow'!Print_Area</vt:lpstr>
      <vt:lpstr>'Income Statement'!Print_Area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Sirajudin</dc:creator>
  <cp:lastModifiedBy>Aisyah Safraa Azmi</cp:lastModifiedBy>
  <cp:lastPrinted>2020-05-18T00:43:49Z</cp:lastPrinted>
  <dcterms:created xsi:type="dcterms:W3CDTF">2005-02-18T06:17:44Z</dcterms:created>
  <dcterms:modified xsi:type="dcterms:W3CDTF">2023-11-20T06:22:35Z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0x010100556809298DC79549B0A832AD77A64489</vt:lpwstr>
  </property>
</Properties>
</file>