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7" activeTab="0"/>
  </bookViews>
  <sheets>
    <sheet name="Income Statement" sheetId="1" r:id="rId1"/>
    <sheet name="Balance Sheet" sheetId="2" r:id="rId2"/>
    <sheet name="Statement of changes in Equity" sheetId="3" r:id="rId3"/>
    <sheet name="Cash Flow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Sheet'!$A$1:$D$69</definedName>
    <definedName name="_xlnm.Print_Area" localSheetId="3">'Cash Flow'!$A$1:$G$68</definedName>
    <definedName name="_xlnm.Print_Area" localSheetId="0">'Income Statement'!$A$1:$E$62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<sst xmlns="http://schemas.openxmlformats.org/spreadsheetml/2006/main" count="170" uniqueCount="131">
  <si>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</si>
  <si>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</si>
  <si>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</si>
  <si>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</si>
  <si>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</si>
  <si>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</si>
  <si>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</si>
  <si>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</si>
  <si>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</si>
  <si>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</si>
  <si>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</si>
  <si>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</si>
  <si>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</si>
  <si>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</si>
  <si>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</si>
  <si>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</si>
  <si>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</si>
  <si>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</si>
  <si>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</si>
  <si>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</si>
  <si>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</si>
  <si>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</si>
  <si>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</si>
  <si>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</si>
  <si>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</si>
  <si>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</si>
  <si>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</si>
  <si>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</si>
  <si>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</si>
  <si>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</si>
  <si>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</si>
  <si>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</si>
  <si>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</si>
  <si>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</si>
  <si>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</si>
  <si>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</si>
  <si>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</si>
  <si>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</si>
  <si>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</si>
  <si>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</si>
  <si>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</si>
  <si>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</si>
  <si>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</si>
  <si>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</si>
  <si>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</si>
  <si>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</si>
  <si>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</si>
  <si>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</si>
  <si>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</si>
  <si>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</si>
  <si>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</si>
  <si>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</si>
  <si>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</si>
  <si>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</si>
  <si>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</si>
  <si>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</si>
  <si>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</si>
  <si>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</si>
  <si>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</si>
  <si>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</si>
  <si>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</si>
  <si>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- Non-controlling interest</t>
  </si>
  <si>
    <t>Non-controlling interest</t>
  </si>
  <si>
    <t>Non-controlling</t>
  </si>
  <si>
    <t>Short term borrowing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</si>
  <si>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</si>
  <si>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</si>
  <si>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</si>
  <si>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</si>
  <si>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</si>
  <si>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</si>
  <si>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</si>
  <si>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</si>
  <si>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</si>
  <si>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</si>
  <si>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</si>
  <si>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</si>
  <si>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</si>
  <si>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</si>
  <si>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</t>
  </si>
  <si>
    <t>Premium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</si>
  <si>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</si>
  <si>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</si>
  <si>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</si>
  <si>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</si>
  <si>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</si>
  <si>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</si>
  <si>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</si>
  <si>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Net taxation (paid)/refunded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</si>
  <si>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</si>
  <si>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</si>
  <si>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</si>
  <si>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</si>
  <si>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</si>
  <si>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</si>
  <si>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</si>
  <si>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</si>
  <si>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</si>
  <si>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</si>
  <si>
    <t>Property, plant and equipment write off</t>
  </si>
  <si>
    <t>Gain on sales of property, plant and equipment</t>
  </si>
  <si>
    <t>Allowance for doubtful debts</t>
  </si>
  <si>
    <t>Proceeds from disposal of property, plant and equipment</t>
  </si>
  <si>
    <t>As at 31.12.2020</t>
  </si>
  <si>
    <t>Interest paid on borrowings</t>
  </si>
  <si>
    <t>Zakat</t>
  </si>
  <si>
    <t>Retirement benefits</t>
  </si>
  <si>
    <t>Write down of inventory</t>
  </si>
  <si>
    <t>Dividends paid to NCI</t>
  </si>
  <si>
    <t>Financial Statements for the year ended 31st December 2020)</t>
  </si>
  <si>
    <t>Statements for the year ended 31st December 2020)</t>
  </si>
  <si>
    <t>year ended 31st December 2020)</t>
  </si>
  <si>
    <t>Audited</t>
  </si>
  <si>
    <t>As at 31 December 2021</t>
  </si>
  <si>
    <t>12 Months</t>
  </si>
  <si>
    <t>As at 31.12.2021</t>
  </si>
  <si>
    <t>12 months ended</t>
  </si>
  <si>
    <t>12 months quarter ended 31 December 2021</t>
  </si>
  <si>
    <t>12 months quarter ended 31 December 2020</t>
  </si>
  <si>
    <t>Impairment of intangible assets</t>
  </si>
  <si>
    <t>Drawdown/(increase) in restricted deposits</t>
  </si>
  <si>
    <t>Other operating income/(expenses)</t>
  </si>
  <si>
    <t>Other Comprehensive loss</t>
  </si>
  <si>
    <t>Total Comprehensive gain/(loss)</t>
  </si>
  <si>
    <t>Total comprehensive income/(loss) for the financial year attributable to:</t>
  </si>
  <si>
    <t>Net cash generated/(used) from operations</t>
  </si>
  <si>
    <t>Net cash generated/(used) from operating activities</t>
  </si>
  <si>
    <t>Net increase/(decrease) in cash and cash equivalents</t>
  </si>
  <si>
    <t>For the fourth quarter ended 31 December 2021</t>
  </si>
  <si>
    <t>Basic/diluted earnings/(loss) per share (sen)</t>
  </si>
  <si>
    <t xml:space="preserve">Earnings/(loss) per share attributable to the ordinary equity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</si>
</sst>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_-;\-* #,##0_-;_-* &quot;-&quot;??_-;_-@_-"/>
    <numFmt numFmtId="179" formatCode="_ &quot;CHF&quot;\ * #,##0_ ;_ &quot;CHF&quot;\ * \-#,##0_ ;_ &quot;CHF&quot;\ * &quot;-&quot;_ ;_ @_ "/>
    <numFmt numFmtId="180" formatCode="#,##0&quot;£&quot;_);[Red]\(#,##0&quot;£&quot;\)"/>
    <numFmt numFmtId="181" formatCode="_(* #,##0.00_);_(* \(#,##0.00\);_(* &quot;-&quot;_);_(@_)"/>
    <numFmt numFmtId="182" formatCode="_(* #,##0_);_(* \(#,##0\);_(* &quot;-&quot;?_);_(@_)"/>
    <numFmt numFmtId="183" formatCode="_-* #,##0.0000_-;\-* #,##0.0000_-;_-* &quot;-&quot;??_-;_-@_-"/>
    <numFmt numFmtId="184" formatCode="[$-4409]dddd\,\ d\ mmmm\,\ yyyy"/>
    <numFmt numFmtId="185" formatCode="[$-409]h:mm:ss\ AM/PM"/>
    <numFmt numFmtId="186" formatCode="_-* #,##0.0_-;\-* #,##0.0_-;_-* &quot;-&quot;??_-;_-@_-"/>
    <numFmt numFmtId="187" formatCode="_(* #,##0.000_);_(* \(#,##0.00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000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7" fillId="32" borderId="0" applyNumberFormat="0" applyBorder="0" applyAlignment="0" applyProtection="0"/>
    <xf numFmtId="18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178" fontId="8" fillId="0" borderId="0" xfId="42" applyNumberFormat="1" applyFont="1" applyFill="1" applyAlignment="1">
      <alignment/>
    </xf>
    <xf numFmtId="0" fontId="8" fillId="0" borderId="0" xfId="103" applyFont="1" applyFill="1">
      <alignment/>
      <protection/>
    </xf>
    <xf numFmtId="16" fontId="10" fillId="0" borderId="0" xfId="103" applyNumberFormat="1" applyFont="1" applyFill="1" applyAlignment="1">
      <alignment horizontal="center"/>
      <protection/>
    </xf>
    <xf numFmtId="0" fontId="9" fillId="0" borderId="0" xfId="102" applyFont="1" applyFill="1" applyAlignment="1">
      <alignment/>
      <protection/>
    </xf>
    <xf numFmtId="0" fontId="9" fillId="0" borderId="0" xfId="102" applyFont="1" applyFill="1" applyAlignment="1">
      <alignment wrapText="1"/>
      <protection/>
    </xf>
    <xf numFmtId="0" fontId="10" fillId="0" borderId="0" xfId="102" applyFont="1" applyFill="1" applyAlignment="1">
      <alignment/>
      <protection/>
    </xf>
    <xf numFmtId="0" fontId="9" fillId="0" borderId="0" xfId="102" applyFont="1" applyFill="1">
      <alignment/>
      <protection/>
    </xf>
    <xf numFmtId="0" fontId="13" fillId="0" borderId="0" xfId="102" applyFont="1" applyFill="1" applyAlignment="1">
      <alignment horizontal="center"/>
      <protection/>
    </xf>
    <xf numFmtId="0" fontId="13" fillId="0" borderId="0" xfId="102" applyFont="1" applyFill="1" applyAlignment="1">
      <alignment horizontal="center" wrapText="1"/>
      <protection/>
    </xf>
    <xf numFmtId="0" fontId="10" fillId="0" borderId="0" xfId="102" applyFont="1" applyFill="1">
      <alignment/>
      <protection/>
    </xf>
    <xf numFmtId="0" fontId="14" fillId="0" borderId="0" xfId="102" applyFont="1" applyFill="1" applyAlignment="1">
      <alignment wrapText="1"/>
      <protection/>
    </xf>
    <xf numFmtId="0" fontId="15" fillId="0" borderId="0" xfId="102" applyFont="1" applyFill="1" applyAlignment="1">
      <alignment wrapText="1"/>
      <protection/>
    </xf>
    <xf numFmtId="0" fontId="9" fillId="0" borderId="0" xfId="103" applyFont="1" applyFill="1">
      <alignment/>
      <protection/>
    </xf>
    <xf numFmtId="37" fontId="9" fillId="0" borderId="0" xfId="103" applyNumberFormat="1" applyFont="1" applyFill="1">
      <alignment/>
      <protection/>
    </xf>
    <xf numFmtId="178" fontId="9" fillId="0" borderId="0" xfId="42" applyNumberFormat="1" applyFont="1" applyFill="1" applyAlignment="1">
      <alignment/>
    </xf>
    <xf numFmtId="0" fontId="10" fillId="0" borderId="0" xfId="103" applyFont="1" applyFill="1">
      <alignment/>
      <protection/>
    </xf>
    <xf numFmtId="0" fontId="11" fillId="0" borderId="0" xfId="103" applyFont="1" applyFill="1">
      <alignment/>
      <protection/>
    </xf>
    <xf numFmtId="0" fontId="9" fillId="0" borderId="0" xfId="103" applyFont="1" applyFill="1" applyAlignment="1">
      <alignment horizontal="center"/>
      <protection/>
    </xf>
    <xf numFmtId="0" fontId="12" fillId="0" borderId="0" xfId="103" applyFont="1" applyFill="1" applyAlignment="1">
      <alignment horizontal="right"/>
      <protection/>
    </xf>
    <xf numFmtId="0" fontId="9" fillId="0" borderId="0" xfId="103" applyFont="1" applyFill="1" applyAlignment="1">
      <alignment horizontal="right"/>
      <protection/>
    </xf>
    <xf numFmtId="0" fontId="10" fillId="0" borderId="0" xfId="102" applyFont="1" applyFill="1" applyAlignment="1">
      <alignment horizontal="right" wrapText="1"/>
      <protection/>
    </xf>
    <xf numFmtId="0" fontId="9" fillId="0" borderId="0" xfId="103" applyFont="1" applyFill="1" applyBorder="1">
      <alignment/>
      <protection/>
    </xf>
    <xf numFmtId="41" fontId="9" fillId="0" borderId="0" xfId="102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103" applyFont="1" applyFill="1">
      <alignment/>
      <protection/>
    </xf>
    <xf numFmtId="41" fontId="9" fillId="0" borderId="0" xfId="103" applyNumberFormat="1" applyFont="1" applyFill="1">
      <alignment/>
      <protection/>
    </xf>
    <xf numFmtId="41" fontId="9" fillId="0" borderId="0" xfId="103" applyNumberFormat="1" applyFont="1" applyFill="1" applyBorder="1">
      <alignment/>
      <protection/>
    </xf>
    <xf numFmtId="41" fontId="9" fillId="0" borderId="14" xfId="103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103" applyFont="1" applyFill="1">
      <alignment/>
      <protection/>
    </xf>
    <xf numFmtId="15" fontId="17" fillId="0" borderId="0" xfId="103" applyNumberFormat="1" applyFont="1" applyFill="1">
      <alignment/>
      <protection/>
    </xf>
    <xf numFmtId="178" fontId="8" fillId="0" borderId="0" xfId="42" applyNumberFormat="1" applyFont="1" applyFill="1" applyAlignment="1">
      <alignment horizontal="center"/>
    </xf>
    <xf numFmtId="15" fontId="11" fillId="0" borderId="0" xfId="103" applyNumberFormat="1" applyFont="1" applyFill="1">
      <alignment/>
      <protection/>
    </xf>
    <xf numFmtId="182" fontId="9" fillId="0" borderId="0" xfId="42" applyNumberFormat="1" applyFont="1" applyFill="1" applyAlignment="1">
      <alignment/>
    </xf>
    <xf numFmtId="182" fontId="10" fillId="0" borderId="0" xfId="42" applyNumberFormat="1" applyFont="1" applyFill="1" applyAlignment="1">
      <alignment horizontal="center"/>
    </xf>
    <xf numFmtId="182" fontId="9" fillId="0" borderId="0" xfId="42" applyNumberFormat="1" applyFont="1" applyFill="1" applyBorder="1" applyAlignment="1">
      <alignment/>
    </xf>
    <xf numFmtId="178" fontId="16" fillId="0" borderId="0" xfId="42" applyNumberFormat="1" applyFont="1" applyFill="1" applyAlignment="1">
      <alignment/>
    </xf>
    <xf numFmtId="178" fontId="12" fillId="0" borderId="0" xfId="42" applyNumberFormat="1" applyFont="1" applyFill="1" applyAlignment="1">
      <alignment horizontal="right"/>
    </xf>
    <xf numFmtId="178" fontId="9" fillId="0" borderId="0" xfId="42" applyNumberFormat="1" applyFont="1" applyFill="1" applyAlignment="1">
      <alignment horizontal="right"/>
    </xf>
    <xf numFmtId="178" fontId="9" fillId="0" borderId="0" xfId="42" applyNumberFormat="1" applyFont="1" applyFill="1" applyAlignment="1" applyProtection="1">
      <alignment/>
      <protection/>
    </xf>
    <xf numFmtId="178" fontId="9" fillId="0" borderId="15" xfId="42" applyNumberFormat="1" applyFont="1" applyFill="1" applyBorder="1" applyAlignment="1">
      <alignment/>
    </xf>
    <xf numFmtId="178" fontId="9" fillId="0" borderId="4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178" fontId="9" fillId="0" borderId="16" xfId="42" applyNumberFormat="1" applyFont="1" applyFill="1" applyBorder="1" applyAlignment="1" applyProtection="1">
      <alignment/>
      <protection/>
    </xf>
    <xf numFmtId="3" fontId="9" fillId="0" borderId="0" xfId="103" applyNumberFormat="1" applyFont="1" applyFill="1" applyAlignment="1">
      <alignment horizontal="right"/>
      <protection/>
    </xf>
    <xf numFmtId="43" fontId="9" fillId="0" borderId="0" xfId="103" applyNumberFormat="1" applyFont="1" applyFill="1">
      <alignment/>
      <protection/>
    </xf>
    <xf numFmtId="181" fontId="9" fillId="0" borderId="0" xfId="103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 quotePrefix="1">
      <alignment horizontal="right"/>
    </xf>
    <xf numFmtId="178" fontId="9" fillId="0" borderId="0" xfId="103" applyNumberFormat="1" applyFont="1" applyFill="1">
      <alignment/>
      <protection/>
    </xf>
    <xf numFmtId="0" fontId="8" fillId="0" borderId="0" xfId="103" applyNumberFormat="1" applyFont="1" applyFill="1">
      <alignment/>
      <protection/>
    </xf>
    <xf numFmtId="0" fontId="8" fillId="0" borderId="16" xfId="42" applyNumberFormat="1" applyFont="1" applyFill="1" applyBorder="1" applyAlignment="1" quotePrefix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9" fillId="0" borderId="0" xfId="103" applyNumberFormat="1" applyFont="1" applyFill="1">
      <alignment/>
      <protection/>
    </xf>
    <xf numFmtId="171" fontId="9" fillId="0" borderId="0" xfId="103" applyNumberFormat="1" applyFont="1" applyFill="1">
      <alignment/>
      <protection/>
    </xf>
    <xf numFmtId="0" fontId="11" fillId="0" borderId="0" xfId="42" applyNumberFormat="1" applyFont="1" applyFill="1" applyAlignment="1" quotePrefix="1">
      <alignment horizontal="center"/>
    </xf>
    <xf numFmtId="169" fontId="9" fillId="0" borderId="0" xfId="103" applyNumberFormat="1" applyFont="1" applyFill="1">
      <alignment/>
      <protection/>
    </xf>
    <xf numFmtId="16" fontId="8" fillId="0" borderId="0" xfId="103" applyNumberFormat="1" applyFont="1" applyFill="1" applyAlignment="1">
      <alignment horizontal="center"/>
      <protection/>
    </xf>
    <xf numFmtId="182" fontId="10" fillId="0" borderId="0" xfId="44" applyNumberFormat="1" applyFont="1" applyFill="1" applyAlignment="1">
      <alignment horizontal="center"/>
    </xf>
    <xf numFmtId="182" fontId="9" fillId="0" borderId="0" xfId="44" applyNumberFormat="1" applyFont="1" applyFill="1" applyAlignment="1">
      <alignment/>
    </xf>
    <xf numFmtId="182" fontId="9" fillId="0" borderId="0" xfId="44" applyNumberFormat="1" applyFont="1" applyFill="1" applyBorder="1" applyAlignment="1">
      <alignment/>
    </xf>
    <xf numFmtId="182" fontId="9" fillId="0" borderId="16" xfId="44" applyNumberFormat="1" applyFont="1" applyFill="1" applyBorder="1" applyAlignment="1">
      <alignment/>
    </xf>
    <xf numFmtId="182" fontId="9" fillId="0" borderId="0" xfId="44" applyNumberFormat="1" applyFont="1" applyFill="1" applyBorder="1" applyAlignment="1">
      <alignment horizontal="right"/>
    </xf>
    <xf numFmtId="182" fontId="9" fillId="0" borderId="14" xfId="44" applyNumberFormat="1" applyFont="1" applyFill="1" applyBorder="1" applyAlignment="1">
      <alignment/>
    </xf>
    <xf numFmtId="0" fontId="9" fillId="0" borderId="0" xfId="0" applyFont="1" applyAlignment="1">
      <alignment/>
    </xf>
    <xf numFmtId="3" fontId="9" fillId="0" borderId="0" xfId="42" applyNumberFormat="1" applyFont="1" applyFill="1" applyBorder="1" applyAlignment="1">
      <alignment horizontal="right"/>
    </xf>
    <xf numFmtId="195" fontId="9" fillId="0" borderId="0" xfId="103" applyNumberFormat="1" applyFont="1" applyFill="1">
      <alignment/>
      <protection/>
    </xf>
    <xf numFmtId="0" fontId="11" fillId="0" borderId="0" xfId="103" applyFont="1" applyFill="1" applyAlignment="1" quotePrefix="1">
      <alignment horizontal="center"/>
      <protection/>
    </xf>
    <xf numFmtId="0" fontId="10" fillId="0" borderId="0" xfId="103" applyFont="1" applyFill="1" applyAlignment="1">
      <alignment horizontal="center"/>
      <protection/>
    </xf>
    <xf numFmtId="182" fontId="9" fillId="0" borderId="16" xfId="42" applyNumberFormat="1" applyFont="1" applyFill="1" applyBorder="1" applyAlignment="1">
      <alignment/>
    </xf>
    <xf numFmtId="182" fontId="9" fillId="0" borderId="0" xfId="42" applyNumberFormat="1" applyFont="1" applyFill="1" applyBorder="1" applyAlignment="1">
      <alignment horizontal="right"/>
    </xf>
    <xf numFmtId="182" fontId="9" fillId="0" borderId="14" xfId="42" applyNumberFormat="1" applyFont="1" applyFill="1" applyBorder="1" applyAlignment="1">
      <alignment/>
    </xf>
    <xf numFmtId="3" fontId="8" fillId="0" borderId="0" xfId="66" applyNumberFormat="1" applyFont="1" applyFill="1" applyBorder="1" applyAlignment="1">
      <alignment horizontal="right"/>
    </xf>
    <xf numFmtId="3" fontId="8" fillId="0" borderId="0" xfId="66" applyNumberFormat="1" applyFont="1" applyFill="1" applyAlignment="1">
      <alignment horizontal="right"/>
    </xf>
    <xf numFmtId="182" fontId="9" fillId="0" borderId="0" xfId="54" applyNumberFormat="1" applyFont="1" applyFill="1" applyAlignment="1">
      <alignment/>
    </xf>
    <xf numFmtId="182" fontId="9" fillId="0" borderId="16" xfId="54" applyNumberFormat="1" applyFont="1" applyFill="1" applyBorder="1" applyAlignment="1">
      <alignment/>
    </xf>
    <xf numFmtId="178" fontId="8" fillId="0" borderId="0" xfId="76" applyNumberFormat="1" applyFont="1" applyFill="1" applyAlignment="1">
      <alignment/>
    </xf>
    <xf numFmtId="178" fontId="8" fillId="0" borderId="0" xfId="76" applyNumberFormat="1" applyFont="1" applyFill="1" applyAlignment="1">
      <alignment horizontal="center"/>
    </xf>
    <xf numFmtId="3" fontId="8" fillId="0" borderId="0" xfId="76" applyNumberFormat="1" applyFont="1" applyFill="1" applyAlignment="1">
      <alignment horizontal="right"/>
    </xf>
    <xf numFmtId="3" fontId="8" fillId="0" borderId="16" xfId="76" applyNumberFormat="1" applyFont="1" applyFill="1" applyBorder="1" applyAlignment="1">
      <alignment horizontal="right"/>
    </xf>
    <xf numFmtId="3" fontId="8" fillId="0" borderId="16" xfId="76" applyNumberFormat="1" applyFont="1" applyFill="1" applyBorder="1" applyAlignment="1" quotePrefix="1">
      <alignment horizontal="right"/>
    </xf>
    <xf numFmtId="0" fontId="8" fillId="0" borderId="16" xfId="76" applyNumberFormat="1" applyFont="1" applyFill="1" applyBorder="1" applyAlignment="1" quotePrefix="1">
      <alignment horizontal="center"/>
    </xf>
    <xf numFmtId="3" fontId="8" fillId="0" borderId="0" xfId="55" applyNumberFormat="1" applyFont="1" applyFill="1" applyBorder="1" applyAlignment="1">
      <alignment horizontal="right"/>
    </xf>
    <xf numFmtId="3" fontId="8" fillId="0" borderId="0" xfId="55" applyNumberFormat="1" applyFont="1" applyFill="1" applyAlignment="1">
      <alignment horizontal="right"/>
    </xf>
    <xf numFmtId="3" fontId="9" fillId="0" borderId="0" xfId="66" applyNumberFormat="1" applyFont="1" applyFill="1" applyBorder="1" applyAlignment="1">
      <alignment horizontal="right"/>
    </xf>
    <xf numFmtId="3" fontId="9" fillId="0" borderId="14" xfId="42" applyNumberFormat="1" applyFont="1" applyFill="1" applyBorder="1" applyAlignment="1">
      <alignment horizontal="right"/>
    </xf>
    <xf numFmtId="2" fontId="9" fillId="0" borderId="0" xfId="42" applyNumberFormat="1" applyFont="1" applyFill="1" applyAlignment="1">
      <alignment horizontal="right"/>
    </xf>
    <xf numFmtId="3" fontId="9" fillId="0" borderId="0" xfId="42" applyNumberFormat="1" applyFont="1" applyFill="1" applyAlignment="1">
      <alignment horizontal="right"/>
    </xf>
    <xf numFmtId="2" fontId="9" fillId="0" borderId="15" xfId="42" applyNumberFormat="1" applyFont="1" applyFill="1" applyBorder="1" applyAlignment="1">
      <alignment horizontal="right"/>
    </xf>
    <xf numFmtId="171" fontId="9" fillId="0" borderId="0" xfId="42" applyNumberFormat="1" applyFont="1" applyFill="1" applyAlignment="1">
      <alignment/>
    </xf>
    <xf numFmtId="3" fontId="9" fillId="0" borderId="0" xfId="76" applyNumberFormat="1" applyFont="1" applyFill="1" applyAlignment="1">
      <alignment horizontal="right"/>
    </xf>
    <xf numFmtId="3" fontId="9" fillId="0" borderId="0" xfId="55" applyNumberFormat="1" applyFont="1" applyFill="1" applyBorder="1" applyAlignment="1">
      <alignment horizontal="right"/>
    </xf>
    <xf numFmtId="3" fontId="9" fillId="0" borderId="16" xfId="42" applyNumberFormat="1" applyFont="1" applyFill="1" applyBorder="1" applyAlignment="1">
      <alignment horizontal="right"/>
    </xf>
    <xf numFmtId="3" fontId="9" fillId="0" borderId="16" xfId="76" applyNumberFormat="1" applyFont="1" applyFill="1" applyBorder="1" applyAlignment="1">
      <alignment horizontal="right"/>
    </xf>
    <xf numFmtId="3" fontId="9" fillId="0" borderId="15" xfId="42" applyNumberFormat="1" applyFont="1" applyFill="1" applyBorder="1" applyAlignment="1">
      <alignment horizontal="right"/>
    </xf>
    <xf numFmtId="3" fontId="9" fillId="0" borderId="0" xfId="106" applyNumberFormat="1" applyFont="1" applyFill="1" applyAlignment="1">
      <alignment horizontal="right"/>
    </xf>
    <xf numFmtId="3" fontId="9" fillId="0" borderId="0" xfId="167" applyNumberFormat="1" applyFont="1" applyFill="1" applyAlignment="1">
      <alignment horizontal="right"/>
    </xf>
    <xf numFmtId="3" fontId="9" fillId="0" borderId="0" xfId="168" applyNumberFormat="1" applyFont="1" applyFill="1" applyAlignment="1">
      <alignment horizontal="right"/>
    </xf>
    <xf numFmtId="0" fontId="9" fillId="0" borderId="0" xfId="103" applyFont="1" applyFill="1" quotePrefix="1">
      <alignment/>
      <protection/>
    </xf>
    <xf numFmtId="3" fontId="9" fillId="0" borderId="0" xfId="76" applyNumberFormat="1" applyFont="1" applyFill="1" applyBorder="1" applyAlignment="1">
      <alignment horizontal="right"/>
    </xf>
    <xf numFmtId="3" fontId="9" fillId="0" borderId="16" xfId="59" applyNumberFormat="1" applyFont="1" applyFill="1" applyBorder="1" applyAlignment="1" quotePrefix="1">
      <alignment horizontal="right"/>
    </xf>
    <xf numFmtId="1" fontId="9" fillId="0" borderId="0" xfId="42" applyNumberFormat="1" applyFont="1" applyFill="1" applyAlignment="1">
      <alignment horizontal="right"/>
    </xf>
    <xf numFmtId="3" fontId="9" fillId="0" borderId="16" xfId="76" applyNumberFormat="1" applyFont="1" applyFill="1" applyBorder="1" applyAlignment="1" quotePrefix="1">
      <alignment horizontal="right"/>
    </xf>
    <xf numFmtId="2" fontId="9" fillId="0" borderId="0" xfId="76" applyNumberFormat="1" applyFont="1" applyFill="1" applyAlignment="1">
      <alignment horizontal="right"/>
    </xf>
    <xf numFmtId="2" fontId="9" fillId="0" borderId="0" xfId="42" applyNumberFormat="1" applyFont="1" applyFill="1" applyBorder="1" applyAlignment="1">
      <alignment horizontal="right"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omma 3 2 2" xfId="52"/>
    <cellStyle name="Comma 3 2 3" xfId="53"/>
    <cellStyle name="Comma 3 3" xfId="54"/>
    <cellStyle name="Comma 3 3 2" xfId="55"/>
    <cellStyle name="Comma 3 4" xfId="56"/>
    <cellStyle name="Comma 3 5" xfId="57"/>
    <cellStyle name="Comma 4" xfId="58"/>
    <cellStyle name="Comma 4 2" xfId="59"/>
    <cellStyle name="Comma 4 2 2" xfId="60"/>
    <cellStyle name="Comma 4 2 3" xfId="61"/>
    <cellStyle name="Comma 4 3" xfId="62"/>
    <cellStyle name="Comma 4 3 2" xfId="63"/>
    <cellStyle name="Comma 4 4" xfId="64"/>
    <cellStyle name="Comma 4 5" xfId="65"/>
    <cellStyle name="Comma 5" xfId="66"/>
    <cellStyle name="Comma 5 2" xfId="67"/>
    <cellStyle name="Comma 5 2 2" xfId="68"/>
    <cellStyle name="Comma 5 2 3" xfId="69"/>
    <cellStyle name="Comma 5 3" xfId="70"/>
    <cellStyle name="Comma 5 4" xfId="71"/>
    <cellStyle name="Comma 6" xfId="72"/>
    <cellStyle name="Comma 6 2" xfId="73"/>
    <cellStyle name="Comma 7" xfId="74"/>
    <cellStyle name="Comma 7 2" xfId="75"/>
    <cellStyle name="Comma 8" xfId="76"/>
    <cellStyle name="Currency" xfId="77"/>
    <cellStyle name="Currency [0]" xfId="78"/>
    <cellStyle name="Custom - Style8" xfId="79"/>
    <cellStyle name="Explanatory Text" xfId="80"/>
    <cellStyle name="Followed Hyperlink" xfId="81"/>
    <cellStyle name="Good" xfId="82"/>
    <cellStyle name="Grey" xfId="83"/>
    <cellStyle name="Header1" xfId="84"/>
    <cellStyle name="Header2" xfId="85"/>
    <cellStyle name="Heading 1" xfId="86"/>
    <cellStyle name="Heading 2" xfId="87"/>
    <cellStyle name="Heading 3" xfId="88"/>
    <cellStyle name="Heading 4" xfId="89"/>
    <cellStyle name="Hyperlink" xfId="90"/>
    <cellStyle name="Input" xfId="91"/>
    <cellStyle name="Input [yellow]" xfId="92"/>
    <cellStyle name="Linked Cell" xfId="93"/>
    <cellStyle name="Milliers [0]_AR1194" xfId="94"/>
    <cellStyle name="Milliers_AR1194" xfId="95"/>
    <cellStyle name="Monétaire [0]_AR1194" xfId="96"/>
    <cellStyle name="Monétaire_AR1194" xfId="97"/>
    <cellStyle name="Neutral" xfId="98"/>
    <cellStyle name="Normal - Style1" xfId="99"/>
    <cellStyle name="Normal 2" xfId="100"/>
    <cellStyle name="Normal 3" xfId="101"/>
    <cellStyle name="Normal_Financial Statement2002" xfId="102"/>
    <cellStyle name="Normal_KLSE4Q05" xfId="103"/>
    <cellStyle name="Note" xfId="104"/>
    <cellStyle name="Output" xfId="105"/>
    <cellStyle name="Percent" xfId="106"/>
    <cellStyle name="Percent [2]" xfId="107"/>
    <cellStyle name="Percent 10" xfId="108"/>
    <cellStyle name="Percent 10 2" xfId="109"/>
    <cellStyle name="Percent 11" xfId="110"/>
    <cellStyle name="Percent 11 2" xfId="111"/>
    <cellStyle name="Percent 12" xfId="112"/>
    <cellStyle name="Percent 12 2" xfId="113"/>
    <cellStyle name="Percent 13" xfId="114"/>
    <cellStyle name="Percent 13 2" xfId="115"/>
    <cellStyle name="Percent 14" xfId="116"/>
    <cellStyle name="Percent 14 2" xfId="117"/>
    <cellStyle name="Percent 15" xfId="118"/>
    <cellStyle name="Percent 15 2" xfId="119"/>
    <cellStyle name="Percent 16" xfId="120"/>
    <cellStyle name="Percent 16 2" xfId="121"/>
    <cellStyle name="Percent 17" xfId="122"/>
    <cellStyle name="Percent 17 2" xfId="123"/>
    <cellStyle name="Percent 18" xfId="124"/>
    <cellStyle name="Percent 18 2" xfId="125"/>
    <cellStyle name="Percent 19" xfId="126"/>
    <cellStyle name="Percent 19 2" xfId="127"/>
    <cellStyle name="Percent 2" xfId="128"/>
    <cellStyle name="Percent 20" xfId="129"/>
    <cellStyle name="Percent 20 2" xfId="130"/>
    <cellStyle name="Percent 21" xfId="131"/>
    <cellStyle name="Percent 21 2" xfId="132"/>
    <cellStyle name="Percent 22" xfId="133"/>
    <cellStyle name="Percent 22 2" xfId="134"/>
    <cellStyle name="Percent 23" xfId="135"/>
    <cellStyle name="Percent 23 2" xfId="136"/>
    <cellStyle name="Percent 24" xfId="137"/>
    <cellStyle name="Percent 24 2" xfId="138"/>
    <cellStyle name="Percent 25" xfId="139"/>
    <cellStyle name="Percent 25 2" xfId="140"/>
    <cellStyle name="Percent 26" xfId="141"/>
    <cellStyle name="Percent 26 2" xfId="142"/>
    <cellStyle name="Percent 27" xfId="143"/>
    <cellStyle name="Percent 27 2" xfId="144"/>
    <cellStyle name="Percent 28" xfId="145"/>
    <cellStyle name="Percent 28 2" xfId="146"/>
    <cellStyle name="Percent 29" xfId="147"/>
    <cellStyle name="Percent 29 2" xfId="148"/>
    <cellStyle name="Percent 3" xfId="149"/>
    <cellStyle name="Percent 30" xfId="150"/>
    <cellStyle name="Percent 30 2" xfId="151"/>
    <cellStyle name="Percent 31" xfId="152"/>
    <cellStyle name="Percent 31 2" xfId="153"/>
    <cellStyle name="Percent 32" xfId="154"/>
    <cellStyle name="Percent 32 2" xfId="155"/>
    <cellStyle name="Percent 33" xfId="156"/>
    <cellStyle name="Percent 33 2" xfId="157"/>
    <cellStyle name="Percent 34" xfId="158"/>
    <cellStyle name="Percent 34 2" xfId="159"/>
    <cellStyle name="Percent 35" xfId="160"/>
    <cellStyle name="Percent 35 2" xfId="161"/>
    <cellStyle name="Percent 36" xfId="162"/>
    <cellStyle name="Percent 36 2" xfId="163"/>
    <cellStyle name="Percent 37" xfId="164"/>
    <cellStyle name="Percent 37 2" xfId="165"/>
    <cellStyle name="Percent 38" xfId="166"/>
    <cellStyle name="Percent 4" xfId="167"/>
    <cellStyle name="Percent 4 2" xfId="168"/>
    <cellStyle name="Percent 4 3" xfId="169"/>
    <cellStyle name="Percent 4 3 2" xfId="170"/>
    <cellStyle name="Percent 5" xfId="171"/>
    <cellStyle name="Percent 5 2" xfId="172"/>
    <cellStyle name="Percent 5 3" xfId="173"/>
    <cellStyle name="Percent 5 3 2" xfId="174"/>
    <cellStyle name="Percent 6" xfId="175"/>
    <cellStyle name="Percent 6 2" xfId="176"/>
    <cellStyle name="Percent 6 3" xfId="177"/>
    <cellStyle name="Percent 6 3 2" xfId="178"/>
    <cellStyle name="Percent 7" xfId="179"/>
    <cellStyle name="Percent 7 2" xfId="180"/>
    <cellStyle name="Percent 7 3" xfId="181"/>
    <cellStyle name="Percent 7 3 2" xfId="182"/>
    <cellStyle name="Percent 8" xfId="183"/>
    <cellStyle name="Percent 8 2" xfId="184"/>
    <cellStyle name="Percent 8 3" xfId="185"/>
    <cellStyle name="Percent 8 3 2" xfId="186"/>
    <cellStyle name="Percent 9" xfId="187"/>
    <cellStyle name="Percent 9 2" xfId="188"/>
    <cellStyle name="Percent 9 3" xfId="189"/>
    <cellStyle name="Percent 9 3 2" xfId="190"/>
    <cellStyle name="PERCENTAGE" xfId="191"/>
    <cellStyle name="Title" xfId="192"/>
    <cellStyle name="Total" xfId="193"/>
    <cellStyle name="Warning Text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lse%204q2021%20ARMC%20with%20t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Statement of changes in Equity"/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="96" zoomScaleNormal="96" zoomScalePageLayoutView="0" workbookViewId="0" topLeftCell="A1">
      <selection activeCell="E4" sqref="E4"/>
    </sheetView>
  </sheetViews>
  <sheetFormatPr defaultColWidth="8.00390625" defaultRowHeight="15.75"/>
  <cols>
    <col min="1" max="1" width="43.75390625" style="13" customWidth="1"/>
    <col min="2" max="3" width="11.875" style="15" customWidth="1"/>
    <col min="4" max="4" width="2.375" style="15" customWidth="1"/>
    <col min="5" max="5" width="11.875" style="15" customWidth="1"/>
    <col min="6" max="6" width="9.875" style="13" bestFit="1" customWidth="1"/>
    <col min="7" max="16384" width="8.00390625" style="13" customWidth="1"/>
  </cols>
  <sheetData>
    <row r="1" spans="1:5" ht="12">
      <c r="A1" s="30" t="s">
        <v>95</v>
      </c>
      <c r="B1" s="1"/>
      <c r="C1" s="1"/>
      <c r="D1" s="1"/>
      <c r="E1" s="1"/>
    </row>
    <row r="2" spans="1:5" ht="12">
      <c r="A2" s="30" t="s">
        <v>96</v>
      </c>
      <c r="B2" s="1"/>
      <c r="C2" s="1"/>
      <c r="D2" s="1"/>
      <c r="E2" s="1"/>
    </row>
    <row r="3" spans="1:5" ht="12">
      <c r="A3" s="30" t="s">
        <v>97</v>
      </c>
      <c r="B3" s="1"/>
      <c r="C3" s="1"/>
      <c r="D3" s="1"/>
      <c r="E3" s="1"/>
    </row>
    <row r="4" spans="1:5" ht="12">
      <c r="A4" s="30" t="s">
        <v>65</v>
      </c>
      <c r="B4" s="1"/>
      <c r="C4" s="1"/>
      <c r="D4" s="1"/>
      <c r="E4" s="1"/>
    </row>
    <row r="5" spans="1:5" ht="12">
      <c r="A5" s="31" t="s">
        <v>128</v>
      </c>
      <c r="B5" s="1"/>
      <c r="C5" s="1"/>
      <c r="D5" s="1"/>
      <c r="E5" s="1"/>
    </row>
    <row r="6" spans="1:5" ht="12">
      <c r="A6" s="2"/>
      <c r="B6" s="1"/>
      <c r="C6" s="1"/>
      <c r="D6" s="1"/>
      <c r="E6" s="1"/>
    </row>
    <row r="7" spans="1:5" ht="12">
      <c r="A7" s="2"/>
      <c r="B7" s="1"/>
      <c r="C7" s="1"/>
      <c r="D7" s="1"/>
      <c r="E7" s="1"/>
    </row>
    <row r="8" spans="1:5" ht="12">
      <c r="A8" s="30"/>
      <c r="B8" s="1"/>
      <c r="C8" s="1"/>
      <c r="D8" s="1"/>
      <c r="E8" s="1"/>
    </row>
    <row r="9" spans="1:5" ht="12">
      <c r="A9" s="2"/>
      <c r="B9" s="1"/>
      <c r="C9" s="32"/>
      <c r="D9" s="1"/>
      <c r="E9" s="1"/>
    </row>
    <row r="10" spans="1:6" s="56" customFormat="1" ht="12">
      <c r="A10" s="53"/>
      <c r="B10" s="54">
        <v>2021</v>
      </c>
      <c r="C10" s="54">
        <v>2020</v>
      </c>
      <c r="D10" s="55"/>
      <c r="E10" s="54">
        <v>2021</v>
      </c>
      <c r="F10" s="84">
        <v>2020</v>
      </c>
    </row>
    <row r="11" spans="1:6" ht="12">
      <c r="A11" s="2"/>
      <c r="B11" s="32" t="s">
        <v>66</v>
      </c>
      <c r="C11" s="32" t="s">
        <v>67</v>
      </c>
      <c r="D11" s="32"/>
      <c r="E11" s="32" t="s">
        <v>114</v>
      </c>
      <c r="F11" s="80" t="s">
        <v>114</v>
      </c>
    </row>
    <row r="12" spans="1:6" ht="12">
      <c r="A12" s="2"/>
      <c r="B12" s="32" t="s">
        <v>68</v>
      </c>
      <c r="C12" s="32" t="s">
        <v>68</v>
      </c>
      <c r="D12" s="32"/>
      <c r="E12" s="32" t="s">
        <v>69</v>
      </c>
      <c r="F12" s="80" t="s">
        <v>69</v>
      </c>
    </row>
    <row r="13" spans="1:6" ht="12">
      <c r="A13" s="2"/>
      <c r="B13" s="60">
        <v>44561</v>
      </c>
      <c r="C13" s="60">
        <v>44196</v>
      </c>
      <c r="D13" s="32"/>
      <c r="E13" s="32" t="s">
        <v>70</v>
      </c>
      <c r="F13" s="80" t="s">
        <v>70</v>
      </c>
    </row>
    <row r="14" spans="1:6" ht="12">
      <c r="A14" s="2"/>
      <c r="B14" s="32" t="s">
        <v>6</v>
      </c>
      <c r="C14" s="32" t="s">
        <v>6</v>
      </c>
      <c r="D14" s="32"/>
      <c r="E14" s="32" t="s">
        <v>6</v>
      </c>
      <c r="F14" s="80" t="s">
        <v>6</v>
      </c>
    </row>
    <row r="15" spans="1:6" ht="12">
      <c r="A15" s="2"/>
      <c r="B15" s="1"/>
      <c r="C15" s="1"/>
      <c r="D15" s="1"/>
      <c r="E15" s="1"/>
      <c r="F15" s="79"/>
    </row>
    <row r="16" spans="1:6" ht="12">
      <c r="A16" s="2" t="s">
        <v>3</v>
      </c>
      <c r="B16" s="48">
        <v>86623</v>
      </c>
      <c r="C16" s="75">
        <v>58533</v>
      </c>
      <c r="D16" s="49"/>
      <c r="E16" s="48">
        <v>240189</v>
      </c>
      <c r="F16" s="85">
        <v>197718</v>
      </c>
    </row>
    <row r="17" spans="1:6" ht="12">
      <c r="A17" s="2"/>
      <c r="B17" s="49"/>
      <c r="C17" s="76"/>
      <c r="D17" s="49"/>
      <c r="E17" s="49"/>
      <c r="F17" s="86"/>
    </row>
    <row r="18" spans="1:6" ht="12">
      <c r="A18" s="2" t="s">
        <v>71</v>
      </c>
      <c r="B18" s="48">
        <v>-81317</v>
      </c>
      <c r="C18" s="75">
        <v>-62181</v>
      </c>
      <c r="D18" s="49"/>
      <c r="E18" s="48">
        <v>-231905</v>
      </c>
      <c r="F18" s="85">
        <v>-204497</v>
      </c>
    </row>
    <row r="19" spans="1:6" ht="12">
      <c r="A19" s="2"/>
      <c r="B19" s="49"/>
      <c r="C19" s="76"/>
      <c r="D19" s="49"/>
      <c r="E19" s="49"/>
      <c r="F19" s="86"/>
    </row>
    <row r="20" spans="1:6" ht="12">
      <c r="A20" s="2" t="s">
        <v>72</v>
      </c>
      <c r="B20" s="48">
        <v>-470</v>
      </c>
      <c r="C20" s="75">
        <v>-743</v>
      </c>
      <c r="D20" s="49"/>
      <c r="E20" s="48">
        <v>-2013</v>
      </c>
      <c r="F20" s="85">
        <v>-3694</v>
      </c>
    </row>
    <row r="21" spans="1:6" ht="12">
      <c r="A21" s="2"/>
      <c r="B21" s="49"/>
      <c r="C21" s="76"/>
      <c r="D21" s="49"/>
      <c r="E21" s="49"/>
      <c r="F21" s="86"/>
    </row>
    <row r="22" spans="1:6" ht="12">
      <c r="A22" s="2" t="s">
        <v>121</v>
      </c>
      <c r="B22" s="48">
        <v>48</v>
      </c>
      <c r="C22" s="75">
        <v>444</v>
      </c>
      <c r="D22" s="49"/>
      <c r="E22" s="68">
        <v>-177</v>
      </c>
      <c r="F22" s="85">
        <v>958</v>
      </c>
    </row>
    <row r="23" spans="1:6" ht="12">
      <c r="A23" s="2"/>
      <c r="B23" s="50"/>
      <c r="C23" s="50"/>
      <c r="D23" s="49"/>
      <c r="E23" s="50"/>
      <c r="F23" s="82"/>
    </row>
    <row r="24" spans="1:6" ht="12">
      <c r="A24" s="2" t="s">
        <v>90</v>
      </c>
      <c r="B24" s="48">
        <f>SUM(B16:B23)</f>
        <v>4884</v>
      </c>
      <c r="C24" s="48">
        <f>SUM(C16:C23)</f>
        <v>-3947</v>
      </c>
      <c r="D24" s="48"/>
      <c r="E24" s="48">
        <f>SUM(E16:E23)</f>
        <v>6094</v>
      </c>
      <c r="F24" s="48">
        <f>SUM(F16:F23)</f>
        <v>-9515</v>
      </c>
    </row>
    <row r="25" spans="1:6" ht="12">
      <c r="A25" s="2"/>
      <c r="B25" s="49"/>
      <c r="C25" s="49"/>
      <c r="D25" s="49"/>
      <c r="E25" s="49"/>
      <c r="F25" s="81"/>
    </row>
    <row r="26" spans="1:6" ht="12">
      <c r="A26" s="2" t="s">
        <v>38</v>
      </c>
      <c r="B26" s="48">
        <v>-141</v>
      </c>
      <c r="C26" s="75">
        <v>-222</v>
      </c>
      <c r="D26" s="49"/>
      <c r="E26" s="48">
        <v>-377</v>
      </c>
      <c r="F26" s="85">
        <v>-543</v>
      </c>
    </row>
    <row r="27" spans="1:6" ht="12">
      <c r="A27" s="2" t="s">
        <v>85</v>
      </c>
      <c r="B27" s="48">
        <v>203</v>
      </c>
      <c r="C27" s="75">
        <v>286</v>
      </c>
      <c r="D27" s="49"/>
      <c r="E27" s="48">
        <v>542</v>
      </c>
      <c r="F27" s="85">
        <v>1071</v>
      </c>
    </row>
    <row r="28" spans="1:6" ht="12">
      <c r="A28" s="2" t="s">
        <v>78</v>
      </c>
      <c r="B28" s="48">
        <v>0</v>
      </c>
      <c r="C28" s="75">
        <v>0</v>
      </c>
      <c r="D28" s="49"/>
      <c r="E28" s="48">
        <v>0</v>
      </c>
      <c r="F28" s="85">
        <v>0</v>
      </c>
    </row>
    <row r="29" spans="1:6" ht="12">
      <c r="A29" s="2"/>
      <c r="B29" s="50"/>
      <c r="C29" s="50"/>
      <c r="D29" s="49"/>
      <c r="E29" s="51"/>
      <c r="F29" s="83"/>
    </row>
    <row r="30" spans="1:6" ht="12">
      <c r="A30" s="2" t="s">
        <v>91</v>
      </c>
      <c r="B30" s="49">
        <f>SUM(B24:B29)</f>
        <v>4946</v>
      </c>
      <c r="C30" s="49">
        <f>SUM(C24:C29)</f>
        <v>-3883</v>
      </c>
      <c r="D30" s="49"/>
      <c r="E30" s="49">
        <f>SUM(E24:E29)</f>
        <v>6259</v>
      </c>
      <c r="F30" s="49">
        <f>SUM(F24:F29)</f>
        <v>-8987</v>
      </c>
    </row>
    <row r="31" spans="2:6" ht="12">
      <c r="B31" s="90"/>
      <c r="C31" s="90"/>
      <c r="D31" s="90"/>
      <c r="E31" s="90"/>
      <c r="F31" s="93"/>
    </row>
    <row r="32" spans="1:6" ht="12">
      <c r="A32" s="13" t="s">
        <v>74</v>
      </c>
      <c r="B32" s="68">
        <v>-747</v>
      </c>
      <c r="C32" s="87">
        <v>125</v>
      </c>
      <c r="D32" s="90"/>
      <c r="E32" s="68">
        <v>-783</v>
      </c>
      <c r="F32" s="94">
        <v>-10</v>
      </c>
    </row>
    <row r="33" spans="2:6" ht="12">
      <c r="B33" s="95"/>
      <c r="C33" s="95"/>
      <c r="D33" s="90"/>
      <c r="E33" s="95"/>
      <c r="F33" s="96"/>
    </row>
    <row r="34" spans="1:6" s="22" customFormat="1" ht="12">
      <c r="A34" s="22" t="s">
        <v>92</v>
      </c>
      <c r="B34" s="68">
        <f>SUM(B30:B33)</f>
        <v>4199</v>
      </c>
      <c r="C34" s="68">
        <f>SUM(C30:C33)</f>
        <v>-3758</v>
      </c>
      <c r="D34" s="68"/>
      <c r="E34" s="68">
        <f>SUM(E30:E33)</f>
        <v>5476</v>
      </c>
      <c r="F34" s="68">
        <f>SUM(F30:F33)</f>
        <v>-8997</v>
      </c>
    </row>
    <row r="35" spans="2:6" ht="12">
      <c r="B35" s="90"/>
      <c r="C35" s="90"/>
      <c r="D35" s="90"/>
      <c r="E35" s="90"/>
      <c r="F35" s="93"/>
    </row>
    <row r="36" spans="1:6" ht="12">
      <c r="A36" s="13" t="s">
        <v>122</v>
      </c>
      <c r="B36" s="95">
        <v>-3699</v>
      </c>
      <c r="C36" s="95">
        <v>-1043</v>
      </c>
      <c r="D36" s="90"/>
      <c r="E36" s="95">
        <v>-3699</v>
      </c>
      <c r="F36" s="96">
        <v>-1043</v>
      </c>
    </row>
    <row r="37" spans="2:6" ht="12">
      <c r="B37" s="90"/>
      <c r="C37" s="90"/>
      <c r="D37" s="90"/>
      <c r="E37" s="90"/>
      <c r="F37" s="93"/>
    </row>
    <row r="38" spans="1:6" ht="12.75" thickBot="1">
      <c r="A38" s="13" t="s">
        <v>123</v>
      </c>
      <c r="B38" s="97">
        <f>SUM(B34:B36)</f>
        <v>500</v>
      </c>
      <c r="C38" s="97">
        <f>SUM(C34:C36)</f>
        <v>-4801</v>
      </c>
      <c r="D38" s="90"/>
      <c r="E38" s="97">
        <f>SUM(E34:E36)</f>
        <v>1777</v>
      </c>
      <c r="F38" s="97">
        <f>SUM(F34:F36)</f>
        <v>-10040</v>
      </c>
    </row>
    <row r="39" spans="2:6" ht="12.75" thickTop="1">
      <c r="B39" s="90"/>
      <c r="C39" s="90"/>
      <c r="D39" s="90"/>
      <c r="E39" s="90"/>
      <c r="F39" s="93"/>
    </row>
    <row r="40" spans="2:6" ht="12">
      <c r="B40" s="98"/>
      <c r="C40" s="99"/>
      <c r="D40" s="90"/>
      <c r="E40" s="98"/>
      <c r="F40" s="100"/>
    </row>
    <row r="41" spans="1:6" ht="12">
      <c r="A41" s="13" t="s">
        <v>93</v>
      </c>
      <c r="B41" s="90"/>
      <c r="C41" s="90"/>
      <c r="D41" s="90"/>
      <c r="E41" s="90"/>
      <c r="F41" s="93"/>
    </row>
    <row r="42" spans="1:6" ht="12">
      <c r="A42" s="101" t="s">
        <v>36</v>
      </c>
      <c r="B42" s="68">
        <v>4189</v>
      </c>
      <c r="C42" s="68">
        <v>-3897</v>
      </c>
      <c r="D42" s="90"/>
      <c r="E42" s="68">
        <v>5469</v>
      </c>
      <c r="F42" s="102">
        <v>-9344</v>
      </c>
    </row>
    <row r="43" spans="1:6" ht="12">
      <c r="A43" s="101" t="s">
        <v>61</v>
      </c>
      <c r="B43" s="68">
        <v>10</v>
      </c>
      <c r="C43" s="87">
        <v>139</v>
      </c>
      <c r="D43" s="90"/>
      <c r="E43" s="95">
        <v>7</v>
      </c>
      <c r="F43" s="103">
        <v>347</v>
      </c>
    </row>
    <row r="44" spans="2:6" ht="12.75" thickBot="1">
      <c r="B44" s="88">
        <f>SUM(B42:B43)</f>
        <v>4199</v>
      </c>
      <c r="C44" s="88">
        <f>SUM(C42:C43)</f>
        <v>-3758</v>
      </c>
      <c r="D44" s="68"/>
      <c r="E44" s="88">
        <f>SUM(E42:E43)</f>
        <v>5476</v>
      </c>
      <c r="F44" s="88">
        <f>SUM(F42:F43)</f>
        <v>-8997</v>
      </c>
    </row>
    <row r="45" spans="2:6" ht="12.75" thickTop="1">
      <c r="B45" s="68"/>
      <c r="C45" s="68"/>
      <c r="D45" s="68"/>
      <c r="E45" s="68"/>
      <c r="F45" s="68"/>
    </row>
    <row r="46" spans="1:6" ht="12">
      <c r="A46" s="101"/>
      <c r="B46" s="104"/>
      <c r="C46" s="104"/>
      <c r="D46" s="89"/>
      <c r="E46" s="104"/>
      <c r="F46" s="104"/>
    </row>
    <row r="47" spans="1:6" ht="12">
      <c r="A47" s="13" t="s">
        <v>124</v>
      </c>
      <c r="B47" s="90"/>
      <c r="C47" s="90"/>
      <c r="D47" s="90"/>
      <c r="E47" s="90"/>
      <c r="F47" s="93"/>
    </row>
    <row r="48" spans="1:6" ht="12">
      <c r="A48" s="101" t="s">
        <v>36</v>
      </c>
      <c r="B48" s="68">
        <v>490</v>
      </c>
      <c r="C48" s="68">
        <v>-4940</v>
      </c>
      <c r="D48" s="90"/>
      <c r="E48" s="68">
        <v>1770</v>
      </c>
      <c r="F48" s="102">
        <v>-10387</v>
      </c>
    </row>
    <row r="49" spans="1:6" ht="12">
      <c r="A49" s="101" t="s">
        <v>61</v>
      </c>
      <c r="B49" s="68">
        <v>10</v>
      </c>
      <c r="C49" s="87">
        <v>139</v>
      </c>
      <c r="D49" s="90"/>
      <c r="E49" s="95">
        <v>7</v>
      </c>
      <c r="F49" s="105">
        <v>347</v>
      </c>
    </row>
    <row r="50" spans="2:6" ht="12.75" thickBot="1">
      <c r="B50" s="88">
        <f>SUM(B48:B49)</f>
        <v>500</v>
      </c>
      <c r="C50" s="88">
        <f>SUM(C48:C49)</f>
        <v>-4801</v>
      </c>
      <c r="D50" s="68"/>
      <c r="E50" s="88">
        <f>SUM(E48:E49)</f>
        <v>1777</v>
      </c>
      <c r="F50" s="88">
        <f>SUM(F48:F49)</f>
        <v>-10040</v>
      </c>
    </row>
    <row r="51" spans="1:6" ht="12.75" thickTop="1">
      <c r="A51" s="101"/>
      <c r="B51" s="89"/>
      <c r="C51" s="89"/>
      <c r="D51" s="89"/>
      <c r="E51" s="89"/>
      <c r="F51" s="89"/>
    </row>
    <row r="52" spans="1:6" ht="12">
      <c r="A52" s="101"/>
      <c r="B52" s="89"/>
      <c r="C52" s="89"/>
      <c r="D52" s="89"/>
      <c r="E52" s="89"/>
      <c r="F52" s="106"/>
    </row>
    <row r="53" spans="1:6" ht="12">
      <c r="A53" s="13" t="s">
        <v>130</v>
      </c>
      <c r="B53" s="89"/>
      <c r="C53" s="89"/>
      <c r="D53" s="89"/>
      <c r="E53" s="89"/>
      <c r="F53" s="106"/>
    </row>
    <row r="54" spans="1:6" ht="12">
      <c r="A54" s="13" t="s">
        <v>49</v>
      </c>
      <c r="B54" s="89"/>
      <c r="C54" s="89"/>
      <c r="D54" s="89"/>
      <c r="E54" s="89"/>
      <c r="F54" s="106"/>
    </row>
    <row r="55" spans="2:6" ht="12">
      <c r="B55" s="89"/>
      <c r="C55" s="89"/>
      <c r="D55" s="89"/>
      <c r="E55" s="89"/>
      <c r="F55" s="106"/>
    </row>
    <row r="56" spans="1:6" ht="12.75" thickBot="1">
      <c r="A56" s="13" t="s">
        <v>129</v>
      </c>
      <c r="B56" s="91">
        <f>B42/60402*100</f>
        <v>6.935200821164862</v>
      </c>
      <c r="C56" s="91">
        <f>C42/60402*100</f>
        <v>-6.4517731200953605</v>
      </c>
      <c r="D56" s="107"/>
      <c r="E56" s="91">
        <f>E42/60402*100</f>
        <v>9.054335949140757</v>
      </c>
      <c r="F56" s="91">
        <f>F42/60402*100</f>
        <v>-15.469686434224034</v>
      </c>
    </row>
    <row r="57" spans="2:6" ht="12.75" thickTop="1">
      <c r="B57" s="89"/>
      <c r="C57" s="89"/>
      <c r="D57" s="107"/>
      <c r="E57" s="89"/>
      <c r="F57" s="106"/>
    </row>
    <row r="58" ht="12">
      <c r="A58" s="13" t="s">
        <v>7</v>
      </c>
    </row>
    <row r="59" spans="2:5" ht="12">
      <c r="B59" s="92"/>
      <c r="C59" s="92"/>
      <c r="D59" s="92"/>
      <c r="E59" s="92"/>
    </row>
    <row r="61" ht="12">
      <c r="A61" s="13" t="s">
        <v>52</v>
      </c>
    </row>
    <row r="62" ht="12">
      <c r="A62" s="13" t="s">
        <v>109</v>
      </c>
    </row>
    <row r="63" spans="1:5" ht="12">
      <c r="A63" s="2"/>
      <c r="B63" s="1"/>
      <c r="D63" s="1"/>
      <c r="E6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0.50390625" style="13" customWidth="1"/>
    <col min="2" max="2" width="12.375" style="13" bestFit="1" customWidth="1"/>
    <col min="3" max="3" width="13.75390625" style="15" customWidth="1"/>
    <col min="4" max="4" width="13.75390625" style="13" customWidth="1"/>
    <col min="5" max="16384" width="8.00390625" style="13" customWidth="1"/>
  </cols>
  <sheetData>
    <row r="1" spans="1:3" ht="12">
      <c r="A1" s="16" t="s">
        <v>95</v>
      </c>
      <c r="B1" s="16"/>
      <c r="C1" s="37"/>
    </row>
    <row r="2" spans="1:3" ht="12">
      <c r="A2" s="30" t="s">
        <v>96</v>
      </c>
      <c r="B2" s="16"/>
      <c r="C2" s="37"/>
    </row>
    <row r="3" spans="1:2" ht="12">
      <c r="A3" s="16" t="s">
        <v>5</v>
      </c>
      <c r="B3" s="16"/>
    </row>
    <row r="4" spans="1:2" ht="12">
      <c r="A4" s="16" t="s">
        <v>53</v>
      </c>
      <c r="B4" s="16"/>
    </row>
    <row r="5" spans="1:2" ht="12">
      <c r="A5" s="17" t="s">
        <v>113</v>
      </c>
      <c r="B5" s="17"/>
    </row>
    <row r="7" ht="12">
      <c r="D7" s="20" t="s">
        <v>112</v>
      </c>
    </row>
    <row r="8" spans="3:4" ht="12">
      <c r="C8" s="38" t="s">
        <v>115</v>
      </c>
      <c r="D8" s="19" t="s">
        <v>103</v>
      </c>
    </row>
    <row r="9" spans="3:4" ht="12">
      <c r="C9" s="39" t="s">
        <v>6</v>
      </c>
      <c r="D9" s="20" t="s">
        <v>6</v>
      </c>
    </row>
    <row r="11" ht="12">
      <c r="A11" s="16" t="s">
        <v>30</v>
      </c>
    </row>
    <row r="13" ht="12">
      <c r="A13" s="16" t="s">
        <v>31</v>
      </c>
    </row>
    <row r="14" spans="1:4" ht="12">
      <c r="A14" s="13" t="s">
        <v>39</v>
      </c>
      <c r="C14" s="40">
        <v>36753</v>
      </c>
      <c r="D14" s="40">
        <v>37923</v>
      </c>
    </row>
    <row r="15" spans="1:4" ht="12">
      <c r="A15" s="13" t="s">
        <v>75</v>
      </c>
      <c r="C15" s="40">
        <v>0</v>
      </c>
      <c r="D15" s="40">
        <v>0</v>
      </c>
    </row>
    <row r="16" spans="1:4" ht="12">
      <c r="A16" s="13" t="s">
        <v>60</v>
      </c>
      <c r="C16" s="40">
        <v>1148</v>
      </c>
      <c r="D16" s="40">
        <v>2389</v>
      </c>
    </row>
    <row r="17" spans="1:4" ht="12">
      <c r="A17" s="13" t="s">
        <v>81</v>
      </c>
      <c r="C17" s="40">
        <v>3629</v>
      </c>
      <c r="D17" s="40">
        <v>3791</v>
      </c>
    </row>
    <row r="18" spans="1:4" ht="12">
      <c r="A18" s="13" t="s">
        <v>86</v>
      </c>
      <c r="C18" s="40">
        <v>9220</v>
      </c>
      <c r="D18" s="40">
        <v>2703</v>
      </c>
    </row>
    <row r="19" spans="1:5" ht="12">
      <c r="A19" s="13" t="s">
        <v>28</v>
      </c>
      <c r="C19" s="44">
        <v>1322</v>
      </c>
      <c r="D19" s="44">
        <v>1867</v>
      </c>
      <c r="E19" s="52"/>
    </row>
    <row r="20" spans="3:4" ht="12">
      <c r="C20" s="15">
        <f>SUM(C14:C19)</f>
        <v>52072</v>
      </c>
      <c r="D20" s="15">
        <f>SUM(D14:D19)</f>
        <v>48673</v>
      </c>
    </row>
    <row r="21" ht="12">
      <c r="D21" s="15"/>
    </row>
    <row r="22" spans="1:4" ht="12">
      <c r="A22" s="16" t="s">
        <v>40</v>
      </c>
      <c r="D22" s="15"/>
    </row>
    <row r="23" ht="12">
      <c r="D23" s="15"/>
    </row>
    <row r="24" spans="1:5" ht="12">
      <c r="A24" s="13" t="s">
        <v>1</v>
      </c>
      <c r="C24" s="40">
        <v>13393</v>
      </c>
      <c r="D24" s="40">
        <v>9245</v>
      </c>
      <c r="E24" s="52"/>
    </row>
    <row r="25" spans="1:5" ht="12">
      <c r="A25" s="13" t="s">
        <v>17</v>
      </c>
      <c r="C25" s="40">
        <v>58813</v>
      </c>
      <c r="D25" s="40">
        <v>40509</v>
      </c>
      <c r="E25" s="52"/>
    </row>
    <row r="26" spans="1:5" ht="12">
      <c r="A26" s="13" t="s">
        <v>86</v>
      </c>
      <c r="C26" s="40">
        <v>42203</v>
      </c>
      <c r="D26" s="40">
        <v>31623</v>
      </c>
      <c r="E26" s="52"/>
    </row>
    <row r="27" spans="1:5" ht="12">
      <c r="A27" s="13" t="s">
        <v>41</v>
      </c>
      <c r="C27" s="40">
        <v>243</v>
      </c>
      <c r="D27" s="40">
        <v>164</v>
      </c>
      <c r="E27" s="52"/>
    </row>
    <row r="28" spans="1:5" ht="12">
      <c r="A28" s="13" t="s">
        <v>29</v>
      </c>
      <c r="C28" s="44">
        <v>54697</v>
      </c>
      <c r="D28" s="44">
        <v>51742</v>
      </c>
      <c r="E28" s="52"/>
    </row>
    <row r="29" spans="3:4" ht="12">
      <c r="C29" s="15">
        <f>SUM(C24:C28)</f>
        <v>169349</v>
      </c>
      <c r="D29" s="15">
        <f>SUM(D24:D28)</f>
        <v>133283</v>
      </c>
    </row>
    <row r="30" ht="12">
      <c r="D30" s="15"/>
    </row>
    <row r="31" spans="1:4" ht="12.75" thickBot="1">
      <c r="A31" s="16" t="s">
        <v>32</v>
      </c>
      <c r="C31" s="41">
        <f>C20+C29</f>
        <v>221421</v>
      </c>
      <c r="D31" s="41">
        <f>D20+D29</f>
        <v>181956</v>
      </c>
    </row>
    <row r="32" spans="1:4" ht="12.75" thickTop="1">
      <c r="A32" s="16"/>
      <c r="D32" s="15"/>
    </row>
    <row r="33" spans="1:4" ht="12">
      <c r="A33" s="16"/>
      <c r="D33" s="15"/>
    </row>
    <row r="34" spans="1:4" ht="12">
      <c r="A34" s="16" t="s">
        <v>33</v>
      </c>
      <c r="D34" s="15"/>
    </row>
    <row r="35" spans="1:4" ht="12">
      <c r="A35" s="16"/>
      <c r="D35" s="15"/>
    </row>
    <row r="36" spans="1:4" ht="12">
      <c r="A36" s="16" t="s">
        <v>34</v>
      </c>
      <c r="D36" s="15"/>
    </row>
    <row r="37" spans="1:4" ht="12">
      <c r="A37" s="16"/>
      <c r="D37" s="15"/>
    </row>
    <row r="38" spans="1:5" ht="12">
      <c r="A38" s="13" t="s">
        <v>42</v>
      </c>
      <c r="C38" s="40">
        <v>64528</v>
      </c>
      <c r="D38" s="40">
        <v>64528</v>
      </c>
      <c r="E38" s="52"/>
    </row>
    <row r="39" spans="1:5" ht="12">
      <c r="A39" s="13" t="s">
        <v>9</v>
      </c>
      <c r="C39" s="44">
        <v>40953</v>
      </c>
      <c r="D39" s="44">
        <v>39183</v>
      </c>
      <c r="E39" s="52"/>
    </row>
    <row r="40" spans="3:5" ht="12">
      <c r="C40" s="15">
        <f>SUM(C38:C39)</f>
        <v>105481</v>
      </c>
      <c r="D40" s="15">
        <f>SUM(D38:D39)</f>
        <v>103711</v>
      </c>
      <c r="E40" s="52"/>
    </row>
    <row r="41" spans="1:5" ht="12">
      <c r="A41" s="13" t="s">
        <v>62</v>
      </c>
      <c r="C41" s="44">
        <v>7092</v>
      </c>
      <c r="D41" s="44">
        <v>7085</v>
      </c>
      <c r="E41" s="52"/>
    </row>
    <row r="42" spans="1:5" ht="12">
      <c r="A42" s="16" t="s">
        <v>43</v>
      </c>
      <c r="C42" s="42">
        <f>C40+C41</f>
        <v>112573</v>
      </c>
      <c r="D42" s="42">
        <f>D40+D41</f>
        <v>110796</v>
      </c>
      <c r="E42" s="52"/>
    </row>
    <row r="43" spans="3:4" ht="12">
      <c r="C43" s="43"/>
      <c r="D43" s="43"/>
    </row>
    <row r="44" spans="3:4" ht="12">
      <c r="C44" s="43"/>
      <c r="D44" s="43"/>
    </row>
    <row r="45" spans="1:4" ht="12">
      <c r="A45" s="16" t="s">
        <v>44</v>
      </c>
      <c r="D45" s="15"/>
    </row>
    <row r="46" spans="1:5" ht="12">
      <c r="A46" s="13" t="s">
        <v>10</v>
      </c>
      <c r="C46" s="40">
        <v>6390</v>
      </c>
      <c r="D46" s="40">
        <v>3334</v>
      </c>
      <c r="E46" s="52"/>
    </row>
    <row r="47" spans="1:4" ht="12">
      <c r="A47" s="13" t="s">
        <v>84</v>
      </c>
      <c r="B47" s="52"/>
      <c r="C47" s="40">
        <v>908</v>
      </c>
      <c r="D47" s="40">
        <v>1238</v>
      </c>
    </row>
    <row r="48" spans="3:4" ht="12">
      <c r="C48" s="42">
        <f>SUM(C46:C47)</f>
        <v>7298</v>
      </c>
      <c r="D48" s="42">
        <f>SUM(D46:D47)</f>
        <v>4572</v>
      </c>
    </row>
    <row r="49" spans="1:4" ht="12">
      <c r="A49" s="16"/>
      <c r="D49" s="15"/>
    </row>
    <row r="50" spans="1:4" ht="12">
      <c r="A50" s="16"/>
      <c r="D50" s="15"/>
    </row>
    <row r="51" spans="1:4" ht="12">
      <c r="A51" s="16" t="s">
        <v>46</v>
      </c>
      <c r="D51" s="15"/>
    </row>
    <row r="52" ht="12">
      <c r="D52" s="15"/>
    </row>
    <row r="53" spans="1:5" ht="12">
      <c r="A53" s="13" t="s">
        <v>45</v>
      </c>
      <c r="C53" s="40">
        <v>79116</v>
      </c>
      <c r="D53" s="40">
        <v>48437</v>
      </c>
      <c r="E53" s="52"/>
    </row>
    <row r="54" spans="1:4" ht="12">
      <c r="A54" s="13" t="s">
        <v>87</v>
      </c>
      <c r="C54" s="40">
        <v>13665</v>
      </c>
      <c r="D54" s="40">
        <v>13001</v>
      </c>
    </row>
    <row r="55" spans="1:4" ht="12">
      <c r="A55" s="13" t="s">
        <v>64</v>
      </c>
      <c r="C55" s="40">
        <v>8328</v>
      </c>
      <c r="D55" s="40">
        <v>4820</v>
      </c>
    </row>
    <row r="56" spans="1:4" ht="12">
      <c r="A56" s="13" t="s">
        <v>84</v>
      </c>
      <c r="C56" s="40">
        <v>330</v>
      </c>
      <c r="D56" s="40">
        <v>330</v>
      </c>
    </row>
    <row r="57" spans="1:4" ht="12">
      <c r="A57" s="13" t="s">
        <v>2</v>
      </c>
      <c r="C57" s="40">
        <v>111</v>
      </c>
      <c r="D57" s="40">
        <v>0</v>
      </c>
    </row>
    <row r="58" spans="3:5" ht="12">
      <c r="C58" s="42">
        <f>SUM(C53:C57)</f>
        <v>101550</v>
      </c>
      <c r="D58" s="42">
        <f>SUM(D53:D57)</f>
        <v>66588</v>
      </c>
      <c r="E58" s="52"/>
    </row>
    <row r="59" ht="12">
      <c r="D59" s="15"/>
    </row>
    <row r="60" spans="1:4" ht="12">
      <c r="A60" s="16" t="s">
        <v>47</v>
      </c>
      <c r="C60" s="15">
        <f>C48+C58</f>
        <v>108848</v>
      </c>
      <c r="D60" s="15">
        <f>D48+D58</f>
        <v>71160</v>
      </c>
    </row>
    <row r="61" ht="12">
      <c r="D61" s="15"/>
    </row>
    <row r="62" spans="1:4" ht="12.75" thickBot="1">
      <c r="A62" s="16" t="s">
        <v>35</v>
      </c>
      <c r="C62" s="41">
        <f>C42+C60</f>
        <v>221421</v>
      </c>
      <c r="D62" s="41">
        <f>D42+D60</f>
        <v>181956</v>
      </c>
    </row>
    <row r="63" ht="12.75" thickTop="1">
      <c r="D63" s="14"/>
    </row>
    <row r="64" spans="2:4" ht="12">
      <c r="B64" s="57"/>
      <c r="C64" s="52"/>
      <c r="D64" s="52"/>
    </row>
    <row r="66" spans="1:4" ht="12">
      <c r="A66" s="13" t="s">
        <v>37</v>
      </c>
      <c r="C66" s="69">
        <f>C40/60402</f>
        <v>1.7463163471408232</v>
      </c>
      <c r="D66" s="69">
        <f>D40/60402</f>
        <v>1.7170126816992815</v>
      </c>
    </row>
    <row r="67" ht="12">
      <c r="C67" s="13"/>
    </row>
    <row r="68" ht="12">
      <c r="A68" s="13" t="s">
        <v>55</v>
      </c>
    </row>
    <row r="69" spans="1:4" ht="12">
      <c r="A69" s="13" t="s">
        <v>109</v>
      </c>
      <c r="C69" s="46"/>
      <c r="D69" s="46"/>
    </row>
    <row r="71" ht="12">
      <c r="D71" s="15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H21" sqref="H21"/>
    </sheetView>
  </sheetViews>
  <sheetFormatPr defaultColWidth="8.00390625" defaultRowHeight="15.75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.00390625" style="13" customWidth="1"/>
  </cols>
  <sheetData>
    <row r="1" spans="1:2" ht="12">
      <c r="A1" s="16" t="s">
        <v>98</v>
      </c>
      <c r="B1" s="16"/>
    </row>
    <row r="2" spans="1:2" ht="12">
      <c r="A2" s="30" t="s">
        <v>96</v>
      </c>
      <c r="B2" s="16"/>
    </row>
    <row r="3" spans="1:2" ht="12">
      <c r="A3" s="16" t="s">
        <v>5</v>
      </c>
      <c r="B3" s="16"/>
    </row>
    <row r="4" spans="1:2" ht="12">
      <c r="A4" s="16" t="s">
        <v>25</v>
      </c>
      <c r="B4" s="16"/>
    </row>
    <row r="5" spans="1:2" ht="12">
      <c r="A5" s="33" t="str">
        <f>'Income Statement'!A5</f>
        <v>For the fourth quarter ended 31 December 2021</v>
      </c>
      <c r="B5" s="16"/>
    </row>
    <row r="7" ht="12">
      <c r="H7" s="18"/>
    </row>
    <row r="8" spans="2:8" ht="12">
      <c r="B8" s="20"/>
      <c r="C8" s="20"/>
      <c r="D8" s="20"/>
      <c r="E8" s="20"/>
      <c r="F8" s="20"/>
      <c r="G8" s="20"/>
      <c r="H8" s="20"/>
    </row>
    <row r="9" spans="2:8" ht="12">
      <c r="B9" s="20"/>
      <c r="C9" s="20" t="s">
        <v>79</v>
      </c>
      <c r="D9" s="20" t="s">
        <v>82</v>
      </c>
      <c r="E9" s="20" t="s">
        <v>4</v>
      </c>
      <c r="F9" s="20"/>
      <c r="G9" s="20" t="s">
        <v>63</v>
      </c>
      <c r="H9" s="20"/>
    </row>
    <row r="10" spans="2:8" ht="12">
      <c r="B10" s="19" t="s">
        <v>8</v>
      </c>
      <c r="C10" s="19" t="s">
        <v>80</v>
      </c>
      <c r="D10" s="19" t="s">
        <v>83</v>
      </c>
      <c r="E10" s="19" t="s">
        <v>58</v>
      </c>
      <c r="F10" s="19" t="s">
        <v>0</v>
      </c>
      <c r="G10" s="19" t="s">
        <v>48</v>
      </c>
      <c r="H10" s="19" t="s">
        <v>0</v>
      </c>
    </row>
    <row r="11" spans="2:8" ht="12">
      <c r="B11" s="20" t="s">
        <v>6</v>
      </c>
      <c r="C11" s="20" t="s">
        <v>6</v>
      </c>
      <c r="D11" s="20"/>
      <c r="E11" s="20" t="s">
        <v>6</v>
      </c>
      <c r="F11" s="20" t="s">
        <v>6</v>
      </c>
      <c r="G11" s="20" t="s">
        <v>6</v>
      </c>
      <c r="H11" s="20" t="s">
        <v>6</v>
      </c>
    </row>
    <row r="13" ht="12">
      <c r="A13" s="25" t="s">
        <v>117</v>
      </c>
    </row>
    <row r="14" ht="12">
      <c r="E14" s="26"/>
    </row>
    <row r="15" spans="1:8" ht="12">
      <c r="A15" s="13" t="s">
        <v>26</v>
      </c>
      <c r="B15" s="26">
        <v>64528</v>
      </c>
      <c r="C15" s="26">
        <v>0</v>
      </c>
      <c r="D15" s="26">
        <v>-376</v>
      </c>
      <c r="E15" s="26">
        <v>39559</v>
      </c>
      <c r="F15" s="26">
        <f>SUM(B15:E15)</f>
        <v>103711</v>
      </c>
      <c r="G15" s="26">
        <v>7085</v>
      </c>
      <c r="H15" s="26">
        <f>SUM(F15:G15)</f>
        <v>110796</v>
      </c>
    </row>
    <row r="16" spans="2:8" ht="12">
      <c r="B16" s="26"/>
      <c r="C16" s="26"/>
      <c r="D16" s="26"/>
      <c r="E16" s="26"/>
      <c r="F16" s="26"/>
      <c r="G16" s="26"/>
      <c r="H16" s="26"/>
    </row>
    <row r="17" spans="1:8" ht="12">
      <c r="A17" s="13" t="s">
        <v>57</v>
      </c>
      <c r="B17" s="26">
        <v>0</v>
      </c>
      <c r="C17" s="26">
        <v>0</v>
      </c>
      <c r="D17" s="26">
        <f>'Income Statement'!E36</f>
        <v>-3699</v>
      </c>
      <c r="E17" s="26">
        <f>'Income Statement'!E42</f>
        <v>5469</v>
      </c>
      <c r="F17" s="26">
        <f>SUM(B17:E17)</f>
        <v>1770</v>
      </c>
      <c r="G17" s="26">
        <f>'Income Statement'!E43</f>
        <v>7</v>
      </c>
      <c r="H17" s="26">
        <f>SUM(F17:G17)</f>
        <v>1777</v>
      </c>
    </row>
    <row r="18" spans="2:8" ht="12">
      <c r="B18" s="26"/>
      <c r="C18" s="26"/>
      <c r="D18" s="26"/>
      <c r="E18" s="26"/>
      <c r="F18" s="26"/>
      <c r="G18" s="26"/>
      <c r="H18" s="26"/>
    </row>
    <row r="19" spans="1:8" ht="12">
      <c r="A19" s="13" t="s">
        <v>73</v>
      </c>
      <c r="B19" s="26">
        <v>0</v>
      </c>
      <c r="C19" s="26">
        <v>0</v>
      </c>
      <c r="D19" s="26">
        <v>0</v>
      </c>
      <c r="E19" s="26">
        <v>0</v>
      </c>
      <c r="F19" s="26">
        <f>SUM(B19:E19)</f>
        <v>0</v>
      </c>
      <c r="G19" s="26">
        <v>0</v>
      </c>
      <c r="H19" s="26">
        <f>SUM(F19:G19)</f>
        <v>0</v>
      </c>
    </row>
    <row r="20" spans="2:8" ht="12">
      <c r="B20" s="26"/>
      <c r="C20" s="26"/>
      <c r="D20" s="26"/>
      <c r="E20" s="26"/>
      <c r="F20" s="26"/>
      <c r="G20" s="26"/>
      <c r="H20" s="26"/>
    </row>
    <row r="21" spans="1:8" ht="12">
      <c r="A21" s="13" t="s">
        <v>51</v>
      </c>
      <c r="B21" s="26">
        <v>0</v>
      </c>
      <c r="C21" s="26">
        <v>0</v>
      </c>
      <c r="D21" s="26">
        <v>0</v>
      </c>
      <c r="E21" s="26">
        <v>0</v>
      </c>
      <c r="F21" s="26">
        <f>SUM(B21:E21)</f>
        <v>0</v>
      </c>
      <c r="G21" s="26">
        <v>0</v>
      </c>
      <c r="H21" s="26">
        <f>SUM(F21:G21)</f>
        <v>0</v>
      </c>
    </row>
    <row r="22" spans="2:8" ht="12">
      <c r="B22" s="26"/>
      <c r="C22" s="26"/>
      <c r="D22" s="26"/>
      <c r="E22" s="26"/>
      <c r="F22" s="26"/>
      <c r="G22" s="26"/>
      <c r="H22" s="26"/>
    </row>
    <row r="23" spans="1:12" ht="12.75" thickBot="1">
      <c r="A23" s="13" t="s">
        <v>27</v>
      </c>
      <c r="B23" s="28">
        <f>SUM(B15:B22)</f>
        <v>64528</v>
      </c>
      <c r="C23" s="28">
        <f aca="true" t="shared" si="0" ref="C23:H23">SUM(C15:C22)</f>
        <v>0</v>
      </c>
      <c r="D23" s="28">
        <f t="shared" si="0"/>
        <v>-4075</v>
      </c>
      <c r="E23" s="28">
        <f t="shared" si="0"/>
        <v>45028</v>
      </c>
      <c r="F23" s="28">
        <f t="shared" si="0"/>
        <v>105481</v>
      </c>
      <c r="G23" s="28">
        <f t="shared" si="0"/>
        <v>7092</v>
      </c>
      <c r="H23" s="28">
        <f t="shared" si="0"/>
        <v>112573</v>
      </c>
      <c r="J23" s="26"/>
      <c r="K23" s="26"/>
      <c r="L23" s="26"/>
    </row>
    <row r="24" spans="2:10" ht="12.75" thickTop="1">
      <c r="B24" s="26"/>
      <c r="C24" s="26"/>
      <c r="D24" s="26"/>
      <c r="E24" s="26"/>
      <c r="F24" s="26"/>
      <c r="G24" s="26"/>
      <c r="H24" s="26"/>
      <c r="J24" s="26"/>
    </row>
    <row r="25" spans="2:8" ht="12">
      <c r="B25" s="26"/>
      <c r="C25" s="26"/>
      <c r="D25" s="26"/>
      <c r="E25" s="26"/>
      <c r="F25" s="26"/>
      <c r="G25" s="26"/>
      <c r="H25" s="26"/>
    </row>
    <row r="26" spans="1:12" ht="12">
      <c r="A26" s="25" t="s">
        <v>118</v>
      </c>
      <c r="B26" s="26"/>
      <c r="C26" s="26"/>
      <c r="D26" s="26"/>
      <c r="E26" s="26"/>
      <c r="F26" s="26"/>
      <c r="G26" s="26"/>
      <c r="H26" s="26"/>
      <c r="I26" s="52"/>
      <c r="J26" s="26"/>
      <c r="K26" s="26"/>
      <c r="L26" s="26"/>
    </row>
    <row r="27" spans="2:12" ht="12">
      <c r="B27" s="26"/>
      <c r="C27" s="26"/>
      <c r="D27" s="26"/>
      <c r="E27" s="26"/>
      <c r="F27" s="26"/>
      <c r="G27" s="26"/>
      <c r="H27" s="26"/>
      <c r="L27" s="26"/>
    </row>
    <row r="28" spans="1:8" ht="12">
      <c r="A28" s="13" t="s">
        <v>26</v>
      </c>
      <c r="B28" s="26">
        <v>64528</v>
      </c>
      <c r="C28" s="26">
        <v>0</v>
      </c>
      <c r="D28" s="26">
        <v>667</v>
      </c>
      <c r="E28" s="59">
        <v>48903</v>
      </c>
      <c r="F28" s="26">
        <f>SUM(B28:E28)</f>
        <v>114098</v>
      </c>
      <c r="G28" s="59">
        <v>7228</v>
      </c>
      <c r="H28" s="59">
        <f>SUM(F28:G28)</f>
        <v>121326</v>
      </c>
    </row>
    <row r="29" spans="2:8" ht="12">
      <c r="B29" s="26"/>
      <c r="C29" s="26"/>
      <c r="D29" s="26"/>
      <c r="E29" s="59"/>
      <c r="F29" s="26"/>
      <c r="G29" s="59"/>
      <c r="H29" s="59"/>
    </row>
    <row r="30" spans="1:8" ht="12">
      <c r="A30" s="13" t="s">
        <v>57</v>
      </c>
      <c r="B30" s="26">
        <v>0</v>
      </c>
      <c r="C30" s="26">
        <v>0</v>
      </c>
      <c r="D30" s="26">
        <v>-1043</v>
      </c>
      <c r="E30" s="26">
        <v>-9344</v>
      </c>
      <c r="F30" s="26">
        <f>SUM(B30:E30)</f>
        <v>-10387</v>
      </c>
      <c r="G30" s="59">
        <v>347</v>
      </c>
      <c r="H30" s="26">
        <f>SUM(F30:G30)</f>
        <v>-10040</v>
      </c>
    </row>
    <row r="31" spans="2:8" ht="12">
      <c r="B31" s="26"/>
      <c r="C31" s="26"/>
      <c r="D31" s="26"/>
      <c r="E31" s="26"/>
      <c r="F31" s="26"/>
      <c r="G31" s="26"/>
      <c r="H31" s="26"/>
    </row>
    <row r="32" spans="1:8" ht="12">
      <c r="A32" s="13" t="s">
        <v>73</v>
      </c>
      <c r="B32" s="26">
        <v>0</v>
      </c>
      <c r="C32" s="26">
        <v>0</v>
      </c>
      <c r="D32" s="26">
        <v>0</v>
      </c>
      <c r="E32" s="26">
        <v>0</v>
      </c>
      <c r="F32" s="26">
        <f>SUM(B32:E32)</f>
        <v>0</v>
      </c>
      <c r="G32" s="26">
        <v>-490</v>
      </c>
      <c r="H32" s="26">
        <f>SUM(F32:G32)</f>
        <v>-490</v>
      </c>
    </row>
    <row r="33" spans="2:8" ht="12">
      <c r="B33" s="26"/>
      <c r="C33" s="26"/>
      <c r="D33" s="26"/>
      <c r="E33" s="26"/>
      <c r="F33" s="26"/>
      <c r="G33" s="26"/>
      <c r="H33" s="26"/>
    </row>
    <row r="34" spans="1:8" ht="12">
      <c r="A34" s="13" t="s">
        <v>51</v>
      </c>
      <c r="B34" s="26">
        <v>0</v>
      </c>
      <c r="C34" s="26">
        <v>0</v>
      </c>
      <c r="D34" s="26">
        <v>0</v>
      </c>
      <c r="E34" s="26">
        <v>0</v>
      </c>
      <c r="F34" s="26">
        <f>SUM(B34:E34)</f>
        <v>0</v>
      </c>
      <c r="G34" s="26">
        <v>0</v>
      </c>
      <c r="H34" s="26">
        <f>SUM(F34:G34)</f>
        <v>0</v>
      </c>
    </row>
    <row r="35" spans="2:8" ht="12">
      <c r="B35" s="45"/>
      <c r="C35" s="45"/>
      <c r="D35" s="45"/>
      <c r="E35" s="14"/>
      <c r="F35" s="14"/>
      <c r="G35" s="14"/>
      <c r="H35" s="14"/>
    </row>
    <row r="36" spans="1:8" ht="12.75" thickBot="1">
      <c r="A36" s="13" t="s">
        <v>27</v>
      </c>
      <c r="B36" s="28">
        <f>SUM(B28:B35)</f>
        <v>64528</v>
      </c>
      <c r="C36" s="28">
        <f aca="true" t="shared" si="1" ref="C36:H36">SUM(C28:C35)</f>
        <v>0</v>
      </c>
      <c r="D36" s="28">
        <f t="shared" si="1"/>
        <v>-376</v>
      </c>
      <c r="E36" s="28">
        <f t="shared" si="1"/>
        <v>39559</v>
      </c>
      <c r="F36" s="28">
        <f t="shared" si="1"/>
        <v>103711</v>
      </c>
      <c r="G36" s="28">
        <f t="shared" si="1"/>
        <v>7085</v>
      </c>
      <c r="H36" s="28">
        <f t="shared" si="1"/>
        <v>110796</v>
      </c>
    </row>
    <row r="37" ht="12.75" thickTop="1"/>
    <row r="39" ht="12">
      <c r="A39" s="13" t="s">
        <v>59</v>
      </c>
    </row>
    <row r="40" ht="12">
      <c r="A40" s="13" t="s">
        <v>111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PageLayoutView="0" workbookViewId="0" topLeftCell="A1">
      <selection activeCell="B1" sqref="B1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6.125" style="13" customWidth="1"/>
    <col min="4" max="4" width="10.75390625" style="13" customWidth="1"/>
    <col min="5" max="5" width="12.25390625" style="13" bestFit="1" customWidth="1"/>
    <col min="6" max="6" width="2.00390625" style="13" customWidth="1"/>
    <col min="7" max="7" width="13.375" style="34" bestFit="1" customWidth="1"/>
    <col min="8" max="16384" width="8.00390625" style="13" customWidth="1"/>
  </cols>
  <sheetData>
    <row r="1" ht="12">
      <c r="A1" s="16" t="s">
        <v>95</v>
      </c>
    </row>
    <row r="2" ht="12">
      <c r="A2" s="30" t="s">
        <v>96</v>
      </c>
    </row>
    <row r="3" ht="12">
      <c r="A3" s="16" t="s">
        <v>5</v>
      </c>
    </row>
    <row r="4" ht="12">
      <c r="A4" s="16" t="s">
        <v>54</v>
      </c>
    </row>
    <row r="5" ht="12">
      <c r="A5" s="33" t="str">
        <f>'Income Statement'!A5</f>
        <v>For the fourth quarter ended 31 December 2021</v>
      </c>
    </row>
    <row r="8" ht="12">
      <c r="A8" s="16"/>
    </row>
    <row r="9" spans="1:7" ht="12">
      <c r="A9" s="16"/>
      <c r="G9" s="35"/>
    </row>
    <row r="10" spans="1:7" ht="12">
      <c r="A10" s="16"/>
      <c r="E10" s="70">
        <v>2021</v>
      </c>
      <c r="G10" s="58">
        <v>2020</v>
      </c>
    </row>
    <row r="11" spans="1:7" ht="12">
      <c r="A11" s="16"/>
      <c r="E11" s="71" t="s">
        <v>116</v>
      </c>
      <c r="G11" s="61" t="s">
        <v>116</v>
      </c>
    </row>
    <row r="12" spans="5:7" ht="12">
      <c r="E12" s="3">
        <v>44561</v>
      </c>
      <c r="G12" s="3">
        <v>44196</v>
      </c>
    </row>
    <row r="13" spans="5:7" ht="12">
      <c r="E13" s="71" t="s">
        <v>6</v>
      </c>
      <c r="G13" s="35" t="s">
        <v>6</v>
      </c>
    </row>
    <row r="14" ht="12">
      <c r="E14" s="3"/>
    </row>
    <row r="15" spans="2:3" ht="12">
      <c r="B15" s="10" t="s">
        <v>11</v>
      </c>
      <c r="C15" s="21"/>
    </row>
    <row r="16" spans="2:8" ht="12">
      <c r="B16" s="4" t="s">
        <v>94</v>
      </c>
      <c r="C16" s="5"/>
      <c r="E16" s="34">
        <f>'Income Statement'!E34</f>
        <v>5476</v>
      </c>
      <c r="F16" s="26"/>
      <c r="G16" s="34">
        <f>'Income Statement'!F34</f>
        <v>-8997</v>
      </c>
      <c r="H16" s="4"/>
    </row>
    <row r="17" spans="2:8" ht="12">
      <c r="B17" s="4"/>
      <c r="C17" s="5"/>
      <c r="E17" s="34"/>
      <c r="F17" s="26"/>
      <c r="G17" s="62"/>
      <c r="H17" s="4"/>
    </row>
    <row r="18" spans="2:8" ht="12">
      <c r="B18" s="4" t="s">
        <v>12</v>
      </c>
      <c r="C18" s="5"/>
      <c r="E18" s="34"/>
      <c r="F18" s="26"/>
      <c r="G18" s="62"/>
      <c r="H18" s="4"/>
    </row>
    <row r="19" spans="2:8" ht="11.25" customHeight="1">
      <c r="B19" s="4"/>
      <c r="C19" s="5" t="s">
        <v>13</v>
      </c>
      <c r="E19" s="34">
        <v>2013</v>
      </c>
      <c r="F19" s="26"/>
      <c r="G19" s="62">
        <v>3694</v>
      </c>
      <c r="H19" s="4"/>
    </row>
    <row r="20" spans="2:8" ht="11.25" customHeight="1">
      <c r="B20" s="4"/>
      <c r="C20" s="5" t="s">
        <v>99</v>
      </c>
      <c r="E20" s="34">
        <v>0</v>
      </c>
      <c r="F20" s="26"/>
      <c r="G20" s="62">
        <v>6</v>
      </c>
      <c r="H20" s="4"/>
    </row>
    <row r="21" spans="2:8" ht="11.25" customHeight="1">
      <c r="B21" s="4"/>
      <c r="C21" s="5" t="s">
        <v>2</v>
      </c>
      <c r="E21" s="34">
        <f>-'Income Statement'!E32</f>
        <v>783</v>
      </c>
      <c r="F21" s="26"/>
      <c r="G21" s="62">
        <v>10</v>
      </c>
      <c r="H21" s="4"/>
    </row>
    <row r="22" spans="2:8" ht="11.25" customHeight="1">
      <c r="B22" s="4"/>
      <c r="C22" s="5" t="s">
        <v>119</v>
      </c>
      <c r="E22" s="34">
        <v>0</v>
      </c>
      <c r="F22" s="26"/>
      <c r="G22" s="62">
        <v>503</v>
      </c>
      <c r="H22" s="4"/>
    </row>
    <row r="23" spans="2:8" ht="11.25" customHeight="1">
      <c r="B23" s="4"/>
      <c r="C23" s="5" t="s">
        <v>14</v>
      </c>
      <c r="E23" s="34">
        <v>377</v>
      </c>
      <c r="F23" s="26"/>
      <c r="G23" s="62">
        <v>543</v>
      </c>
      <c r="H23" s="4"/>
    </row>
    <row r="24" spans="2:8" ht="11.25" customHeight="1">
      <c r="B24" s="4"/>
      <c r="C24" s="5" t="s">
        <v>15</v>
      </c>
      <c r="E24" s="36">
        <v>-542</v>
      </c>
      <c r="F24" s="27"/>
      <c r="G24" s="63">
        <v>-1071</v>
      </c>
      <c r="H24" s="4"/>
    </row>
    <row r="25" spans="2:8" ht="11.25" customHeight="1">
      <c r="B25" s="4"/>
      <c r="C25" s="5" t="s">
        <v>106</v>
      </c>
      <c r="E25" s="36">
        <v>200</v>
      </c>
      <c r="F25" s="27"/>
      <c r="G25" s="63">
        <v>200</v>
      </c>
      <c r="H25" s="4"/>
    </row>
    <row r="26" spans="2:8" ht="11.25" customHeight="1">
      <c r="B26" s="4"/>
      <c r="C26" s="5" t="s">
        <v>100</v>
      </c>
      <c r="E26" s="36">
        <v>0</v>
      </c>
      <c r="F26" s="27"/>
      <c r="G26" s="63">
        <v>0</v>
      </c>
      <c r="H26" s="4"/>
    </row>
    <row r="27" spans="2:8" ht="11.25" customHeight="1">
      <c r="B27" s="4"/>
      <c r="C27" s="5" t="s">
        <v>101</v>
      </c>
      <c r="E27" s="36">
        <v>-619</v>
      </c>
      <c r="F27" s="27"/>
      <c r="G27" s="63">
        <v>1223</v>
      </c>
      <c r="H27" s="4"/>
    </row>
    <row r="28" spans="2:8" ht="11.25" customHeight="1">
      <c r="B28" s="4"/>
      <c r="C28" s="5" t="s">
        <v>76</v>
      </c>
      <c r="E28" s="36">
        <v>419</v>
      </c>
      <c r="F28" s="27"/>
      <c r="G28" s="63">
        <v>73</v>
      </c>
      <c r="H28" s="4"/>
    </row>
    <row r="29" spans="2:8" ht="11.25" customHeight="1">
      <c r="B29" s="4"/>
      <c r="C29" s="5" t="s">
        <v>107</v>
      </c>
      <c r="E29" s="72">
        <v>1818</v>
      </c>
      <c r="F29" s="27"/>
      <c r="G29" s="64">
        <v>1539</v>
      </c>
      <c r="H29" s="4"/>
    </row>
    <row r="30" spans="2:8" ht="11.25" customHeight="1">
      <c r="B30" s="4"/>
      <c r="C30" s="5"/>
      <c r="E30" s="36"/>
      <c r="F30" s="27"/>
      <c r="G30" s="63"/>
      <c r="H30" s="4"/>
    </row>
    <row r="31" spans="2:8" ht="11.25" customHeight="1">
      <c r="B31" s="4"/>
      <c r="C31" s="5"/>
      <c r="E31" s="73">
        <f>SUM(E16:E29)</f>
        <v>9925</v>
      </c>
      <c r="F31" s="26"/>
      <c r="G31" s="65">
        <f>SUM(G16:G29)</f>
        <v>-2277</v>
      </c>
      <c r="H31" s="23"/>
    </row>
    <row r="32" spans="2:8" ht="11.25" customHeight="1">
      <c r="B32" s="4"/>
      <c r="C32" s="5"/>
      <c r="E32" s="34"/>
      <c r="F32" s="26"/>
      <c r="G32" s="62"/>
      <c r="H32" s="23"/>
    </row>
    <row r="33" spans="2:8" ht="11.25" customHeight="1">
      <c r="B33" s="6" t="s">
        <v>16</v>
      </c>
      <c r="C33" s="5"/>
      <c r="E33" s="34"/>
      <c r="F33" s="26"/>
      <c r="G33" s="62"/>
      <c r="H33" s="23"/>
    </row>
    <row r="34" spans="2:8" ht="11.25" customHeight="1">
      <c r="B34" s="4"/>
      <c r="C34" s="4" t="s">
        <v>1</v>
      </c>
      <c r="E34" s="34">
        <v>-5966</v>
      </c>
      <c r="F34" s="26"/>
      <c r="G34" s="77">
        <v>-1207</v>
      </c>
      <c r="H34" s="23"/>
    </row>
    <row r="35" spans="2:8" ht="11.25" customHeight="1">
      <c r="B35" s="4"/>
      <c r="C35" s="4" t="s">
        <v>17</v>
      </c>
      <c r="E35" s="34">
        <v>-33960</v>
      </c>
      <c r="F35" s="26"/>
      <c r="G35" s="77">
        <v>4203</v>
      </c>
      <c r="H35" s="6"/>
    </row>
    <row r="36" spans="2:8" ht="11.25" customHeight="1">
      <c r="B36" s="4"/>
      <c r="C36" s="4" t="s">
        <v>18</v>
      </c>
      <c r="E36" s="72">
        <v>31349</v>
      </c>
      <c r="F36" s="27"/>
      <c r="G36" s="78">
        <v>-102688</v>
      </c>
      <c r="H36" s="4"/>
    </row>
    <row r="37" spans="2:8" ht="11.25" customHeight="1">
      <c r="B37" s="23" t="s">
        <v>125</v>
      </c>
      <c r="C37" s="5"/>
      <c r="E37" s="34">
        <f>SUM(E31:E36)</f>
        <v>1348</v>
      </c>
      <c r="F37" s="26"/>
      <c r="G37" s="62">
        <f>SUM(G31:G36)</f>
        <v>-101969</v>
      </c>
      <c r="H37" s="10"/>
    </row>
    <row r="38" spans="2:8" ht="11.25" customHeight="1">
      <c r="B38" s="23"/>
      <c r="C38" s="5"/>
      <c r="E38" s="34"/>
      <c r="F38" s="26"/>
      <c r="G38" s="62"/>
      <c r="H38" s="7"/>
    </row>
    <row r="39" spans="2:8" ht="11.25" customHeight="1">
      <c r="B39" s="23"/>
      <c r="C39" s="5" t="s">
        <v>88</v>
      </c>
      <c r="E39" s="34">
        <v>-196</v>
      </c>
      <c r="F39" s="26"/>
      <c r="G39" s="62">
        <v>-187</v>
      </c>
      <c r="H39" s="4"/>
    </row>
    <row r="40" spans="2:8" ht="11.25" customHeight="1">
      <c r="B40" s="23"/>
      <c r="C40" s="5" t="s">
        <v>105</v>
      </c>
      <c r="E40" s="34">
        <v>-10</v>
      </c>
      <c r="F40" s="26"/>
      <c r="G40" s="62">
        <v>-10</v>
      </c>
      <c r="H40" s="4"/>
    </row>
    <row r="41" spans="2:8" ht="11.25" customHeight="1" thickBot="1">
      <c r="B41" s="6" t="s">
        <v>126</v>
      </c>
      <c r="C41" s="5"/>
      <c r="E41" s="74">
        <f>SUM(E37:E40)</f>
        <v>1142</v>
      </c>
      <c r="F41" s="26"/>
      <c r="G41" s="66">
        <f>SUM(G37:G40)</f>
        <v>-102166</v>
      </c>
      <c r="H41" s="4"/>
    </row>
    <row r="42" spans="2:8" ht="11.25" customHeight="1" thickTop="1">
      <c r="B42" s="4"/>
      <c r="C42" s="5"/>
      <c r="E42" s="34"/>
      <c r="F42" s="26"/>
      <c r="G42" s="62"/>
      <c r="H42" s="10"/>
    </row>
    <row r="43" spans="2:8" ht="11.25" customHeight="1">
      <c r="B43" s="10" t="s">
        <v>19</v>
      </c>
      <c r="C43" s="5"/>
      <c r="E43" s="34"/>
      <c r="F43" s="26"/>
      <c r="G43" s="62"/>
      <c r="H43" s="7"/>
    </row>
    <row r="44" spans="2:8" ht="11.25" customHeight="1">
      <c r="B44" s="7" t="s">
        <v>20</v>
      </c>
      <c r="C44" s="5"/>
      <c r="D44" s="29"/>
      <c r="E44" s="34">
        <v>-843</v>
      </c>
      <c r="F44" s="26"/>
      <c r="G44" s="62">
        <v>-905</v>
      </c>
      <c r="H44" s="7"/>
    </row>
    <row r="45" spans="2:8" ht="11.25" customHeight="1">
      <c r="B45" s="7" t="s">
        <v>102</v>
      </c>
      <c r="C45" s="5"/>
      <c r="D45" s="29"/>
      <c r="E45" s="34">
        <v>0</v>
      </c>
      <c r="F45" s="26"/>
      <c r="G45" s="62">
        <v>0</v>
      </c>
      <c r="H45" s="7"/>
    </row>
    <row r="46" spans="2:8" ht="11.25" customHeight="1">
      <c r="B46" s="4" t="s">
        <v>21</v>
      </c>
      <c r="C46" s="5"/>
      <c r="E46" s="34">
        <v>742</v>
      </c>
      <c r="F46" s="26"/>
      <c r="G46" s="62">
        <v>1071</v>
      </c>
      <c r="H46" s="7"/>
    </row>
    <row r="47" spans="2:8" ht="11.25" customHeight="1" thickBot="1">
      <c r="B47" s="4"/>
      <c r="C47" s="5"/>
      <c r="E47" s="74">
        <f>SUM(E44:E46)</f>
        <v>-101</v>
      </c>
      <c r="F47" s="26"/>
      <c r="G47" s="66">
        <f>SUM(G44:G46)</f>
        <v>166</v>
      </c>
      <c r="H47" s="4"/>
    </row>
    <row r="48" spans="2:8" ht="11.25" customHeight="1" thickTop="1">
      <c r="B48" s="4"/>
      <c r="C48" s="5"/>
      <c r="E48" s="34"/>
      <c r="F48" s="26"/>
      <c r="G48" s="62"/>
      <c r="H48" s="4"/>
    </row>
    <row r="49" spans="2:8" ht="11.25" customHeight="1">
      <c r="B49" s="10" t="s">
        <v>22</v>
      </c>
      <c r="C49" s="5"/>
      <c r="E49" s="34"/>
      <c r="F49" s="26"/>
      <c r="G49" s="62"/>
      <c r="H49" s="7"/>
    </row>
    <row r="50" spans="2:8" ht="11.25" customHeight="1">
      <c r="B50" s="7" t="s">
        <v>108</v>
      </c>
      <c r="C50" s="5"/>
      <c r="E50" s="34">
        <v>0</v>
      </c>
      <c r="F50" s="26"/>
      <c r="G50" s="62">
        <v>-490</v>
      </c>
      <c r="H50" s="8"/>
    </row>
    <row r="51" spans="2:8" ht="11.25" customHeight="1">
      <c r="B51" s="67" t="s">
        <v>104</v>
      </c>
      <c r="C51" s="5"/>
      <c r="E51" s="34">
        <v>-377</v>
      </c>
      <c r="F51" s="26"/>
      <c r="G51" s="62">
        <v>-543</v>
      </c>
      <c r="H51" s="10"/>
    </row>
    <row r="52" spans="2:8" ht="11.25" customHeight="1">
      <c r="B52" s="7" t="s">
        <v>50</v>
      </c>
      <c r="C52" s="5"/>
      <c r="E52" s="34">
        <v>-818</v>
      </c>
      <c r="F52" s="26"/>
      <c r="G52" s="62">
        <v>-424</v>
      </c>
      <c r="H52" s="7"/>
    </row>
    <row r="53" spans="2:8" ht="11.25" customHeight="1">
      <c r="B53" s="7" t="s">
        <v>89</v>
      </c>
      <c r="C53" s="5"/>
      <c r="E53" s="34">
        <v>-330</v>
      </c>
      <c r="F53" s="26"/>
      <c r="G53" s="62">
        <v>-330</v>
      </c>
      <c r="H53" s="10"/>
    </row>
    <row r="54" spans="2:7" ht="11.25" customHeight="1">
      <c r="B54" s="7" t="s">
        <v>77</v>
      </c>
      <c r="C54" s="5"/>
      <c r="E54" s="34">
        <v>3482</v>
      </c>
      <c r="F54" s="26"/>
      <c r="G54" s="62">
        <v>2938</v>
      </c>
    </row>
    <row r="55" spans="2:7" ht="11.25" customHeight="1">
      <c r="B55" s="7" t="s">
        <v>120</v>
      </c>
      <c r="C55" s="5"/>
      <c r="E55" s="34">
        <v>6146</v>
      </c>
      <c r="F55" s="26"/>
      <c r="G55" s="62">
        <v>183</v>
      </c>
    </row>
    <row r="56" spans="2:7" ht="11.25" customHeight="1" thickBot="1">
      <c r="B56" s="4"/>
      <c r="C56" s="5"/>
      <c r="E56" s="74">
        <f>SUM(E50:E55)</f>
        <v>8103</v>
      </c>
      <c r="F56" s="26"/>
      <c r="G56" s="66">
        <f>SUM(G50:G55)</f>
        <v>1334</v>
      </c>
    </row>
    <row r="57" spans="2:7" ht="11.25" customHeight="1" thickTop="1">
      <c r="B57" s="4"/>
      <c r="C57" s="5"/>
      <c r="E57" s="34"/>
      <c r="F57" s="26"/>
      <c r="G57" s="62"/>
    </row>
    <row r="58" spans="2:7" ht="11.25" customHeight="1">
      <c r="B58" s="7" t="s">
        <v>127</v>
      </c>
      <c r="C58" s="5"/>
      <c r="E58" s="34">
        <f>E41+E47+E56</f>
        <v>9144</v>
      </c>
      <c r="F58" s="26"/>
      <c r="G58" s="62">
        <f>G41+G47+G56</f>
        <v>-100666</v>
      </c>
    </row>
    <row r="59" spans="2:7" ht="11.25" customHeight="1">
      <c r="B59" s="8"/>
      <c r="C59" s="9"/>
      <c r="E59" s="34"/>
      <c r="F59" s="26"/>
      <c r="G59" s="62"/>
    </row>
    <row r="60" spans="2:7" ht="11.25" customHeight="1">
      <c r="B60" s="10" t="s">
        <v>23</v>
      </c>
      <c r="C60" s="11"/>
      <c r="E60" s="34">
        <v>44026</v>
      </c>
      <c r="F60" s="26"/>
      <c r="G60" s="62">
        <v>144692</v>
      </c>
    </row>
    <row r="61" spans="2:7" ht="11.25" customHeight="1">
      <c r="B61" s="7"/>
      <c r="C61" s="5"/>
      <c r="E61" s="34"/>
      <c r="F61" s="26"/>
      <c r="G61" s="62"/>
    </row>
    <row r="62" spans="2:7" ht="12.75" thickBot="1">
      <c r="B62" s="10" t="s">
        <v>24</v>
      </c>
      <c r="C62" s="12"/>
      <c r="E62" s="74">
        <f>SUM(E58:E61)</f>
        <v>53170</v>
      </c>
      <c r="F62" s="26"/>
      <c r="G62" s="66">
        <f>SUM(G58:G61)</f>
        <v>44026</v>
      </c>
    </row>
    <row r="63" spans="5:7" ht="11.25" customHeight="1" thickTop="1">
      <c r="E63" s="34"/>
      <c r="F63" s="26"/>
      <c r="G63" s="36"/>
    </row>
    <row r="64" spans="5:7" ht="11.25" customHeight="1">
      <c r="E64" s="34"/>
      <c r="F64" s="26"/>
      <c r="G64" s="36"/>
    </row>
    <row r="65" spans="5:7" ht="11.25" customHeight="1">
      <c r="E65" s="47"/>
      <c r="G65" s="36"/>
    </row>
    <row r="66" spans="5:7" ht="11.25" customHeight="1">
      <c r="E66" s="24"/>
      <c r="G66" s="36"/>
    </row>
    <row r="67" spans="2:7" ht="11.25" customHeight="1">
      <c r="B67" s="13" t="s">
        <v>56</v>
      </c>
      <c r="G67" s="36"/>
    </row>
    <row r="68" spans="2:5" ht="11.25" customHeight="1">
      <c r="B68" s="13" t="s">
        <v>110</v>
      </c>
      <c r="E68" s="4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Alicia</cp:lastModifiedBy>
  <cp:lastPrinted>2020-05-18T00:43:49Z</cp:lastPrinted>
  <dcterms:created xsi:type="dcterms:W3CDTF">2005-02-18T06:17:44Z</dcterms:created>
  <dcterms:modified xsi:type="dcterms:W3CDTF">2022-02-21T04:28:34Z</dcterms:modified>
  <cp:category/>
  <cp:version/>
  <cp:contentType/>
  <cp:contentStatus/>
</cp:coreProperties>
</file>