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660" windowWidth="11960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</externalReferences>
  <definedNames>
    <definedName name="_Fill" hidden="1">#REF!</definedName>
    <definedName name="OUTPUT">#REF!</definedName>
    <definedName name="_xlnm.Print_Area" localSheetId="1">'Balance Sheet'!$A$1:$D$67</definedName>
    <definedName name="_xlnm.Print_Area" localSheetId="2">'Cash Flow'!$A$1:$G$67</definedName>
    <definedName name="_xlnm.Print_Area" localSheetId="0">'Income Statement'!$A$1:$F$54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<sst xmlns="http://schemas.openxmlformats.org/spreadsheetml/2006/main" count="165" uniqueCount="127">
  <si>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</si>
  <si>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</si>
  <si>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</si>
  <si>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</si>
  <si>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</si>
  <si>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</si>
  <si>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</si>
  <si>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</si>
  <si>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</si>
  <si>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</si>
  <si>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</si>
  <si>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</si>
  <si>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</si>
  <si>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</si>
  <si>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</si>
  <si>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</si>
  <si>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</si>
  <si>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</si>
  <si>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</si>
  <si>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</si>
  <si>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</si>
  <si>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</si>
  <si>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</si>
  <si>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</si>
  <si>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</si>
  <si>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</si>
  <si>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</si>
  <si>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</si>
  <si>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</si>
  <si>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</si>
  <si>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</si>
  <si>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</si>
  <si>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</si>
  <si>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</si>
  <si>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</si>
  <si>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</si>
  <si>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</si>
  <si>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</si>
  <si>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</si>
  <si>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</si>
  <si>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</si>
  <si>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</si>
  <si>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</si>
  <si>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</si>
  <si>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</si>
  <si>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</si>
  <si>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</si>
  <si>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</si>
  <si>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</si>
  <si>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</si>
  <si>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</si>
  <si>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</si>
  <si>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</si>
  <si>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</si>
  <si>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</si>
  <si>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</si>
  <si>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</si>
  <si>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</si>
  <si>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</si>
  <si>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</si>
  <si>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</si>
  <si>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</si>
  <si>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</si>
  <si>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</si>
  <si>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</si>
  <si>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Proceeds from finance lease</t>
  </si>
  <si>
    <t>Dividends paid to shareholders</t>
  </si>
  <si>
    <t>Dividends paid to minority interest</t>
  </si>
  <si>
    <t>Finance lease receivable</t>
  </si>
  <si>
    <t>Retirement benefits paid</t>
  </si>
  <si>
    <t>Net cash generated from operating activities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</si>
  <si>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</si>
  <si>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</si>
  <si>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</si>
  <si>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</si>
  <si>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</si>
  <si>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</si>
  <si>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</si>
  <si>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</si>
  <si>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</si>
  <si>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</si>
  <si>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</si>
  <si>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</si>
  <si>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</si>
  <si>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</si>
  <si>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</si>
  <si>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</si>
  <si>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Intangible assets</t>
  </si>
  <si>
    <t>Unrealised foreign exchange Gain</t>
  </si>
  <si>
    <t>Net drawndown of short term borrowing</t>
  </si>
  <si>
    <t>Investment in associated company</t>
  </si>
  <si>
    <t>Share of results of associated company</t>
  </si>
  <si>
    <t>Profit/(loss) attributable to:</t>
  </si>
  <si>
    <t>Share of results of associates</t>
  </si>
  <si>
    <t>Share</t>
  </si>
  <si>
    <t>Premium</t>
  </si>
  <si>
    <t>Proceeds from sales of property, plant and equipment</t>
  </si>
  <si>
    <t>Gain on sales of property, plant and equipment</t>
  </si>
  <si>
    <t xml:space="preserve">Profit/(loss) per share for profit/(loss) attributable to the equity </t>
  </si>
  <si>
    <t xml:space="preserve">Other Comprehensive gain/(loss) </t>
  </si>
  <si>
    <t>2017</t>
  </si>
  <si>
    <t>2018</t>
  </si>
  <si>
    <t>As at 31.12.2017</t>
  </si>
  <si>
    <t>Financial Statements for the year ended 31st December 2017)</t>
  </si>
  <si>
    <t>Statements for the year ended 31st December 2017)</t>
  </si>
  <si>
    <t>year ended 31st December 2017)</t>
  </si>
  <si>
    <t>Trade and other receivables</t>
  </si>
  <si>
    <t>Retirement</t>
  </si>
  <si>
    <t>benefit reserves</t>
  </si>
  <si>
    <t>For the third quarter ended 30 September 2018</t>
  </si>
  <si>
    <t>As at 30 September 2018</t>
  </si>
  <si>
    <t>9 Month</t>
  </si>
  <si>
    <t>As at 30.09.2018</t>
  </si>
  <si>
    <t>Bank term loan</t>
  </si>
  <si>
    <t>9 months quarter ended 30 September 2018</t>
  </si>
  <si>
    <t>9 months quarter ended 30 September 2017</t>
  </si>
  <si>
    <t>9 months ended</t>
  </si>
  <si>
    <t>Net taxation refunded/(paid)</t>
  </si>
  <si>
    <t>Proceed from term loan</t>
  </si>
  <si>
    <t>Profit from operations</t>
  </si>
  <si>
    <t>Profit before tax</t>
  </si>
  <si>
    <t>Profit after tax</t>
  </si>
  <si>
    <t>Total Comprehensive profit</t>
  </si>
  <si>
    <t>Profit Per Share - Basic</t>
  </si>
  <si>
    <t>Net (decrease)/increase in cash and cash equivalents</t>
  </si>
  <si>
    <t>Net profit attributable to shareholders</t>
  </si>
  <si>
    <t>Operating profit before working capital changes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</si>
</sst>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RM&quot;* #,##0_-;\-&quot;RM&quot;* #,##0_-;_-&quot;RM&quot;* &quot;-&quot;_-;_-@_-"/>
    <numFmt numFmtId="173" formatCode="_-&quot;RM&quot;* #,##0.00_-;\-&quot;RM&quot;* #,##0.00_-;_-&quot;RM&quot;* &quot;-&quot;??_-;_-@_-"/>
    <numFmt numFmtId="174" formatCode="_-* #,##0_-;\-* #,##0_-;_-* &quot;-&quot;??_-;_-@_-"/>
    <numFmt numFmtId="175" formatCode="_ &quot;CHF&quot;\ * #,##0_ ;_ &quot;CHF&quot;\ * \-#,##0_ ;_ &quot;CHF&quot;\ * &quot;-&quot;_ ;_ @_ "/>
    <numFmt numFmtId="176" formatCode="#,##0&quot;£&quot;_);[Red]\(#,##0&quot;£&quot;\)"/>
    <numFmt numFmtId="177" formatCode="_(* #,##0.00_);_(* \(#,##0.00\);_(* &quot;-&quot;_);_(@_)"/>
    <numFmt numFmtId="178" formatCode="_(* #,##0_);_(* \(#,##0\);_(* &quot;-&quot;?_);_(@_)"/>
    <numFmt numFmtId="179" formatCode="#,##0.00000"/>
    <numFmt numFmtId="180" formatCode="#,##0.0000"/>
    <numFmt numFmtId="181" formatCode="#,##0.000"/>
    <numFmt numFmtId="182" formatCode="#,##0.00000000000"/>
    <numFmt numFmtId="183" formatCode="#,##0.0000000000"/>
    <numFmt numFmtId="184" formatCode="#,##0.000000000"/>
    <numFmt numFmtId="185" formatCode="#,##0.00000000"/>
    <numFmt numFmtId="186" formatCode="#,##0.0000000"/>
    <numFmt numFmtId="187" formatCode="#,##0.000000"/>
    <numFmt numFmtId="188" formatCode="#,##0.0"/>
    <numFmt numFmtId="189" formatCode="#,##0.0000000_ ;\-#,##0.0000000\ "/>
    <numFmt numFmtId="190" formatCode="_-* #,##0.0_-;\-* #,##0.0_-;_-* &quot;-&quot;??_-;_-@_-"/>
    <numFmt numFmtId="191" formatCode="_-* #,##0.000_-;\-* #,##0.000_-;_-* &quot;-&quot;??_-;_-@_-"/>
    <numFmt numFmtId="192" formatCode="_(* #,##0.0_);_(* \(#,##0.0\);_(* &quot;-&quot;_);_(@_)"/>
    <numFmt numFmtId="193" formatCode="#,##0.000_ ;\-#,##0.000\ "/>
    <numFmt numFmtId="194" formatCode="#,##0.0000000000000_ ;\-#,##0.0000000000000\ "/>
    <numFmt numFmtId="195" formatCode="#,##0.000000000000_ ;\-#,##0.000000000000\ "/>
    <numFmt numFmtId="196" formatCode="#,##0.00000000000_ ;\-#,##0.00000000000\ "/>
    <numFmt numFmtId="197" formatCode="#,##0.0000000000_ ;\-#,##0.0000000000\ "/>
    <numFmt numFmtId="198" formatCode="#,##0.000000000_ ;\-#,##0.000000000\ "/>
    <numFmt numFmtId="199" formatCode="#,##0.00000000_ ;\-#,##0.00000000\ "/>
    <numFmt numFmtId="200" formatCode="#,##0.000000_ ;\-#,##0.000000\ "/>
    <numFmt numFmtId="201" formatCode="#,##0.00000_ ;\-#,##0.00000\ "/>
    <numFmt numFmtId="202" formatCode="#,##0.0000_ ;\-#,##0.0000\ "/>
    <numFmt numFmtId="203" formatCode="#,##0.0000000000000"/>
    <numFmt numFmtId="204" formatCode="_-* #,##0.0000_-;\-* #,##0.0000_-;_-* &quot;-&quot;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;\-#,##0\ "/>
    <numFmt numFmtId="210" formatCode="0.0000"/>
    <numFmt numFmtId="211" formatCode="0.000"/>
    <numFmt numFmtId="212" formatCode="0.0"/>
    <numFmt numFmtId="213" formatCode="_(* #,##0.000_);_(* \(#,##0.000\);_(* &quot;-&quot;??_);_(@_)"/>
    <numFmt numFmtId="214" formatCode="_(* #,##0.000_);_(* \(#,##0.000\);_(* &quot;-&quot;???_);_(@_)"/>
    <numFmt numFmtId="215" formatCode="_(* #,##0.0_);_(* \(#,##0.0\);_(* &quot;-&quot;??_);_(@_)"/>
    <numFmt numFmtId="216" formatCode="_(* #,##0_);_(* \(#,##0\);_(* &quot;-&quot;??_);_(@_)"/>
    <numFmt numFmtId="217" formatCode="0.0%"/>
    <numFmt numFmtId="218" formatCode="#,##0.0_);\(#,##0.0\)"/>
    <numFmt numFmtId="219" formatCode="[$-409]d\ mmmm\,\ yyyy"/>
    <numFmt numFmtId="220" formatCode="[$-409]h:mm:ss\ AM/PM"/>
  </numFmts>
  <fonts count="53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47" fillId="32" borderId="0" applyNumberFormat="0" applyBorder="0" applyAlignment="0" applyProtection="0"/>
    <xf numFmtId="176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4" fontId="8" fillId="0" borderId="0" xfId="42" applyNumberFormat="1" applyFont="1" applyFill="1" applyAlignment="1">
      <alignment/>
    </xf>
    <xf numFmtId="37" fontId="8" fillId="0" borderId="0" xfId="42" applyNumberFormat="1" applyFont="1" applyFill="1" applyAlignment="1">
      <alignment/>
    </xf>
    <xf numFmtId="0" fontId="8" fillId="0" borderId="0" xfId="68" applyFont="1" applyFill="1">
      <alignment/>
      <protection/>
    </xf>
    <xf numFmtId="16" fontId="10" fillId="0" borderId="0" xfId="68" applyNumberFormat="1" applyFont="1" applyFill="1" applyAlignment="1">
      <alignment horizontal="center"/>
      <protection/>
    </xf>
    <xf numFmtId="0" fontId="9" fillId="0" borderId="0" xfId="67" applyFont="1" applyFill="1" applyAlignment="1">
      <alignment/>
      <protection/>
    </xf>
    <xf numFmtId="0" fontId="9" fillId="0" borderId="0" xfId="67" applyFont="1" applyFill="1" applyAlignment="1">
      <alignment wrapText="1"/>
      <protection/>
    </xf>
    <xf numFmtId="0" fontId="10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3" fillId="0" borderId="0" xfId="67" applyFont="1" applyFill="1" applyAlignment="1">
      <alignment horizontal="center"/>
      <protection/>
    </xf>
    <xf numFmtId="0" fontId="13" fillId="0" borderId="0" xfId="67" applyFont="1" applyFill="1" applyAlignment="1">
      <alignment horizontal="center" wrapText="1"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wrapText="1"/>
      <protection/>
    </xf>
    <xf numFmtId="0" fontId="15" fillId="0" borderId="0" xfId="67" applyFont="1" applyFill="1" applyAlignment="1">
      <alignment wrapText="1"/>
      <protection/>
    </xf>
    <xf numFmtId="39" fontId="8" fillId="0" borderId="14" xfId="42" applyNumberFormat="1" applyFont="1" applyFill="1" applyBorder="1" applyAlignment="1">
      <alignment/>
    </xf>
    <xf numFmtId="39" fontId="8" fillId="0" borderId="0" xfId="42" applyNumberFormat="1" applyFont="1" applyFill="1" applyBorder="1" applyAlignment="1">
      <alignment/>
    </xf>
    <xf numFmtId="0" fontId="9" fillId="0" borderId="0" xfId="68" applyFont="1" applyFill="1">
      <alignment/>
      <protection/>
    </xf>
    <xf numFmtId="174" fontId="8" fillId="0" borderId="0" xfId="42" applyNumberFormat="1" applyFont="1" applyFill="1" applyBorder="1" applyAlignment="1">
      <alignment/>
    </xf>
    <xf numFmtId="37" fontId="9" fillId="0" borderId="0" xfId="68" applyNumberFormat="1" applyFont="1" applyFill="1">
      <alignment/>
      <protection/>
    </xf>
    <xf numFmtId="0" fontId="8" fillId="0" borderId="0" xfId="68" applyFont="1" applyFill="1" quotePrefix="1">
      <alignment/>
      <protection/>
    </xf>
    <xf numFmtId="171" fontId="8" fillId="0" borderId="0" xfId="42" applyNumberFormat="1" applyFont="1" applyFill="1" applyAlignment="1">
      <alignment/>
    </xf>
    <xf numFmtId="174" fontId="9" fillId="0" borderId="0" xfId="42" applyNumberFormat="1" applyFont="1" applyFill="1" applyAlignment="1">
      <alignment/>
    </xf>
    <xf numFmtId="0" fontId="10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9" fillId="0" borderId="0" xfId="68" applyFont="1" applyFill="1" applyAlignment="1">
      <alignment horizontal="center"/>
      <protection/>
    </xf>
    <xf numFmtId="0" fontId="12" fillId="0" borderId="0" xfId="68" applyFont="1" applyFill="1" applyAlignment="1">
      <alignment horizontal="right"/>
      <protection/>
    </xf>
    <xf numFmtId="0" fontId="9" fillId="0" borderId="0" xfId="68" applyFont="1" applyFill="1" applyAlignment="1">
      <alignment horizontal="right"/>
      <protection/>
    </xf>
    <xf numFmtId="2" fontId="9" fillId="0" borderId="0" xfId="68" applyNumberFormat="1" applyFont="1" applyFill="1">
      <alignment/>
      <protection/>
    </xf>
    <xf numFmtId="0" fontId="10" fillId="0" borderId="0" xfId="67" applyFont="1" applyFill="1" applyAlignment="1">
      <alignment horizontal="right" wrapText="1"/>
      <protection/>
    </xf>
    <xf numFmtId="0" fontId="9" fillId="0" borderId="0" xfId="68" applyFont="1" applyFill="1" applyBorder="1">
      <alignment/>
      <protection/>
    </xf>
    <xf numFmtId="41" fontId="9" fillId="0" borderId="0" xfId="67" applyNumberFormat="1" applyFont="1" applyFill="1">
      <alignment/>
      <protection/>
    </xf>
    <xf numFmtId="171" fontId="9" fillId="0" borderId="0" xfId="42" applyFont="1" applyFill="1" applyAlignment="1">
      <alignment/>
    </xf>
    <xf numFmtId="0" fontId="12" fillId="0" borderId="0" xfId="68" applyFont="1" applyFill="1">
      <alignment/>
      <protection/>
    </xf>
    <xf numFmtId="41" fontId="8" fillId="0" borderId="0" xfId="42" applyNumberFormat="1" applyFont="1" applyFill="1" applyAlignment="1">
      <alignment/>
    </xf>
    <xf numFmtId="41" fontId="8" fillId="0" borderId="15" xfId="42" applyNumberFormat="1" applyFont="1" applyFill="1" applyBorder="1" applyAlignment="1">
      <alignment/>
    </xf>
    <xf numFmtId="41" fontId="9" fillId="0" borderId="0" xfId="68" applyNumberFormat="1" applyFont="1" applyFill="1">
      <alignment/>
      <protection/>
    </xf>
    <xf numFmtId="0" fontId="8" fillId="0" borderId="0" xfId="68" applyFont="1" applyFill="1" applyBorder="1">
      <alignment/>
      <protection/>
    </xf>
    <xf numFmtId="41" fontId="8" fillId="0" borderId="0" xfId="42" applyNumberFormat="1" applyFont="1" applyFill="1" applyBorder="1" applyAlignment="1">
      <alignment/>
    </xf>
    <xf numFmtId="41" fontId="9" fillId="0" borderId="0" xfId="68" applyNumberFormat="1" applyFont="1" applyFill="1" applyBorder="1">
      <alignment/>
      <protection/>
    </xf>
    <xf numFmtId="41" fontId="9" fillId="0" borderId="16" xfId="68" applyNumberFormat="1" applyFont="1" applyFill="1" applyBorder="1">
      <alignment/>
      <protection/>
    </xf>
    <xf numFmtId="41" fontId="16" fillId="0" borderId="0" xfId="42" applyNumberFormat="1" applyFont="1" applyFill="1" applyAlignment="1">
      <alignment/>
    </xf>
    <xf numFmtId="0" fontId="17" fillId="0" borderId="0" xfId="68" applyFont="1" applyFill="1">
      <alignment/>
      <protection/>
    </xf>
    <xf numFmtId="15" fontId="17" fillId="0" borderId="0" xfId="68" applyNumberFormat="1" applyFont="1" applyFill="1">
      <alignment/>
      <protection/>
    </xf>
    <xf numFmtId="174" fontId="8" fillId="0" borderId="0" xfId="42" applyNumberFormat="1" applyFont="1" applyFill="1" applyAlignment="1">
      <alignment horizontal="center"/>
    </xf>
    <xf numFmtId="174" fontId="8" fillId="0" borderId="15" xfId="42" applyNumberFormat="1" applyFont="1" applyFill="1" applyBorder="1" applyAlignment="1" quotePrefix="1">
      <alignment horizontal="center"/>
    </xf>
    <xf numFmtId="174" fontId="8" fillId="0" borderId="0" xfId="42" applyNumberFormat="1" applyFont="1" applyFill="1" applyBorder="1" applyAlignment="1">
      <alignment horizontal="center"/>
    </xf>
    <xf numFmtId="16" fontId="8" fillId="0" borderId="0" xfId="68" applyNumberFormat="1" applyFont="1" applyFill="1" applyAlignment="1">
      <alignment horizontal="center"/>
      <protection/>
    </xf>
    <xf numFmtId="15" fontId="11" fillId="0" borderId="0" xfId="68" applyNumberFormat="1" applyFont="1" applyFill="1">
      <alignment/>
      <protection/>
    </xf>
    <xf numFmtId="178" fontId="9" fillId="0" borderId="0" xfId="42" applyNumberFormat="1" applyFont="1" applyFill="1" applyAlignment="1">
      <alignment/>
    </xf>
    <xf numFmtId="178" fontId="10" fillId="0" borderId="0" xfId="42" applyNumberFormat="1" applyFont="1" applyFill="1" applyAlignment="1">
      <alignment horizontal="center"/>
    </xf>
    <xf numFmtId="178" fontId="9" fillId="0" borderId="0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 horizontal="right"/>
    </xf>
    <xf numFmtId="178" fontId="9" fillId="0" borderId="16" xfId="42" applyNumberFormat="1" applyFont="1" applyFill="1" applyBorder="1" applyAlignment="1">
      <alignment horizontal="right"/>
    </xf>
    <xf numFmtId="174" fontId="16" fillId="0" borderId="0" xfId="42" applyNumberFormat="1" applyFont="1" applyFill="1" applyAlignment="1">
      <alignment/>
    </xf>
    <xf numFmtId="174" fontId="12" fillId="0" borderId="0" xfId="42" applyNumberFormat="1" applyFont="1" applyFill="1" applyAlignment="1">
      <alignment horizontal="right"/>
    </xf>
    <xf numFmtId="174" fontId="9" fillId="0" borderId="0" xfId="42" applyNumberFormat="1" applyFont="1" applyFill="1" applyAlignment="1">
      <alignment horizontal="right"/>
    </xf>
    <xf numFmtId="174" fontId="9" fillId="0" borderId="0" xfId="42" applyNumberFormat="1" applyFont="1" applyFill="1" applyAlignment="1" applyProtection="1">
      <alignment/>
      <protection/>
    </xf>
    <xf numFmtId="174" fontId="9" fillId="0" borderId="14" xfId="42" applyNumberFormat="1" applyFont="1" applyFill="1" applyBorder="1" applyAlignment="1">
      <alignment/>
    </xf>
    <xf numFmtId="174" fontId="9" fillId="0" borderId="4" xfId="42" applyNumberFormat="1" applyFont="1" applyFill="1" applyBorder="1" applyAlignment="1">
      <alignment/>
    </xf>
    <xf numFmtId="174" fontId="9" fillId="0" borderId="0" xfId="42" applyNumberFormat="1" applyFont="1" applyFill="1" applyBorder="1" applyAlignment="1">
      <alignment/>
    </xf>
    <xf numFmtId="178" fontId="9" fillId="0" borderId="15" xfId="42" applyNumberFormat="1" applyFont="1" applyFill="1" applyBorder="1" applyAlignment="1">
      <alignment/>
    </xf>
    <xf numFmtId="41" fontId="9" fillId="0" borderId="0" xfId="42" applyNumberFormat="1" applyFont="1" applyFill="1" applyAlignment="1">
      <alignment/>
    </xf>
    <xf numFmtId="41" fontId="9" fillId="0" borderId="15" xfId="42" applyNumberFormat="1" applyFont="1" applyFill="1" applyBorder="1" applyAlignment="1">
      <alignment/>
    </xf>
    <xf numFmtId="174" fontId="9" fillId="0" borderId="0" xfId="68" applyNumberFormat="1" applyFont="1" applyFill="1">
      <alignment/>
      <protection/>
    </xf>
    <xf numFmtId="174" fontId="9" fillId="0" borderId="15" xfId="42" applyNumberFormat="1" applyFont="1" applyFill="1" applyBorder="1" applyAlignment="1" applyProtection="1">
      <alignment/>
      <protection/>
    </xf>
    <xf numFmtId="171" fontId="9" fillId="0" borderId="0" xfId="68" applyNumberFormat="1" applyFont="1" applyFill="1">
      <alignment/>
      <protection/>
    </xf>
    <xf numFmtId="178" fontId="11" fillId="0" borderId="0" xfId="42" applyNumberFormat="1" applyFont="1" applyFill="1" applyAlignment="1" quotePrefix="1">
      <alignment horizontal="center"/>
    </xf>
    <xf numFmtId="41" fontId="52" fillId="0" borderId="0" xfId="68" applyNumberFormat="1" applyFont="1" applyFill="1" quotePrefix="1">
      <alignment/>
      <protection/>
    </xf>
    <xf numFmtId="3" fontId="9" fillId="0" borderId="0" xfId="68" applyNumberFormat="1" applyFont="1" applyFill="1" applyAlignment="1">
      <alignment horizontal="right"/>
      <protection/>
    </xf>
    <xf numFmtId="43" fontId="9" fillId="0" borderId="0" xfId="68" applyNumberFormat="1" applyFont="1" applyFill="1">
      <alignment/>
      <protection/>
    </xf>
    <xf numFmtId="39" fontId="9" fillId="0" borderId="0" xfId="68" applyNumberFormat="1" applyFont="1" applyFill="1">
      <alignment/>
      <protection/>
    </xf>
    <xf numFmtId="3" fontId="8" fillId="0" borderId="0" xfId="42" applyNumberFormat="1" applyFont="1" applyFill="1" applyAlignment="1" quotePrefix="1">
      <alignment horizontal="right"/>
    </xf>
    <xf numFmtId="3" fontId="8" fillId="0" borderId="0" xfId="42" applyNumberFormat="1" applyFont="1" applyFill="1" applyAlignment="1">
      <alignment/>
    </xf>
    <xf numFmtId="3" fontId="8" fillId="0" borderId="0" xfId="42" applyNumberFormat="1" applyFont="1" applyFill="1" applyBorder="1" applyAlignment="1">
      <alignment/>
    </xf>
    <xf numFmtId="3" fontId="8" fillId="0" borderId="15" xfId="42" applyNumberFormat="1" applyFont="1" applyFill="1" applyBorder="1" applyAlignment="1">
      <alignment/>
    </xf>
    <xf numFmtId="0" fontId="11" fillId="0" borderId="0" xfId="68" applyFont="1" applyFill="1" applyAlignment="1" quotePrefix="1">
      <alignment horizontal="center"/>
      <protection/>
    </xf>
    <xf numFmtId="0" fontId="10" fillId="0" borderId="0" xfId="68" applyFont="1" applyFill="1" applyAlignment="1">
      <alignment horizontal="center"/>
      <protection/>
    </xf>
    <xf numFmtId="178" fontId="8" fillId="0" borderId="0" xfId="42" applyNumberFormat="1" applyFont="1" applyFill="1" applyAlignment="1">
      <alignment/>
    </xf>
    <xf numFmtId="178" fontId="9" fillId="0" borderId="16" xfId="42" applyNumberFormat="1" applyFont="1" applyFill="1" applyBorder="1" applyAlignment="1">
      <alignment/>
    </xf>
    <xf numFmtId="177" fontId="9" fillId="0" borderId="0" xfId="68" applyNumberFormat="1" applyFont="1" applyFill="1">
      <alignment/>
      <protection/>
    </xf>
    <xf numFmtId="3" fontId="8" fillId="0" borderId="15" xfId="42" applyNumberFormat="1" applyFont="1" applyFill="1" applyBorder="1" applyAlignment="1" quotePrefix="1">
      <alignment horizontal="right"/>
    </xf>
    <xf numFmtId="3" fontId="8" fillId="0" borderId="14" xfId="42" applyNumberFormat="1" applyFont="1" applyFill="1" applyBorder="1" applyAlignment="1">
      <alignment/>
    </xf>
    <xf numFmtId="3" fontId="8" fillId="0" borderId="0" xfId="71" applyNumberFormat="1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48.875" style="16" customWidth="1"/>
    <col min="2" max="2" width="9.125" style="21" bestFit="1" customWidth="1"/>
    <col min="3" max="3" width="13.625" style="21" bestFit="1" customWidth="1"/>
    <col min="4" max="4" width="2.375" style="21" customWidth="1"/>
    <col min="5" max="5" width="9.125" style="21" bestFit="1" customWidth="1"/>
    <col min="6" max="6" width="11.125" style="21" customWidth="1"/>
    <col min="7" max="16384" width="8.00390625" style="16" customWidth="1"/>
  </cols>
  <sheetData>
    <row r="1" spans="1:6" ht="11.25">
      <c r="A1" s="41" t="s">
        <v>5</v>
      </c>
      <c r="B1" s="1"/>
      <c r="C1" s="1"/>
      <c r="D1" s="1"/>
      <c r="E1" s="1"/>
      <c r="F1" s="1"/>
    </row>
    <row r="2" spans="1:6" ht="11.25">
      <c r="A2" s="41" t="s">
        <v>6</v>
      </c>
      <c r="B2" s="1"/>
      <c r="C2" s="1"/>
      <c r="D2" s="1"/>
      <c r="E2" s="1"/>
      <c r="F2" s="1"/>
    </row>
    <row r="3" spans="1:6" ht="11.25">
      <c r="A3" s="41" t="s">
        <v>77</v>
      </c>
      <c r="B3" s="1"/>
      <c r="C3" s="1"/>
      <c r="D3" s="1"/>
      <c r="E3" s="1"/>
      <c r="F3" s="1"/>
    </row>
    <row r="4" spans="1:6" ht="11.25">
      <c r="A4" s="42" t="s">
        <v>109</v>
      </c>
      <c r="B4" s="1"/>
      <c r="C4" s="1"/>
      <c r="D4" s="1"/>
      <c r="E4" s="1"/>
      <c r="F4" s="1"/>
    </row>
    <row r="5" spans="1:6" ht="11.25">
      <c r="A5" s="3"/>
      <c r="B5" s="1"/>
      <c r="C5" s="1"/>
      <c r="D5" s="1"/>
      <c r="E5" s="1"/>
      <c r="F5" s="1"/>
    </row>
    <row r="6" spans="1:6" ht="11.25">
      <c r="A6" s="3"/>
      <c r="B6" s="1"/>
      <c r="C6" s="1"/>
      <c r="D6" s="1"/>
      <c r="E6" s="1"/>
      <c r="F6" s="1"/>
    </row>
    <row r="7" spans="1:6" ht="11.25">
      <c r="A7" s="41"/>
      <c r="B7" s="1"/>
      <c r="C7" s="1"/>
      <c r="D7" s="1"/>
      <c r="E7" s="1"/>
      <c r="F7" s="1"/>
    </row>
    <row r="8" spans="1:6" ht="11.25">
      <c r="A8" s="3"/>
      <c r="B8" s="1"/>
      <c r="C8" s="43"/>
      <c r="D8" s="1"/>
      <c r="E8" s="1"/>
      <c r="F8" s="43"/>
    </row>
    <row r="9" spans="1:6" ht="11.25">
      <c r="A9" s="3"/>
      <c r="B9" s="44" t="s">
        <v>101</v>
      </c>
      <c r="C9" s="44" t="s">
        <v>100</v>
      </c>
      <c r="D9" s="45"/>
      <c r="E9" s="44" t="s">
        <v>101</v>
      </c>
      <c r="F9" s="44" t="s">
        <v>100</v>
      </c>
    </row>
    <row r="10" spans="1:6" ht="11.25">
      <c r="A10" s="3"/>
      <c r="B10" s="43" t="s">
        <v>78</v>
      </c>
      <c r="C10" s="43" t="s">
        <v>79</v>
      </c>
      <c r="D10" s="43"/>
      <c r="E10" s="43" t="s">
        <v>111</v>
      </c>
      <c r="F10" s="43" t="s">
        <v>111</v>
      </c>
    </row>
    <row r="11" spans="1:6" ht="11.25">
      <c r="A11" s="3"/>
      <c r="B11" s="43" t="s">
        <v>80</v>
      </c>
      <c r="C11" s="43" t="s">
        <v>80</v>
      </c>
      <c r="D11" s="43"/>
      <c r="E11" s="43" t="s">
        <v>81</v>
      </c>
      <c r="F11" s="43" t="s">
        <v>81</v>
      </c>
    </row>
    <row r="12" spans="1:6" ht="11.25">
      <c r="A12" s="3"/>
      <c r="B12" s="46">
        <v>43373</v>
      </c>
      <c r="C12" s="46">
        <v>43008</v>
      </c>
      <c r="D12" s="43"/>
      <c r="E12" s="43" t="s">
        <v>82</v>
      </c>
      <c r="F12" s="43" t="s">
        <v>82</v>
      </c>
    </row>
    <row r="13" spans="1:6" ht="11.25">
      <c r="A13" s="3"/>
      <c r="B13" s="43" t="s">
        <v>7</v>
      </c>
      <c r="C13" s="43" t="s">
        <v>7</v>
      </c>
      <c r="D13" s="43"/>
      <c r="E13" s="43" t="s">
        <v>7</v>
      </c>
      <c r="F13" s="43" t="s">
        <v>7</v>
      </c>
    </row>
    <row r="14" spans="1:6" ht="11.25">
      <c r="A14" s="3"/>
      <c r="B14" s="1"/>
      <c r="C14" s="1"/>
      <c r="D14" s="1"/>
      <c r="E14" s="1"/>
      <c r="F14" s="1"/>
    </row>
    <row r="15" spans="1:6" ht="11.25">
      <c r="A15" s="3" t="s">
        <v>3</v>
      </c>
      <c r="B15" s="73">
        <v>53234</v>
      </c>
      <c r="C15" s="73">
        <v>61269</v>
      </c>
      <c r="D15" s="72"/>
      <c r="E15" s="71">
        <v>131148</v>
      </c>
      <c r="F15" s="71">
        <v>165772</v>
      </c>
    </row>
    <row r="16" spans="1:6" ht="11.25">
      <c r="A16" s="3"/>
      <c r="B16" s="72"/>
      <c r="C16" s="72"/>
      <c r="D16" s="72"/>
      <c r="E16" s="72"/>
      <c r="F16" s="72"/>
    </row>
    <row r="17" spans="1:6" ht="11.25">
      <c r="A17" s="3" t="s">
        <v>83</v>
      </c>
      <c r="B17" s="73">
        <v>-51068</v>
      </c>
      <c r="C17" s="73">
        <v>-56922</v>
      </c>
      <c r="D17" s="72"/>
      <c r="E17" s="71">
        <v>-125442</v>
      </c>
      <c r="F17" s="71">
        <v>-155906</v>
      </c>
    </row>
    <row r="18" spans="1:6" ht="11.25">
      <c r="A18" s="3"/>
      <c r="B18" s="72"/>
      <c r="C18" s="72"/>
      <c r="D18" s="72"/>
      <c r="E18" s="72"/>
      <c r="F18" s="72"/>
    </row>
    <row r="19" spans="1:6" ht="11.25">
      <c r="A19" s="3" t="s">
        <v>84</v>
      </c>
      <c r="B19" s="73">
        <v>-891</v>
      </c>
      <c r="C19" s="73">
        <v>-1262</v>
      </c>
      <c r="D19" s="72"/>
      <c r="E19" s="71">
        <v>-3250</v>
      </c>
      <c r="F19" s="71">
        <v>-3964</v>
      </c>
    </row>
    <row r="20" spans="1:6" ht="11.25">
      <c r="A20" s="3"/>
      <c r="B20" s="72"/>
      <c r="C20" s="72"/>
      <c r="D20" s="72"/>
      <c r="E20" s="72"/>
      <c r="F20" s="72"/>
    </row>
    <row r="21" spans="1:6" ht="11.25">
      <c r="A21" s="3" t="s">
        <v>41</v>
      </c>
      <c r="B21" s="73">
        <v>570</v>
      </c>
      <c r="C21" s="73">
        <v>949</v>
      </c>
      <c r="D21" s="72"/>
      <c r="E21" s="71">
        <v>1133</v>
      </c>
      <c r="F21" s="71">
        <v>2423</v>
      </c>
    </row>
    <row r="22" spans="1:6" ht="11.25">
      <c r="A22" s="3"/>
      <c r="B22" s="34"/>
      <c r="C22" s="34"/>
      <c r="D22" s="33"/>
      <c r="E22" s="34"/>
      <c r="F22" s="34"/>
    </row>
    <row r="23" spans="1:6" ht="11.25">
      <c r="A23" s="3" t="s">
        <v>119</v>
      </c>
      <c r="B23" s="73">
        <f>SUM(B15:B22)</f>
        <v>1845</v>
      </c>
      <c r="C23" s="73">
        <f>SUM(C15:C22)</f>
        <v>4034</v>
      </c>
      <c r="D23" s="72"/>
      <c r="E23" s="73">
        <f>SUM(E15:E22)</f>
        <v>3589</v>
      </c>
      <c r="F23" s="73">
        <v>8325</v>
      </c>
    </row>
    <row r="24" spans="1:6" ht="11.25">
      <c r="A24" s="3"/>
      <c r="B24" s="72"/>
      <c r="C24" s="72"/>
      <c r="D24" s="72"/>
      <c r="E24" s="72"/>
      <c r="F24" s="72"/>
    </row>
    <row r="25" spans="1:6" ht="11.25">
      <c r="A25" s="3" t="s">
        <v>42</v>
      </c>
      <c r="B25" s="73">
        <v>-120</v>
      </c>
      <c r="C25" s="73">
        <v>-422</v>
      </c>
      <c r="D25" s="72"/>
      <c r="E25" s="71">
        <v>-569</v>
      </c>
      <c r="F25" s="71">
        <v>-1124</v>
      </c>
    </row>
    <row r="26" spans="1:6" ht="11.25">
      <c r="A26" s="3" t="s">
        <v>91</v>
      </c>
      <c r="B26" s="73">
        <v>-18</v>
      </c>
      <c r="C26" s="73">
        <v>-40</v>
      </c>
      <c r="D26" s="72"/>
      <c r="E26" s="71">
        <v>-57</v>
      </c>
      <c r="F26" s="71">
        <v>-64</v>
      </c>
    </row>
    <row r="27" spans="1:6" ht="11.25">
      <c r="A27" s="3"/>
      <c r="B27" s="74"/>
      <c r="C27" s="74"/>
      <c r="D27" s="72"/>
      <c r="E27" s="80"/>
      <c r="F27" s="80"/>
    </row>
    <row r="28" spans="1:6" ht="11.25">
      <c r="A28" s="3" t="s">
        <v>120</v>
      </c>
      <c r="B28" s="72">
        <f>SUM(B23:B27)</f>
        <v>1707</v>
      </c>
      <c r="C28" s="72">
        <f>SUM(C23:C27)</f>
        <v>3572</v>
      </c>
      <c r="D28" s="72"/>
      <c r="E28" s="72">
        <f>SUM(E23:E27)</f>
        <v>2963</v>
      </c>
      <c r="F28" s="72">
        <v>7137</v>
      </c>
    </row>
    <row r="29" spans="1:6" ht="11.25">
      <c r="A29" s="3"/>
      <c r="B29" s="72"/>
      <c r="C29" s="72"/>
      <c r="D29" s="72"/>
      <c r="E29" s="72"/>
      <c r="F29" s="72"/>
    </row>
    <row r="30" spans="1:6" ht="11.25">
      <c r="A30" s="3" t="s">
        <v>86</v>
      </c>
      <c r="B30" s="73">
        <v>-140</v>
      </c>
      <c r="C30" s="73">
        <v>-194</v>
      </c>
      <c r="D30" s="72"/>
      <c r="E30" s="71">
        <v>-290</v>
      </c>
      <c r="F30" s="71">
        <v>-426</v>
      </c>
    </row>
    <row r="31" spans="1:6" ht="11.25">
      <c r="A31" s="3"/>
      <c r="B31" s="74"/>
      <c r="C31" s="74"/>
      <c r="D31" s="72"/>
      <c r="E31" s="74"/>
      <c r="F31" s="74"/>
    </row>
    <row r="32" spans="1:6" s="29" customFormat="1" ht="11.25">
      <c r="A32" s="36" t="s">
        <v>121</v>
      </c>
      <c r="B32" s="73">
        <f>SUM(B28:B30)</f>
        <v>1567</v>
      </c>
      <c r="C32" s="73">
        <f>SUM(C28:C30)</f>
        <v>3378</v>
      </c>
      <c r="D32" s="73"/>
      <c r="E32" s="73">
        <f>SUM(E28:E30)</f>
        <v>2673</v>
      </c>
      <c r="F32" s="73">
        <v>6711</v>
      </c>
    </row>
    <row r="33" spans="1:6" ht="11.25">
      <c r="A33" s="3"/>
      <c r="B33" s="72"/>
      <c r="C33" s="72"/>
      <c r="D33" s="72"/>
      <c r="E33" s="72"/>
      <c r="F33" s="72"/>
    </row>
    <row r="34" spans="1:6" ht="11.25">
      <c r="A34" s="3" t="s">
        <v>99</v>
      </c>
      <c r="B34" s="74">
        <v>0</v>
      </c>
      <c r="C34" s="74">
        <v>0</v>
      </c>
      <c r="D34" s="72"/>
      <c r="E34" s="74">
        <v>0</v>
      </c>
      <c r="F34" s="74">
        <v>0</v>
      </c>
    </row>
    <row r="35" spans="1:6" ht="11.25">
      <c r="A35" s="3"/>
      <c r="B35" s="72"/>
      <c r="C35" s="72"/>
      <c r="D35" s="72"/>
      <c r="E35" s="72"/>
      <c r="F35" s="72"/>
    </row>
    <row r="36" spans="1:6" ht="12" thickBot="1">
      <c r="A36" s="3" t="s">
        <v>122</v>
      </c>
      <c r="B36" s="81">
        <f>SUM(B32:B34)</f>
        <v>1567</v>
      </c>
      <c r="C36" s="81">
        <f>SUM(C32:C34)</f>
        <v>3378</v>
      </c>
      <c r="D36" s="72"/>
      <c r="E36" s="81">
        <f>SUM(E32:E35)</f>
        <v>2673</v>
      </c>
      <c r="F36" s="81">
        <v>6711</v>
      </c>
    </row>
    <row r="37" spans="1:6" ht="12" thickTop="1">
      <c r="A37" s="3"/>
      <c r="B37" s="72"/>
      <c r="C37" s="72"/>
      <c r="D37" s="72"/>
      <c r="E37" s="72"/>
      <c r="F37" s="72"/>
    </row>
    <row r="38" spans="1:6" ht="11.25">
      <c r="A38" s="3"/>
      <c r="B38" s="82"/>
      <c r="C38" s="82"/>
      <c r="D38" s="72"/>
      <c r="E38" s="82"/>
      <c r="F38" s="82"/>
    </row>
    <row r="39" spans="1:6" ht="11.25">
      <c r="A39" s="3" t="s">
        <v>92</v>
      </c>
      <c r="B39" s="72"/>
      <c r="C39" s="72"/>
      <c r="D39" s="72"/>
      <c r="E39" s="72"/>
      <c r="F39" s="72"/>
    </row>
    <row r="40" spans="1:6" ht="11.25">
      <c r="A40" s="19" t="s">
        <v>39</v>
      </c>
      <c r="B40" s="73">
        <v>1346</v>
      </c>
      <c r="C40" s="73">
        <v>3168</v>
      </c>
      <c r="D40" s="72"/>
      <c r="E40" s="72">
        <v>2220.390009999993</v>
      </c>
      <c r="F40" s="72">
        <v>6158</v>
      </c>
    </row>
    <row r="41" spans="1:6" ht="11.25">
      <c r="A41" s="19" t="s">
        <v>72</v>
      </c>
      <c r="B41" s="74">
        <v>221</v>
      </c>
      <c r="C41" s="74">
        <v>210</v>
      </c>
      <c r="D41" s="72"/>
      <c r="E41" s="80">
        <v>452.774</v>
      </c>
      <c r="F41" s="80">
        <v>553</v>
      </c>
    </row>
    <row r="42" spans="1:6" ht="12" thickBot="1">
      <c r="A42" s="3"/>
      <c r="B42" s="81">
        <f>SUM(B40:B41)</f>
        <v>1567</v>
      </c>
      <c r="C42" s="81">
        <f>SUM(C40:C41)</f>
        <v>3378</v>
      </c>
      <c r="D42" s="73"/>
      <c r="E42" s="81">
        <f>E32</f>
        <v>2673</v>
      </c>
      <c r="F42" s="81">
        <v>6711</v>
      </c>
    </row>
    <row r="43" spans="1:6" ht="12" thickTop="1">
      <c r="A43" s="3"/>
      <c r="B43" s="37"/>
      <c r="C43" s="37"/>
      <c r="D43" s="37"/>
      <c r="E43" s="37"/>
      <c r="F43" s="37"/>
    </row>
    <row r="44" spans="1:6" ht="11.25">
      <c r="A44" s="19"/>
      <c r="B44" s="2"/>
      <c r="C44" s="2"/>
      <c r="D44" s="2"/>
      <c r="E44" s="2"/>
      <c r="F44" s="2"/>
    </row>
    <row r="45" spans="1:6" ht="11.25">
      <c r="A45" s="3" t="s">
        <v>98</v>
      </c>
      <c r="B45" s="2"/>
      <c r="C45" s="2"/>
      <c r="D45" s="2"/>
      <c r="E45" s="2"/>
      <c r="F45" s="2"/>
    </row>
    <row r="46" spans="1:6" ht="11.25">
      <c r="A46" s="3" t="s">
        <v>54</v>
      </c>
      <c r="B46" s="2"/>
      <c r="C46" s="2"/>
      <c r="D46" s="2"/>
      <c r="E46" s="2"/>
      <c r="F46" s="2"/>
    </row>
    <row r="47" spans="1:6" ht="11.25">
      <c r="A47" s="3"/>
      <c r="B47" s="2"/>
      <c r="C47" s="2"/>
      <c r="D47" s="2"/>
      <c r="E47" s="2"/>
      <c r="F47" s="2"/>
    </row>
    <row r="48" spans="1:6" ht="12" thickBot="1">
      <c r="A48" s="3" t="s">
        <v>123</v>
      </c>
      <c r="B48" s="14">
        <f>B40/60402*100</f>
        <v>2.228403033012152</v>
      </c>
      <c r="C48" s="14">
        <f>C40/60402*100</f>
        <v>5.244859441740339</v>
      </c>
      <c r="D48" s="15"/>
      <c r="E48" s="14">
        <f>E40/60402*100</f>
        <v>3.676020678123229</v>
      </c>
      <c r="F48" s="14">
        <v>10.195026654746533</v>
      </c>
    </row>
    <row r="49" spans="1:6" ht="12" thickTop="1">
      <c r="A49" s="3"/>
      <c r="B49" s="1"/>
      <c r="C49" s="1"/>
      <c r="D49" s="17"/>
      <c r="E49" s="1"/>
      <c r="F49" s="1"/>
    </row>
    <row r="50" spans="1:6" ht="11.25">
      <c r="A50" s="3" t="s">
        <v>8</v>
      </c>
      <c r="B50" s="1"/>
      <c r="C50" s="1"/>
      <c r="D50" s="1"/>
      <c r="E50" s="1"/>
      <c r="F50" s="1"/>
    </row>
    <row r="51" spans="1:6" ht="11.25">
      <c r="A51" s="3"/>
      <c r="B51" s="20"/>
      <c r="C51" s="20"/>
      <c r="D51" s="20"/>
      <c r="E51" s="20"/>
      <c r="F51" s="20"/>
    </row>
    <row r="52" spans="1:6" ht="11.25">
      <c r="A52" s="3"/>
      <c r="B52" s="1"/>
      <c r="C52" s="1"/>
      <c r="D52" s="1"/>
      <c r="E52" s="1"/>
      <c r="F52" s="1"/>
    </row>
    <row r="53" spans="1:6" ht="11.25">
      <c r="A53" s="3" t="s">
        <v>57</v>
      </c>
      <c r="B53" s="1"/>
      <c r="C53" s="1"/>
      <c r="D53" s="1"/>
      <c r="E53" s="1"/>
      <c r="F53" s="1"/>
    </row>
    <row r="54" spans="1:6" ht="11.25">
      <c r="A54" s="3" t="s">
        <v>103</v>
      </c>
      <c r="B54" s="1"/>
      <c r="C54" s="1"/>
      <c r="D54" s="1"/>
      <c r="E54" s="1"/>
      <c r="F54" s="1"/>
    </row>
    <row r="55" spans="1:6" ht="11.25">
      <c r="A55" s="3"/>
      <c r="B55" s="1"/>
      <c r="C55" s="1"/>
      <c r="D55" s="1"/>
      <c r="E55" s="1"/>
      <c r="F55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52.25390625" style="16" customWidth="1"/>
    <col min="2" max="2" width="12.375" style="16" bestFit="1" customWidth="1"/>
    <col min="3" max="3" width="13.75390625" style="21" customWidth="1"/>
    <col min="4" max="4" width="13.75390625" style="16" customWidth="1"/>
    <col min="5" max="6" width="9.25390625" style="16" bestFit="1" customWidth="1"/>
    <col min="7" max="16384" width="8.00390625" style="16" customWidth="1"/>
  </cols>
  <sheetData>
    <row r="1" spans="1:3" ht="11.25">
      <c r="A1" s="22" t="s">
        <v>5</v>
      </c>
      <c r="B1" s="22"/>
      <c r="C1" s="53"/>
    </row>
    <row r="2" spans="1:2" ht="11.25">
      <c r="A2" s="22" t="s">
        <v>6</v>
      </c>
      <c r="B2" s="22"/>
    </row>
    <row r="3" spans="1:2" ht="11.25">
      <c r="A3" s="22" t="s">
        <v>58</v>
      </c>
      <c r="B3" s="22"/>
    </row>
    <row r="4" spans="1:2" ht="11.25">
      <c r="A4" s="23" t="s">
        <v>110</v>
      </c>
      <c r="B4" s="23"/>
    </row>
    <row r="6" ht="11.25">
      <c r="D6" s="26"/>
    </row>
    <row r="7" spans="3:4" ht="11.25">
      <c r="C7" s="54" t="s">
        <v>112</v>
      </c>
      <c r="D7" s="25" t="s">
        <v>102</v>
      </c>
    </row>
    <row r="8" spans="3:4" ht="11.25">
      <c r="C8" s="55" t="s">
        <v>7</v>
      </c>
      <c r="D8" s="26" t="s">
        <v>7</v>
      </c>
    </row>
    <row r="10" ht="11.25">
      <c r="A10" s="22" t="s">
        <v>32</v>
      </c>
    </row>
    <row r="12" ht="11.25">
      <c r="A12" s="22" t="s">
        <v>33</v>
      </c>
    </row>
    <row r="13" spans="1:5" ht="11.25">
      <c r="A13" s="16" t="s">
        <v>43</v>
      </c>
      <c r="C13" s="56">
        <v>42610</v>
      </c>
      <c r="D13" s="56">
        <v>40977</v>
      </c>
      <c r="E13" s="63"/>
    </row>
    <row r="14" spans="1:4" ht="11.25">
      <c r="A14" s="16" t="s">
        <v>87</v>
      </c>
      <c r="C14" s="56">
        <v>344</v>
      </c>
      <c r="D14" s="56">
        <v>515</v>
      </c>
    </row>
    <row r="15" spans="1:4" ht="11.25">
      <c r="A15" s="16" t="s">
        <v>90</v>
      </c>
      <c r="C15" s="56">
        <v>61</v>
      </c>
      <c r="D15" s="56">
        <v>121</v>
      </c>
    </row>
    <row r="16" spans="1:4" ht="11.25">
      <c r="A16" s="16" t="s">
        <v>68</v>
      </c>
      <c r="C16" s="56">
        <v>638</v>
      </c>
      <c r="D16" s="56">
        <v>687</v>
      </c>
    </row>
    <row r="17" spans="1:4" ht="11.25">
      <c r="A17" s="16" t="s">
        <v>106</v>
      </c>
      <c r="C17" s="56">
        <v>2460</v>
      </c>
      <c r="D17" s="56">
        <v>6299</v>
      </c>
    </row>
    <row r="18" spans="1:4" ht="11.25">
      <c r="A18" s="16" t="s">
        <v>30</v>
      </c>
      <c r="C18" s="64">
        <v>3513</v>
      </c>
      <c r="D18" s="64">
        <v>3513</v>
      </c>
    </row>
    <row r="19" spans="3:4" ht="11.25">
      <c r="C19" s="21">
        <f>SUM(C13:C18)</f>
        <v>49626</v>
      </c>
      <c r="D19" s="21">
        <f>SUM(D13:D18)</f>
        <v>52112</v>
      </c>
    </row>
    <row r="20" ht="11.25">
      <c r="D20" s="21"/>
    </row>
    <row r="21" spans="1:4" ht="11.25">
      <c r="A21" s="22" t="s">
        <v>44</v>
      </c>
      <c r="D21" s="21"/>
    </row>
    <row r="22" ht="11.25">
      <c r="D22" s="21"/>
    </row>
    <row r="23" spans="1:4" ht="11.25">
      <c r="A23" s="16" t="s">
        <v>1</v>
      </c>
      <c r="C23" s="56">
        <v>14633</v>
      </c>
      <c r="D23" s="56">
        <v>8473</v>
      </c>
    </row>
    <row r="24" spans="1:5" ht="11.25">
      <c r="A24" s="16" t="s">
        <v>18</v>
      </c>
      <c r="C24" s="56">
        <v>81816</v>
      </c>
      <c r="D24" s="56">
        <v>116268</v>
      </c>
      <c r="E24" s="63"/>
    </row>
    <row r="25" spans="1:4" ht="11.25">
      <c r="A25" s="16" t="s">
        <v>45</v>
      </c>
      <c r="C25" s="56">
        <v>56</v>
      </c>
      <c r="D25" s="56">
        <v>566</v>
      </c>
    </row>
    <row r="26" spans="1:5" ht="11.25">
      <c r="A26" s="16" t="s">
        <v>31</v>
      </c>
      <c r="C26" s="64">
        <v>31045</v>
      </c>
      <c r="D26" s="64">
        <f>16717+23951</f>
        <v>40668</v>
      </c>
      <c r="E26" s="63"/>
    </row>
    <row r="27" spans="3:4" ht="11.25">
      <c r="C27" s="21">
        <f>SUM(C23:C26)</f>
        <v>127550</v>
      </c>
      <c r="D27" s="21">
        <f>SUM(D23:D26)</f>
        <v>165975</v>
      </c>
    </row>
    <row r="28" ht="11.25">
      <c r="D28" s="21"/>
    </row>
    <row r="29" spans="1:4" ht="12" thickBot="1">
      <c r="A29" s="22" t="s">
        <v>34</v>
      </c>
      <c r="C29" s="57">
        <f>+C19+C27</f>
        <v>177176</v>
      </c>
      <c r="D29" s="57">
        <f>+D19+D27</f>
        <v>218087</v>
      </c>
    </row>
    <row r="30" spans="1:4" ht="12" thickTop="1">
      <c r="A30" s="22"/>
      <c r="D30" s="21"/>
    </row>
    <row r="31" spans="1:4" ht="11.25">
      <c r="A31" s="22"/>
      <c r="D31" s="21"/>
    </row>
    <row r="32" spans="1:4" ht="11.25">
      <c r="A32" s="22" t="s">
        <v>35</v>
      </c>
      <c r="D32" s="21"/>
    </row>
    <row r="33" spans="1:4" ht="11.25">
      <c r="A33" s="22"/>
      <c r="D33" s="21"/>
    </row>
    <row r="34" spans="1:4" ht="11.25">
      <c r="A34" s="22" t="s">
        <v>36</v>
      </c>
      <c r="D34" s="21"/>
    </row>
    <row r="35" spans="1:4" ht="11.25">
      <c r="A35" s="22"/>
      <c r="D35" s="21"/>
    </row>
    <row r="36" spans="1:4" ht="11.25">
      <c r="A36" s="16" t="s">
        <v>46</v>
      </c>
      <c r="C36" s="56">
        <v>64528</v>
      </c>
      <c r="D36" s="56">
        <v>64528</v>
      </c>
    </row>
    <row r="37" spans="1:6" ht="11.25">
      <c r="A37" s="16" t="s">
        <v>10</v>
      </c>
      <c r="C37" s="64">
        <v>60926</v>
      </c>
      <c r="D37" s="64">
        <f>63304+233</f>
        <v>63537</v>
      </c>
      <c r="F37" s="69"/>
    </row>
    <row r="38" spans="3:4" ht="11.25">
      <c r="C38" s="21">
        <f>SUM(C36:C37)</f>
        <v>125454</v>
      </c>
      <c r="D38" s="21">
        <f>SUM(D36:D37)</f>
        <v>128065</v>
      </c>
    </row>
    <row r="39" spans="1:6" ht="11.25">
      <c r="A39" s="16" t="s">
        <v>73</v>
      </c>
      <c r="C39" s="64">
        <v>7603</v>
      </c>
      <c r="D39" s="64">
        <v>9111</v>
      </c>
      <c r="F39" s="63"/>
    </row>
    <row r="40" spans="1:6" ht="11.25">
      <c r="A40" s="22" t="s">
        <v>47</v>
      </c>
      <c r="C40" s="58">
        <f>SUM(C38:C39)</f>
        <v>133057</v>
      </c>
      <c r="D40" s="58">
        <f>SUM(D38:D39)</f>
        <v>137176</v>
      </c>
      <c r="F40" s="69"/>
    </row>
    <row r="41" spans="3:4" ht="11.25">
      <c r="C41" s="59"/>
      <c r="D41" s="59"/>
    </row>
    <row r="42" spans="3:6" ht="11.25">
      <c r="C42" s="59"/>
      <c r="D42" s="59"/>
      <c r="F42" s="63"/>
    </row>
    <row r="43" spans="1:6" ht="11.25">
      <c r="A43" s="22" t="s">
        <v>48</v>
      </c>
      <c r="D43" s="21"/>
      <c r="F43" s="63"/>
    </row>
    <row r="44" spans="1:5" ht="11.25">
      <c r="A44" s="16" t="s">
        <v>11</v>
      </c>
      <c r="C44" s="56">
        <v>1225</v>
      </c>
      <c r="D44" s="56">
        <v>1299</v>
      </c>
      <c r="E44" s="63"/>
    </row>
    <row r="45" spans="1:5" ht="11.25">
      <c r="A45" s="16" t="s">
        <v>113</v>
      </c>
      <c r="C45" s="56">
        <v>1980</v>
      </c>
      <c r="D45" s="56">
        <v>0</v>
      </c>
      <c r="E45" s="63"/>
    </row>
    <row r="46" spans="1:4" ht="11.25">
      <c r="A46" s="16" t="s">
        <v>37</v>
      </c>
      <c r="C46" s="56">
        <v>0</v>
      </c>
      <c r="D46" s="64">
        <v>0</v>
      </c>
    </row>
    <row r="47" spans="3:4" ht="11.25">
      <c r="C47" s="58">
        <f>SUM(C44:C46)</f>
        <v>3205</v>
      </c>
      <c r="D47" s="58">
        <f>SUM(D44:D46)</f>
        <v>1299</v>
      </c>
    </row>
    <row r="48" spans="1:4" ht="11.25">
      <c r="A48" s="22"/>
      <c r="D48" s="21"/>
    </row>
    <row r="49" spans="1:4" ht="11.25">
      <c r="A49" s="22"/>
      <c r="D49" s="21"/>
    </row>
    <row r="50" spans="1:4" ht="11.25">
      <c r="A50" s="22" t="s">
        <v>50</v>
      </c>
      <c r="D50" s="21"/>
    </row>
    <row r="51" ht="11.25">
      <c r="D51" s="21"/>
    </row>
    <row r="52" spans="1:4" ht="11.25">
      <c r="A52" s="16" t="s">
        <v>49</v>
      </c>
      <c r="C52" s="56">
        <v>28723</v>
      </c>
      <c r="D52" s="56">
        <v>63025</v>
      </c>
    </row>
    <row r="53" spans="1:4" ht="11.25">
      <c r="A53" s="16" t="s">
        <v>75</v>
      </c>
      <c r="C53" s="56">
        <v>11832</v>
      </c>
      <c r="D53" s="56">
        <v>16278</v>
      </c>
    </row>
    <row r="54" spans="1:4" ht="11.25">
      <c r="A54" s="16" t="s">
        <v>113</v>
      </c>
      <c r="C54" s="56">
        <v>330</v>
      </c>
      <c r="D54" s="56">
        <v>0</v>
      </c>
    </row>
    <row r="55" spans="1:4" ht="11.25">
      <c r="A55" s="16" t="s">
        <v>2</v>
      </c>
      <c r="C55" s="56">
        <v>29</v>
      </c>
      <c r="D55" s="56">
        <v>309</v>
      </c>
    </row>
    <row r="56" spans="3:4" ht="11.25">
      <c r="C56" s="58">
        <f>SUM(C52:C55)</f>
        <v>40914</v>
      </c>
      <c r="D56" s="58">
        <f>SUM(D52:D55)</f>
        <v>79612</v>
      </c>
    </row>
    <row r="57" ht="11.25">
      <c r="D57" s="21"/>
    </row>
    <row r="58" spans="1:4" ht="11.25">
      <c r="A58" s="22" t="s">
        <v>51</v>
      </c>
      <c r="C58" s="21">
        <f>C47+C56</f>
        <v>44119</v>
      </c>
      <c r="D58" s="21">
        <f>D47+D56</f>
        <v>80911</v>
      </c>
    </row>
    <row r="59" ht="11.25">
      <c r="D59" s="21"/>
    </row>
    <row r="60" spans="1:4" ht="12" thickBot="1">
      <c r="A60" s="22" t="s">
        <v>38</v>
      </c>
      <c r="C60" s="57">
        <f>C40+C58</f>
        <v>177176</v>
      </c>
      <c r="D60" s="57">
        <f>D40+D58</f>
        <v>218087</v>
      </c>
    </row>
    <row r="61" ht="12" thickTop="1">
      <c r="D61" s="18"/>
    </row>
    <row r="64" spans="1:4" ht="11.25">
      <c r="A64" s="16" t="s">
        <v>40</v>
      </c>
      <c r="C64" s="31">
        <f>C38/60402</f>
        <v>2.0769842058209993</v>
      </c>
      <c r="D64" s="27">
        <f>D38/60402</f>
        <v>2.12021125128307</v>
      </c>
    </row>
    <row r="66" ht="11.25">
      <c r="A66" s="16" t="s">
        <v>60</v>
      </c>
    </row>
    <row r="67" spans="1:4" ht="11.25">
      <c r="A67" s="16" t="s">
        <v>103</v>
      </c>
      <c r="C67" s="69"/>
      <c r="D67" s="69"/>
    </row>
    <row r="68" spans="3:4" ht="11.25">
      <c r="C68" s="70"/>
      <c r="D68" s="1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PageLayoutView="0" workbookViewId="0" topLeftCell="A1">
      <selection activeCell="K18" sqref="K18"/>
    </sheetView>
  </sheetViews>
  <sheetFormatPr defaultColWidth="8.00390625" defaultRowHeight="15.75"/>
  <cols>
    <col min="1" max="1" width="2.25390625" style="16" customWidth="1"/>
    <col min="2" max="2" width="8.00390625" style="16" customWidth="1"/>
    <col min="3" max="3" width="33.625" style="16" bestFit="1" customWidth="1"/>
    <col min="4" max="4" width="8.00390625" style="16" customWidth="1"/>
    <col min="5" max="5" width="16.125" style="16" bestFit="1" customWidth="1"/>
    <col min="6" max="6" width="2.00390625" style="16" customWidth="1"/>
    <col min="7" max="7" width="17.50390625" style="48" customWidth="1"/>
    <col min="8" max="16384" width="8.00390625" style="16" customWidth="1"/>
  </cols>
  <sheetData>
    <row r="1" ht="11.25">
      <c r="A1" s="22" t="s">
        <v>5</v>
      </c>
    </row>
    <row r="2" ht="11.25">
      <c r="A2" s="22" t="s">
        <v>6</v>
      </c>
    </row>
    <row r="3" ht="11.25">
      <c r="A3" s="22" t="s">
        <v>59</v>
      </c>
    </row>
    <row r="4" ht="11.25">
      <c r="A4" s="47" t="str">
        <f>'Income Statement'!A4</f>
        <v>For the third quarter ended 30 September 2018</v>
      </c>
    </row>
    <row r="7" ht="11.25">
      <c r="A7" s="22"/>
    </row>
    <row r="8" spans="1:7" ht="11.25">
      <c r="A8" s="22"/>
      <c r="G8" s="49"/>
    </row>
    <row r="9" spans="1:7" ht="11.25">
      <c r="A9" s="22"/>
      <c r="E9" s="75">
        <v>2018</v>
      </c>
      <c r="G9" s="66" t="s">
        <v>100</v>
      </c>
    </row>
    <row r="10" spans="1:7" ht="11.25">
      <c r="A10" s="22"/>
      <c r="E10" s="76" t="s">
        <v>116</v>
      </c>
      <c r="G10" s="49" t="s">
        <v>116</v>
      </c>
    </row>
    <row r="11" spans="5:7" ht="11.25">
      <c r="E11" s="4">
        <v>43373</v>
      </c>
      <c r="G11" s="4">
        <v>43008</v>
      </c>
    </row>
    <row r="12" spans="5:7" ht="11.25">
      <c r="E12" s="76" t="s">
        <v>7</v>
      </c>
      <c r="G12" s="49" t="s">
        <v>7</v>
      </c>
    </row>
    <row r="13" ht="11.25">
      <c r="E13" s="4"/>
    </row>
    <row r="14" spans="2:3" ht="11.25">
      <c r="B14" s="11" t="s">
        <v>12</v>
      </c>
      <c r="C14" s="28"/>
    </row>
    <row r="15" spans="2:7" ht="11.25">
      <c r="B15" s="5" t="s">
        <v>125</v>
      </c>
      <c r="C15" s="6"/>
      <c r="E15" s="48">
        <f>'Income Statement'!E32</f>
        <v>2673</v>
      </c>
      <c r="F15" s="35"/>
      <c r="G15" s="61">
        <f>+'Income Statement'!F32</f>
        <v>6711</v>
      </c>
    </row>
    <row r="16" spans="2:7" ht="11.25">
      <c r="B16" s="5"/>
      <c r="C16" s="6"/>
      <c r="E16" s="48"/>
      <c r="F16" s="35"/>
      <c r="G16" s="51"/>
    </row>
    <row r="17" spans="2:7" ht="11.25">
      <c r="B17" s="5" t="s">
        <v>13</v>
      </c>
      <c r="C17" s="6"/>
      <c r="E17" s="48"/>
      <c r="F17" s="35"/>
      <c r="G17" s="51"/>
    </row>
    <row r="18" spans="2:7" ht="11.25" customHeight="1">
      <c r="B18" s="5"/>
      <c r="C18" s="6" t="s">
        <v>14</v>
      </c>
      <c r="E18" s="48">
        <f>-'Income Statement'!E19</f>
        <v>3250</v>
      </c>
      <c r="F18" s="35"/>
      <c r="G18" s="51">
        <f>-'Income Statement'!F19</f>
        <v>3964</v>
      </c>
    </row>
    <row r="19" spans="2:7" ht="11.25" customHeight="1">
      <c r="B19" s="5"/>
      <c r="C19" s="6" t="s">
        <v>53</v>
      </c>
      <c r="E19" s="77">
        <v>0</v>
      </c>
      <c r="F19" s="35"/>
      <c r="G19" s="61">
        <v>37</v>
      </c>
    </row>
    <row r="20" spans="2:7" ht="11.25" customHeight="1">
      <c r="B20" s="5"/>
      <c r="C20" s="6" t="s">
        <v>2</v>
      </c>
      <c r="E20" s="48">
        <f>-'Income Statement'!E30</f>
        <v>290</v>
      </c>
      <c r="F20" s="35"/>
      <c r="G20" s="61">
        <v>426</v>
      </c>
    </row>
    <row r="21" spans="2:7" ht="11.25" customHeight="1">
      <c r="B21" s="5"/>
      <c r="C21" s="6" t="s">
        <v>93</v>
      </c>
      <c r="E21" s="48">
        <v>60</v>
      </c>
      <c r="F21" s="35"/>
      <c r="G21" s="61">
        <v>64</v>
      </c>
    </row>
    <row r="22" spans="2:7" ht="11.25" customHeight="1">
      <c r="B22" s="5"/>
      <c r="C22" s="6" t="s">
        <v>15</v>
      </c>
      <c r="E22" s="48">
        <f>-'Income Statement'!E25</f>
        <v>569</v>
      </c>
      <c r="F22" s="35"/>
      <c r="G22" s="61">
        <v>1124</v>
      </c>
    </row>
    <row r="23" spans="2:7" ht="11.25" customHeight="1">
      <c r="B23" s="5"/>
      <c r="C23" s="6" t="s">
        <v>16</v>
      </c>
      <c r="E23" s="50">
        <v>-743</v>
      </c>
      <c r="F23" s="38"/>
      <c r="G23" s="51">
        <v>-398</v>
      </c>
    </row>
    <row r="24" spans="2:7" ht="11.25" customHeight="1">
      <c r="B24" s="5"/>
      <c r="C24" s="6" t="s">
        <v>97</v>
      </c>
      <c r="E24" s="50">
        <v>0</v>
      </c>
      <c r="F24" s="35"/>
      <c r="G24" s="51">
        <v>-188</v>
      </c>
    </row>
    <row r="25" spans="2:7" ht="11.25" customHeight="1">
      <c r="B25" s="5"/>
      <c r="C25" s="6" t="s">
        <v>88</v>
      </c>
      <c r="E25" s="60">
        <v>0</v>
      </c>
      <c r="F25" s="35"/>
      <c r="G25" s="60">
        <v>295</v>
      </c>
    </row>
    <row r="26" spans="2:7" ht="11.25" customHeight="1">
      <c r="B26" s="5"/>
      <c r="C26" s="6"/>
      <c r="E26" s="50"/>
      <c r="F26" s="38"/>
      <c r="G26" s="51"/>
    </row>
    <row r="27" spans="2:7" ht="11.25" customHeight="1">
      <c r="B27" s="5" t="s">
        <v>126</v>
      </c>
      <c r="C27" s="6"/>
      <c r="E27" s="51">
        <f>SUM(E15:E25)</f>
        <v>6099</v>
      </c>
      <c r="F27" s="35"/>
      <c r="G27" s="51">
        <f>SUM(G15:G25)</f>
        <v>12035</v>
      </c>
    </row>
    <row r="28" spans="2:7" ht="11.25" customHeight="1">
      <c r="B28" s="5"/>
      <c r="C28" s="6"/>
      <c r="E28" s="48"/>
      <c r="F28" s="35"/>
      <c r="G28" s="51"/>
    </row>
    <row r="29" spans="2:7" ht="11.25" customHeight="1">
      <c r="B29" s="7" t="s">
        <v>17</v>
      </c>
      <c r="C29" s="6"/>
      <c r="E29" s="48"/>
      <c r="F29" s="35"/>
      <c r="G29" s="51"/>
    </row>
    <row r="30" spans="2:7" ht="11.25" customHeight="1">
      <c r="B30" s="5"/>
      <c r="C30" s="5" t="s">
        <v>1</v>
      </c>
      <c r="E30" s="48">
        <v>-6160</v>
      </c>
      <c r="F30" s="35"/>
      <c r="G30" s="61">
        <v>-2870</v>
      </c>
    </row>
    <row r="31" spans="2:7" ht="11.25" customHeight="1">
      <c r="B31" s="5"/>
      <c r="C31" s="5" t="s">
        <v>18</v>
      </c>
      <c r="E31" s="48">
        <v>38340</v>
      </c>
      <c r="F31" s="35"/>
      <c r="G31" s="61">
        <v>4025</v>
      </c>
    </row>
    <row r="32" spans="2:7" ht="11.25" customHeight="1">
      <c r="B32" s="5"/>
      <c r="C32" s="5" t="s">
        <v>19</v>
      </c>
      <c r="E32" s="60">
        <v>-34322</v>
      </c>
      <c r="F32" s="38"/>
      <c r="G32" s="62">
        <v>-8563</v>
      </c>
    </row>
    <row r="33" spans="2:7" ht="11.25" customHeight="1">
      <c r="B33" s="30" t="s">
        <v>71</v>
      </c>
      <c r="C33" s="6"/>
      <c r="E33" s="48">
        <f>SUM(E27:E32)</f>
        <v>3957</v>
      </c>
      <c r="F33" s="35"/>
      <c r="G33" s="48">
        <f>SUM(G27:G32)</f>
        <v>4627</v>
      </c>
    </row>
    <row r="34" spans="2:7" ht="11.25" customHeight="1">
      <c r="B34" s="30"/>
      <c r="C34" s="6"/>
      <c r="E34" s="48"/>
      <c r="F34" s="35"/>
      <c r="G34" s="51"/>
    </row>
    <row r="35" spans="2:7" ht="11.25" customHeight="1">
      <c r="B35" s="30"/>
      <c r="C35" s="6" t="s">
        <v>20</v>
      </c>
      <c r="E35" s="48">
        <f>-E22</f>
        <v>-569</v>
      </c>
      <c r="F35" s="35"/>
      <c r="G35" s="61">
        <v>-1124</v>
      </c>
    </row>
    <row r="36" spans="2:7" ht="11.25" customHeight="1">
      <c r="B36" s="30"/>
      <c r="C36" s="6" t="s">
        <v>69</v>
      </c>
      <c r="E36" s="48">
        <v>0</v>
      </c>
      <c r="F36" s="35"/>
      <c r="G36" s="51">
        <v>-100</v>
      </c>
    </row>
    <row r="37" spans="2:7" ht="11.25" customHeight="1">
      <c r="B37" s="30"/>
      <c r="C37" s="6" t="s">
        <v>117</v>
      </c>
      <c r="E37" s="48">
        <f>-492+510</f>
        <v>18</v>
      </c>
      <c r="F37" s="35"/>
      <c r="G37" s="51">
        <v>-153</v>
      </c>
    </row>
    <row r="38" spans="2:7" ht="11.25" customHeight="1" thickBot="1">
      <c r="B38" s="7" t="s">
        <v>70</v>
      </c>
      <c r="C38" s="6"/>
      <c r="E38" s="78">
        <f>SUM(E33:E37)</f>
        <v>3406</v>
      </c>
      <c r="F38" s="35"/>
      <c r="G38" s="52">
        <f>SUM(G33:G37)</f>
        <v>3250</v>
      </c>
    </row>
    <row r="39" spans="2:7" ht="11.25" customHeight="1" thickTop="1">
      <c r="B39" s="5"/>
      <c r="C39" s="6"/>
      <c r="E39" s="48"/>
      <c r="F39" s="35"/>
      <c r="G39" s="51"/>
    </row>
    <row r="40" spans="2:7" ht="11.25" customHeight="1">
      <c r="B40" s="11" t="s">
        <v>21</v>
      </c>
      <c r="C40" s="6"/>
      <c r="E40" s="48"/>
      <c r="F40" s="35"/>
      <c r="G40" s="51"/>
    </row>
    <row r="41" spans="2:7" ht="11.25" customHeight="1">
      <c r="B41" s="8" t="s">
        <v>22</v>
      </c>
      <c r="C41" s="6"/>
      <c r="D41" s="40"/>
      <c r="E41" s="48">
        <v>-4770</v>
      </c>
      <c r="F41" s="35"/>
      <c r="G41" s="61">
        <v>-1666</v>
      </c>
    </row>
    <row r="42" spans="2:7" ht="11.25" customHeight="1">
      <c r="B42" s="8" t="s">
        <v>96</v>
      </c>
      <c r="C42" s="6"/>
      <c r="D42" s="40"/>
      <c r="E42" s="48">
        <v>0</v>
      </c>
      <c r="F42" s="35"/>
      <c r="G42" s="61">
        <v>1510</v>
      </c>
    </row>
    <row r="43" spans="2:7" ht="11.25" customHeight="1">
      <c r="B43" s="5" t="s">
        <v>23</v>
      </c>
      <c r="C43" s="6"/>
      <c r="E43" s="48">
        <f>-E23</f>
        <v>743</v>
      </c>
      <c r="F43" s="35"/>
      <c r="G43" s="61">
        <v>398</v>
      </c>
    </row>
    <row r="44" spans="2:7" ht="11.25" customHeight="1" thickBot="1">
      <c r="B44" s="5"/>
      <c r="C44" s="6"/>
      <c r="E44" s="78">
        <f>SUM(E41:E43)</f>
        <v>-4027</v>
      </c>
      <c r="F44" s="35"/>
      <c r="G44" s="52">
        <f>SUM(G41:G43)</f>
        <v>242</v>
      </c>
    </row>
    <row r="45" spans="2:7" ht="11.25" customHeight="1" thickTop="1">
      <c r="B45" s="5"/>
      <c r="C45" s="6"/>
      <c r="E45" s="48"/>
      <c r="F45" s="35"/>
      <c r="G45" s="51"/>
    </row>
    <row r="46" spans="2:7" ht="11.25" customHeight="1">
      <c r="B46" s="11" t="s">
        <v>24</v>
      </c>
      <c r="C46" s="6"/>
      <c r="E46" s="48"/>
      <c r="F46" s="35"/>
      <c r="G46" s="51"/>
    </row>
    <row r="47" spans="2:7" ht="11.25" customHeight="1">
      <c r="B47" s="8" t="s">
        <v>66</v>
      </c>
      <c r="C47" s="6"/>
      <c r="E47" s="48">
        <f>+'Statement of changes in Equity'!E18</f>
        <v>-4832</v>
      </c>
      <c r="F47" s="35"/>
      <c r="G47" s="61">
        <v>-3020</v>
      </c>
    </row>
    <row r="48" spans="2:7" ht="11.25" customHeight="1">
      <c r="B48" s="8" t="s">
        <v>67</v>
      </c>
      <c r="C48" s="6"/>
      <c r="E48" s="48">
        <f>+'Statement of changes in Equity'!G18</f>
        <v>-1960</v>
      </c>
      <c r="F48" s="35"/>
      <c r="G48" s="61">
        <v>-1470</v>
      </c>
    </row>
    <row r="49" spans="2:7" ht="11.25" customHeight="1">
      <c r="B49" s="8" t="s">
        <v>65</v>
      </c>
      <c r="C49" s="6"/>
      <c r="E49" s="48">
        <v>0</v>
      </c>
      <c r="F49" s="35"/>
      <c r="G49" s="61">
        <v>-797</v>
      </c>
    </row>
    <row r="50" spans="2:7" ht="11.25" customHeight="1">
      <c r="B50" s="8" t="s">
        <v>118</v>
      </c>
      <c r="C50" s="6"/>
      <c r="E50" s="48">
        <v>2310</v>
      </c>
      <c r="F50" s="35"/>
      <c r="G50" s="61">
        <v>0</v>
      </c>
    </row>
    <row r="51" spans="2:7" ht="11.25" customHeight="1">
      <c r="B51" s="8" t="s">
        <v>55</v>
      </c>
      <c r="C51" s="6"/>
      <c r="E51" s="48">
        <v>-74</v>
      </c>
      <c r="F51" s="35"/>
      <c r="G51" s="61">
        <v>0</v>
      </c>
    </row>
    <row r="52" spans="2:7" ht="11.25" customHeight="1">
      <c r="B52" s="8" t="s">
        <v>89</v>
      </c>
      <c r="C52" s="6"/>
      <c r="E52" s="48">
        <v>-4446</v>
      </c>
      <c r="F52" s="35"/>
      <c r="G52" s="51">
        <v>8006</v>
      </c>
    </row>
    <row r="53" spans="2:7" ht="11.25" customHeight="1" hidden="1">
      <c r="B53" s="8" t="s">
        <v>76</v>
      </c>
      <c r="C53" s="6"/>
      <c r="E53" s="48">
        <v>0</v>
      </c>
      <c r="F53" s="35"/>
      <c r="G53" s="51"/>
    </row>
    <row r="54" spans="2:7" ht="11.25" customHeight="1" thickBot="1">
      <c r="B54" s="5"/>
      <c r="C54" s="6"/>
      <c r="E54" s="78">
        <f>SUM(E47:E53)</f>
        <v>-9002</v>
      </c>
      <c r="F54" s="35"/>
      <c r="G54" s="52">
        <f>SUM(G47:G53)</f>
        <v>2719</v>
      </c>
    </row>
    <row r="55" spans="2:7" ht="11.25" customHeight="1" thickTop="1">
      <c r="B55" s="5"/>
      <c r="C55" s="6"/>
      <c r="E55" s="48"/>
      <c r="F55" s="35"/>
      <c r="G55" s="51"/>
    </row>
    <row r="56" spans="2:7" ht="11.25" customHeight="1">
      <c r="B56" s="8" t="s">
        <v>124</v>
      </c>
      <c r="C56" s="6"/>
      <c r="E56" s="48">
        <f>E38+E44+E54</f>
        <v>-9623</v>
      </c>
      <c r="F56" s="35"/>
      <c r="G56" s="51">
        <f>+G38+G44+G54</f>
        <v>6211</v>
      </c>
    </row>
    <row r="57" spans="2:7" ht="11.25" customHeight="1">
      <c r="B57" s="9"/>
      <c r="C57" s="10"/>
      <c r="E57" s="48"/>
      <c r="F57" s="35"/>
      <c r="G57" s="51"/>
    </row>
    <row r="58" spans="2:7" ht="11.25" customHeight="1">
      <c r="B58" s="11" t="s">
        <v>25</v>
      </c>
      <c r="C58" s="12"/>
      <c r="E58" s="48">
        <f>16717+23951</f>
        <v>40668</v>
      </c>
      <c r="F58" s="35"/>
      <c r="G58" s="51">
        <v>27348</v>
      </c>
    </row>
    <row r="59" spans="2:7" ht="11.25" customHeight="1">
      <c r="B59" s="8"/>
      <c r="C59" s="6"/>
      <c r="E59" s="48"/>
      <c r="F59" s="35"/>
      <c r="G59" s="51"/>
    </row>
    <row r="60" spans="2:7" ht="11.25" customHeight="1" thickBot="1">
      <c r="B60" s="11" t="s">
        <v>26</v>
      </c>
      <c r="C60" s="13"/>
      <c r="E60" s="78">
        <f>SUM(E56:E59)</f>
        <v>31045</v>
      </c>
      <c r="F60" s="35"/>
      <c r="G60" s="52">
        <f>+G56+G58</f>
        <v>33559</v>
      </c>
    </row>
    <row r="61" spans="5:7" ht="11.25" customHeight="1" thickTop="1">
      <c r="E61" s="48"/>
      <c r="F61" s="35"/>
      <c r="G61" s="51"/>
    </row>
    <row r="62" spans="5:7" ht="11.25" customHeight="1">
      <c r="E62" s="48"/>
      <c r="F62" s="35"/>
      <c r="G62" s="50"/>
    </row>
    <row r="63" spans="5:7" ht="11.25" customHeight="1">
      <c r="E63" s="79"/>
      <c r="G63" s="50"/>
    </row>
    <row r="64" spans="5:7" ht="11.25" customHeight="1">
      <c r="E64" s="31"/>
      <c r="G64" s="50"/>
    </row>
    <row r="65" spans="2:7" ht="11.25" customHeight="1">
      <c r="B65" s="16" t="s">
        <v>61</v>
      </c>
      <c r="G65" s="50"/>
    </row>
    <row r="66" spans="2:7" ht="11.25" customHeight="1">
      <c r="B66" s="16" t="s">
        <v>104</v>
      </c>
      <c r="G66" s="50"/>
    </row>
    <row r="67" spans="5:7" ht="11.25" customHeight="1">
      <c r="E67" s="65"/>
      <c r="G67" s="50"/>
    </row>
    <row r="68" ht="11.25" customHeight="1">
      <c r="G68" s="50"/>
    </row>
    <row r="69" spans="5:7" ht="11.25">
      <c r="E69" s="65"/>
      <c r="G69" s="50"/>
    </row>
    <row r="70" ht="11.25">
      <c r="G70" s="50"/>
    </row>
    <row r="71" ht="11.25">
      <c r="G71" s="50"/>
    </row>
    <row r="72" ht="11.25">
      <c r="G72" s="50"/>
    </row>
    <row r="73" ht="11.25">
      <c r="G73" s="50"/>
    </row>
    <row r="74" ht="11.25">
      <c r="G74" s="50"/>
    </row>
    <row r="75" ht="11.25">
      <c r="G75" s="50"/>
    </row>
    <row r="76" ht="11.25">
      <c r="G76" s="50"/>
    </row>
    <row r="77" ht="11.25">
      <c r="G77" s="50"/>
    </row>
    <row r="78" ht="11.25">
      <c r="G78" s="50"/>
    </row>
    <row r="79" ht="11.25">
      <c r="G79" s="50"/>
    </row>
    <row r="80" ht="11.25">
      <c r="G80" s="50"/>
    </row>
    <row r="81" ht="11.25">
      <c r="G81" s="50"/>
    </row>
    <row r="82" ht="11.25">
      <c r="G82" s="50"/>
    </row>
    <row r="83" ht="11.25">
      <c r="G83" s="50"/>
    </row>
    <row r="84" ht="11.25">
      <c r="G84" s="50"/>
    </row>
    <row r="85" ht="11.25">
      <c r="G85" s="50"/>
    </row>
    <row r="86" ht="11.25">
      <c r="G86" s="50"/>
    </row>
    <row r="87" ht="11.25">
      <c r="G87" s="50"/>
    </row>
    <row r="88" ht="11.25">
      <c r="G88" s="50"/>
    </row>
    <row r="89" ht="11.25">
      <c r="G89" s="50"/>
    </row>
    <row r="90" ht="11.25">
      <c r="G90" s="50"/>
    </row>
    <row r="91" ht="11.25">
      <c r="G91" s="50"/>
    </row>
    <row r="92" ht="11.25">
      <c r="G92" s="50"/>
    </row>
    <row r="93" ht="11.25">
      <c r="G93" s="50"/>
    </row>
    <row r="94" ht="11.25">
      <c r="G94" s="50"/>
    </row>
    <row r="95" ht="11.25">
      <c r="G95" s="50"/>
    </row>
    <row r="96" ht="11.25">
      <c r="G96" s="50"/>
    </row>
    <row r="97" ht="11.25">
      <c r="G97" s="50"/>
    </row>
    <row r="98" ht="11.25">
      <c r="G98" s="50"/>
    </row>
    <row r="99" ht="11.25">
      <c r="G99" s="50"/>
    </row>
    <row r="100" ht="11.25">
      <c r="G100" s="50"/>
    </row>
  </sheetData>
  <sheetProtection/>
  <protectedRanges>
    <protectedRange sqref="G25 E24:E25" name="Range1"/>
    <protectedRange sqref="G44" name="Range4_1"/>
    <protectedRange sqref="G56" name="Range5_1"/>
    <protectedRange sqref="G47:G49" name="Range5_2"/>
    <protectedRange sqref="G41:G42" name="Range4_2"/>
  </protectedRange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6" customWidth="1"/>
    <col min="2" max="8" width="11.125" style="16" customWidth="1"/>
    <col min="9" max="16384" width="8.00390625" style="16" customWidth="1"/>
  </cols>
  <sheetData>
    <row r="1" spans="1:2" ht="11.25">
      <c r="A1" s="22" t="s">
        <v>5</v>
      </c>
      <c r="B1" s="22"/>
    </row>
    <row r="2" spans="1:2" ht="11.25">
      <c r="A2" s="22" t="s">
        <v>6</v>
      </c>
      <c r="B2" s="22"/>
    </row>
    <row r="3" spans="1:2" ht="11.25">
      <c r="A3" s="22" t="s">
        <v>27</v>
      </c>
      <c r="B3" s="22"/>
    </row>
    <row r="4" spans="1:2" ht="11.25">
      <c r="A4" s="47" t="str">
        <f>'Income Statement'!A4</f>
        <v>For the third quarter ended 30 September 2018</v>
      </c>
      <c r="B4" s="22"/>
    </row>
    <row r="6" ht="11.25">
      <c r="H6" s="24"/>
    </row>
    <row r="7" spans="2:8" ht="11.25">
      <c r="B7" s="26"/>
      <c r="C7" s="26"/>
      <c r="D7" s="26"/>
      <c r="E7" s="26"/>
      <c r="F7" s="26"/>
      <c r="G7" s="26"/>
      <c r="H7" s="26"/>
    </row>
    <row r="8" spans="2:8" ht="11.25">
      <c r="B8" s="26"/>
      <c r="C8" s="26" t="s">
        <v>94</v>
      </c>
      <c r="D8" s="26" t="s">
        <v>107</v>
      </c>
      <c r="E8" s="26" t="s">
        <v>4</v>
      </c>
      <c r="F8" s="26"/>
      <c r="G8" s="26" t="s">
        <v>74</v>
      </c>
      <c r="H8" s="26"/>
    </row>
    <row r="9" spans="2:8" ht="11.25">
      <c r="B9" s="25" t="s">
        <v>9</v>
      </c>
      <c r="C9" s="25" t="s">
        <v>95</v>
      </c>
      <c r="D9" s="25" t="s">
        <v>108</v>
      </c>
      <c r="E9" s="25" t="s">
        <v>63</v>
      </c>
      <c r="F9" s="25" t="s">
        <v>0</v>
      </c>
      <c r="G9" s="25" t="s">
        <v>52</v>
      </c>
      <c r="H9" s="25" t="s">
        <v>0</v>
      </c>
    </row>
    <row r="10" spans="2:8" ht="11.25">
      <c r="B10" s="26" t="s">
        <v>7</v>
      </c>
      <c r="C10" s="26" t="s">
        <v>7</v>
      </c>
      <c r="D10" s="26"/>
      <c r="E10" s="26" t="s">
        <v>7</v>
      </c>
      <c r="F10" s="26" t="s">
        <v>7</v>
      </c>
      <c r="G10" s="26" t="s">
        <v>7</v>
      </c>
      <c r="H10" s="26" t="s">
        <v>7</v>
      </c>
    </row>
    <row r="12" ht="11.25">
      <c r="A12" s="32" t="s">
        <v>114</v>
      </c>
    </row>
    <row r="13" spans="5:10" ht="11.25">
      <c r="E13" s="35"/>
      <c r="J13" s="35"/>
    </row>
    <row r="14" spans="1:8" ht="11.25">
      <c r="A14" s="16" t="s">
        <v>28</v>
      </c>
      <c r="B14" s="35">
        <v>64528</v>
      </c>
      <c r="C14" s="35">
        <v>0</v>
      </c>
      <c r="D14" s="35">
        <v>233</v>
      </c>
      <c r="E14" s="35">
        <v>63304</v>
      </c>
      <c r="F14" s="35">
        <f>SUM(B14:E14)</f>
        <v>128065</v>
      </c>
      <c r="G14" s="35">
        <v>9111</v>
      </c>
      <c r="H14" s="35">
        <f>+F14+G14</f>
        <v>137176</v>
      </c>
    </row>
    <row r="15" spans="2:11" ht="11.25">
      <c r="B15" s="35"/>
      <c r="C15" s="35"/>
      <c r="D15" s="35"/>
      <c r="E15" s="35"/>
      <c r="F15" s="35"/>
      <c r="G15" s="35"/>
      <c r="H15" s="35"/>
      <c r="I15" s="35"/>
      <c r="K15" s="35"/>
    </row>
    <row r="16" spans="1:11" ht="11.25">
      <c r="A16" s="16" t="s">
        <v>62</v>
      </c>
      <c r="B16" s="35">
        <v>0</v>
      </c>
      <c r="C16" s="35">
        <v>0</v>
      </c>
      <c r="D16" s="35">
        <v>0</v>
      </c>
      <c r="E16" s="35">
        <f>'Income Statement'!E40</f>
        <v>2220.390009999993</v>
      </c>
      <c r="F16" s="35">
        <f>SUM(B16:E16)</f>
        <v>2220.390009999993</v>
      </c>
      <c r="G16" s="35">
        <f>'Income Statement'!E41</f>
        <v>452.774</v>
      </c>
      <c r="H16" s="35">
        <f>+F16+G16</f>
        <v>2673.1640099999927</v>
      </c>
      <c r="I16" s="35"/>
      <c r="K16" s="35"/>
    </row>
    <row r="17" spans="2:8" ht="11.25">
      <c r="B17" s="35"/>
      <c r="C17" s="35"/>
      <c r="D17" s="35"/>
      <c r="E17" s="35"/>
      <c r="F17" s="35"/>
      <c r="G17" s="35"/>
      <c r="H17" s="35"/>
    </row>
    <row r="18" spans="1:11" ht="11.25">
      <c r="A18" s="16" t="s">
        <v>85</v>
      </c>
      <c r="B18" s="35">
        <v>0</v>
      </c>
      <c r="C18" s="35">
        <v>0</v>
      </c>
      <c r="D18" s="35">
        <v>0</v>
      </c>
      <c r="E18" s="35">
        <v>-4832</v>
      </c>
      <c r="F18" s="35">
        <f>SUM(B18:E18)</f>
        <v>-4832</v>
      </c>
      <c r="G18" s="35">
        <v>-1960</v>
      </c>
      <c r="H18" s="35">
        <f>+F18+G18</f>
        <v>-6792</v>
      </c>
      <c r="J18" s="35"/>
      <c r="K18" s="35"/>
    </row>
    <row r="19" spans="2:11" ht="11.25">
      <c r="B19" s="35"/>
      <c r="C19" s="35"/>
      <c r="D19" s="35"/>
      <c r="E19" s="35"/>
      <c r="F19" s="35"/>
      <c r="G19" s="35"/>
      <c r="H19" s="35"/>
      <c r="K19" s="35"/>
    </row>
    <row r="20" spans="1:11" ht="11.25">
      <c r="A20" s="16" t="s">
        <v>56</v>
      </c>
      <c r="B20" s="35">
        <v>0</v>
      </c>
      <c r="C20" s="35"/>
      <c r="D20" s="35">
        <v>0</v>
      </c>
      <c r="E20" s="35">
        <v>0</v>
      </c>
      <c r="F20" s="35">
        <f>SUM(B20:E20)</f>
        <v>0</v>
      </c>
      <c r="G20" s="35">
        <v>0</v>
      </c>
      <c r="H20" s="35">
        <f>+F20+G20</f>
        <v>0</v>
      </c>
      <c r="I20" s="35"/>
      <c r="K20" s="35"/>
    </row>
    <row r="21" spans="2:11" ht="11.25">
      <c r="B21" s="35"/>
      <c r="C21" s="35"/>
      <c r="D21" s="35"/>
      <c r="E21" s="35"/>
      <c r="F21" s="35"/>
      <c r="G21" s="35"/>
      <c r="H21" s="35"/>
      <c r="I21" s="18"/>
      <c r="K21" s="35"/>
    </row>
    <row r="22" spans="1:11" ht="12" thickBot="1">
      <c r="A22" s="16" t="s">
        <v>29</v>
      </c>
      <c r="B22" s="39">
        <f aca="true" t="shared" si="0" ref="B22:H22">SUM(B14:B21)</f>
        <v>64528</v>
      </c>
      <c r="C22" s="39">
        <f t="shared" si="0"/>
        <v>0</v>
      </c>
      <c r="D22" s="39">
        <f t="shared" si="0"/>
        <v>233</v>
      </c>
      <c r="E22" s="39">
        <f t="shared" si="0"/>
        <v>60692.390009999996</v>
      </c>
      <c r="F22" s="39">
        <f t="shared" si="0"/>
        <v>125453.39000999999</v>
      </c>
      <c r="G22" s="39">
        <f t="shared" si="0"/>
        <v>7603.773999999999</v>
      </c>
      <c r="H22" s="39">
        <f t="shared" si="0"/>
        <v>133057.16400999998</v>
      </c>
      <c r="I22" s="35"/>
      <c r="K22" s="35"/>
    </row>
    <row r="23" spans="2:9" ht="12" thickTop="1">
      <c r="B23" s="35"/>
      <c r="C23" s="35"/>
      <c r="D23" s="35"/>
      <c r="E23" s="35"/>
      <c r="F23" s="35"/>
      <c r="G23" s="35"/>
      <c r="H23" s="35"/>
      <c r="I23" s="35"/>
    </row>
    <row r="24" spans="2:10" ht="11.25">
      <c r="B24" s="35"/>
      <c r="C24" s="35"/>
      <c r="D24" s="35"/>
      <c r="E24" s="35"/>
      <c r="F24" s="35"/>
      <c r="G24" s="35"/>
      <c r="H24" s="21"/>
      <c r="I24" s="35"/>
      <c r="J24" s="35"/>
    </row>
    <row r="25" spans="1:11" ht="11.25">
      <c r="A25" s="32" t="s">
        <v>115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9" ht="11.25">
      <c r="B26" s="35"/>
      <c r="C26" s="35"/>
      <c r="D26" s="35"/>
      <c r="E26" s="35"/>
      <c r="F26" s="35"/>
      <c r="G26" s="35"/>
      <c r="H26" s="35"/>
      <c r="I26" s="35"/>
    </row>
    <row r="27" spans="1:9" ht="11.25">
      <c r="A27" s="16" t="s">
        <v>28</v>
      </c>
      <c r="B27" s="35">
        <v>60402</v>
      </c>
      <c r="C27" s="35">
        <v>4126</v>
      </c>
      <c r="D27" s="35">
        <v>0</v>
      </c>
      <c r="E27" s="35">
        <v>49630</v>
      </c>
      <c r="F27" s="35">
        <f>SUM(B27:E27)</f>
        <v>114158</v>
      </c>
      <c r="G27" s="35">
        <v>9872</v>
      </c>
      <c r="H27" s="35">
        <f>+F27+G27</f>
        <v>124030</v>
      </c>
      <c r="I27" s="35"/>
    </row>
    <row r="28" spans="2:8" ht="11.25">
      <c r="B28" s="35"/>
      <c r="C28" s="35"/>
      <c r="D28" s="35"/>
      <c r="E28" s="35"/>
      <c r="F28" s="35"/>
      <c r="G28" s="35"/>
      <c r="H28" s="35"/>
    </row>
    <row r="29" spans="1:8" ht="11.25">
      <c r="A29" s="16" t="s">
        <v>62</v>
      </c>
      <c r="B29" s="35">
        <v>0</v>
      </c>
      <c r="C29" s="35">
        <v>0</v>
      </c>
      <c r="D29" s="35">
        <v>0</v>
      </c>
      <c r="E29" s="16">
        <v>6158</v>
      </c>
      <c r="F29" s="35">
        <f>SUM(B29:E29)</f>
        <v>6158</v>
      </c>
      <c r="G29" s="35">
        <v>553</v>
      </c>
      <c r="H29" s="35">
        <f>+F29+G29</f>
        <v>6711</v>
      </c>
    </row>
    <row r="30" spans="2:9" ht="11.25">
      <c r="B30" s="35"/>
      <c r="C30" s="35"/>
      <c r="D30" s="35"/>
      <c r="E30" s="35"/>
      <c r="F30" s="35"/>
      <c r="G30" s="35"/>
      <c r="H30" s="35"/>
      <c r="I30" s="18"/>
    </row>
    <row r="31" spans="1:9" ht="11.25">
      <c r="A31" s="16" t="s">
        <v>85</v>
      </c>
      <c r="B31" s="35">
        <v>0</v>
      </c>
      <c r="C31" s="35">
        <v>0</v>
      </c>
      <c r="D31" s="35">
        <v>0</v>
      </c>
      <c r="E31" s="35">
        <v>-3020</v>
      </c>
      <c r="F31" s="35">
        <f>SUM(B31:E31)</f>
        <v>-3020</v>
      </c>
      <c r="G31" s="35">
        <v>-1470</v>
      </c>
      <c r="H31" s="35">
        <f>+F31+G31</f>
        <v>-4490</v>
      </c>
      <c r="I31" s="18"/>
    </row>
    <row r="32" spans="2:9" ht="11.25">
      <c r="B32" s="35"/>
      <c r="C32" s="35"/>
      <c r="D32" s="35"/>
      <c r="E32" s="35"/>
      <c r="F32" s="35"/>
      <c r="G32" s="35"/>
      <c r="H32" s="35"/>
      <c r="I32" s="18"/>
    </row>
    <row r="33" spans="1:9" ht="11.25">
      <c r="A33" s="16" t="s">
        <v>56</v>
      </c>
      <c r="B33" s="35">
        <v>0</v>
      </c>
      <c r="C33" s="35">
        <v>0</v>
      </c>
      <c r="D33" s="35">
        <v>0</v>
      </c>
      <c r="E33" s="35">
        <v>0</v>
      </c>
      <c r="F33" s="35">
        <f>SUM(B33:E33)</f>
        <v>0</v>
      </c>
      <c r="G33" s="35">
        <v>0</v>
      </c>
      <c r="H33" s="35">
        <f>+F33+G33</f>
        <v>0</v>
      </c>
      <c r="I33" s="18"/>
    </row>
    <row r="34" spans="2:9" ht="11.25">
      <c r="B34" s="68"/>
      <c r="C34" s="68"/>
      <c r="D34" s="68"/>
      <c r="E34" s="18"/>
      <c r="F34" s="18"/>
      <c r="G34" s="18"/>
      <c r="H34" s="18"/>
      <c r="I34" s="18"/>
    </row>
    <row r="35" spans="1:9" ht="12" thickBot="1">
      <c r="A35" s="16" t="s">
        <v>29</v>
      </c>
      <c r="B35" s="39">
        <f aca="true" t="shared" si="1" ref="B35:H35">SUM(B27:B34)</f>
        <v>60402</v>
      </c>
      <c r="C35" s="39">
        <f t="shared" si="1"/>
        <v>4126</v>
      </c>
      <c r="D35" s="39">
        <f t="shared" si="1"/>
        <v>0</v>
      </c>
      <c r="E35" s="39">
        <f t="shared" si="1"/>
        <v>52768</v>
      </c>
      <c r="F35" s="39">
        <f t="shared" si="1"/>
        <v>117296</v>
      </c>
      <c r="G35" s="39">
        <f t="shared" si="1"/>
        <v>8955</v>
      </c>
      <c r="H35" s="39">
        <f t="shared" si="1"/>
        <v>126251</v>
      </c>
      <c r="I35" s="67"/>
    </row>
    <row r="36" ht="12" thickTop="1">
      <c r="I36" s="35"/>
    </row>
    <row r="37" ht="11.25">
      <c r="I37" s="35"/>
    </row>
    <row r="38" ht="11.25">
      <c r="A38" s="16" t="s">
        <v>64</v>
      </c>
    </row>
    <row r="39" ht="11.25">
      <c r="A39" s="16" t="s">
        <v>105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Windows User</cp:lastModifiedBy>
  <cp:lastPrinted>2018-11-16T00:50:55Z</cp:lastPrinted>
  <dcterms:created xsi:type="dcterms:W3CDTF">2005-02-18T06:17:44Z</dcterms:created>
  <dcterms:modified xsi:type="dcterms:W3CDTF">2018-11-29T06:12:15Z</dcterms:modified>
  <cp:category/>
  <cp:version/>
  <cp:contentType/>
  <cp:contentStatus/>
</cp:coreProperties>
</file>