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660" windowWidth="11960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Sheet'!$A$1:$D$65</definedName>
    <definedName name="_xlnm.Print_Area" localSheetId="2">'Cash Flow'!$A$1:$G$64</definedName>
    <definedName name="_xlnm.Print_Area" localSheetId="0">'Income Statement'!$A$1:$F$54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<sst xmlns="http://schemas.openxmlformats.org/spreadsheetml/2006/main" count="160" uniqueCount="123">
  <si>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</si>
  <si>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</si>
  <si>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</si>
  <si>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</si>
  <si>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</si>
  <si>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</si>
  <si>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</si>
  <si>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</si>
  <si>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</si>
  <si>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</si>
  <si>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</si>
  <si>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</si>
  <si>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</si>
  <si>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</si>
  <si>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</si>
  <si>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</si>
  <si>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</si>
  <si>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</si>
  <si>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</si>
  <si>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</si>
  <si>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</si>
  <si>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</si>
  <si>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</si>
  <si>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</si>
  <si>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</si>
  <si>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</si>
  <si>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</si>
  <si>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</si>
  <si>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</si>
  <si>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</si>
  <si>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</si>
  <si>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</si>
  <si>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</si>
  <si>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</si>
  <si>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</si>
  <si>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</si>
  <si>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</si>
  <si>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</si>
  <si>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</si>
  <si>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</si>
  <si>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</si>
  <si>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</si>
  <si>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</si>
  <si>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</si>
  <si>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</si>
  <si>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</si>
  <si>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</si>
  <si>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</si>
  <si>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</si>
  <si>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</si>
  <si>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</si>
  <si>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</si>
  <si>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</si>
  <si>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</si>
  <si>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</si>
  <si>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</si>
  <si>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</si>
  <si>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</si>
  <si>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</si>
  <si>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</si>
  <si>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</si>
  <si>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</si>
  <si>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</si>
  <si>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</si>
  <si>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</si>
  <si>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</si>
  <si>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</si>
  <si>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</si>
  <si>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</si>
  <si>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</si>
  <si>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</si>
  <si>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</si>
  <si>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</si>
  <si>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</si>
  <si>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</si>
  <si>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</si>
  <si>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</si>
  <si>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</si>
  <si>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</si>
  <si>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</si>
  <si>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</si>
  <si>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</si>
  <si>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</si>
  <si>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</si>
  <si>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</si>
  <si>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Tax and Zakat paid</t>
  </si>
  <si>
    <t>Intangible assets</t>
  </si>
  <si>
    <t>Unrealised foreign exchange Gain</t>
  </si>
  <si>
    <t>Net drawndown of short term borrowing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</si>
  <si>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</si>
  <si>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</si>
  <si>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</si>
  <si>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</si>
  <si>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</si>
  <si>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Share</t>
  </si>
  <si>
    <t>Premium</t>
  </si>
  <si>
    <t>Proceeds from sales of property, plant and equipment</t>
  </si>
  <si>
    <t>Gain on sales of property, plant and equipment</t>
  </si>
  <si>
    <t>Profit/(loss) before tax</t>
  </si>
  <si>
    <t>Profit/(loss) after tax</t>
  </si>
  <si>
    <t>Total Comprehensive profit/(loss)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</si>
  <si>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</si>
  <si>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</si>
  <si>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</si>
  <si>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</si>
  <si>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</si>
  <si>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 xml:space="preserve">Other Comprehensive gain/(loss) </t>
  </si>
  <si>
    <t>2017</t>
  </si>
  <si>
    <t>As at 31 March 2018</t>
  </si>
  <si>
    <t>2018</t>
  </si>
  <si>
    <t>3 Month</t>
  </si>
  <si>
    <t>As at 31.03.2018</t>
  </si>
  <si>
    <t>As at 31.12.2017</t>
  </si>
  <si>
    <t>Financial Statements for the year ended 31st December 2017)</t>
  </si>
  <si>
    <t>Statements for the year ended 31st December 2017)</t>
  </si>
  <si>
    <t>year ended 31st December 2017)</t>
  </si>
  <si>
    <t>3 months quarter ended 31 March 2018</t>
  </si>
  <si>
    <t>3 months quarter ended 31 March 2017</t>
  </si>
  <si>
    <t>Trade and other receivables</t>
  </si>
  <si>
    <t>Retirement</t>
  </si>
  <si>
    <t>benefit reserves</t>
  </si>
  <si>
    <t>3 months ended</t>
  </si>
  <si>
    <t>For the first quarter ended 31 March 2018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</si>
</sst>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_-* #,##0_-;\-* #,##0_-;_-* &quot;-&quot;??_-;_-@_-"/>
    <numFmt numFmtId="175" formatCode="_ &quot;CHF&quot;\ * #,##0_ ;_ &quot;CHF&quot;\ * \-#,##0_ ;_ &quot;CHF&quot;\ * &quot;-&quot;_ ;_ @_ "/>
    <numFmt numFmtId="176" formatCode="#,##0&quot;£&quot;_);[Red]\(#,##0&quot;£&quot;\)"/>
    <numFmt numFmtId="177" formatCode="_(* #,##0.00_);_(* \(#,##0.00\);_(* &quot;-&quot;_);_(@_)"/>
    <numFmt numFmtId="178" formatCode="_(* #,##0_);_(* \(#,##0\);_(* &quot;-&quot;?_);_(@_)"/>
    <numFmt numFmtId="179" formatCode="#,##0.00000"/>
    <numFmt numFmtId="180" formatCode="#,##0.0000"/>
    <numFmt numFmtId="181" formatCode="#,##0.000"/>
    <numFmt numFmtId="182" formatCode="#,##0.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"/>
    <numFmt numFmtId="189" formatCode="#,##0.0000000_ ;\-#,##0.0000000\ "/>
    <numFmt numFmtId="190" formatCode="_-* #,##0.0_-;\-* #,##0.0_-;_-* &quot;-&quot;??_-;_-@_-"/>
    <numFmt numFmtId="191" formatCode="_-* #,##0.000_-;\-* #,##0.000_-;_-* &quot;-&quot;??_-;_-@_-"/>
    <numFmt numFmtId="192" formatCode="_(* #,##0.0_);_(* \(#,##0.0\);_(* &quot;-&quot;_);_(@_)"/>
    <numFmt numFmtId="193" formatCode="#,##0.000_ ;\-#,##0.000\ "/>
    <numFmt numFmtId="194" formatCode="#,##0.0000000000000_ ;\-#,##0.0000000000000\ "/>
    <numFmt numFmtId="195" formatCode="#,##0.000000000000_ ;\-#,##0.000000000000\ "/>
    <numFmt numFmtId="196" formatCode="#,##0.00000000000_ ;\-#,##0.00000000000\ "/>
    <numFmt numFmtId="197" formatCode="#,##0.0000000000_ ;\-#,##0.0000000000\ "/>
    <numFmt numFmtId="198" formatCode="#,##0.000000000_ ;\-#,##0.000000000\ "/>
    <numFmt numFmtId="199" formatCode="#,##0.00000000_ ;\-#,##0.00000000\ "/>
    <numFmt numFmtId="200" formatCode="#,##0.000000_ ;\-#,##0.000000\ "/>
    <numFmt numFmtId="201" formatCode="#,##0.00000_ ;\-#,##0.00000\ "/>
    <numFmt numFmtId="202" formatCode="#,##0.0000_ ;\-#,##0.0000\ "/>
    <numFmt numFmtId="203" formatCode="#,##0.0000000000000"/>
    <numFmt numFmtId="204" formatCode="_-* #,##0.0000_-;\-* #,##0.000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.0000"/>
    <numFmt numFmtId="211" formatCode="0.000"/>
    <numFmt numFmtId="212" formatCode="0.0"/>
    <numFmt numFmtId="213" formatCode="_(* #,##0.000_);_(* \(#,##0.000\);_(* &quot;-&quot;??_);_(@_)"/>
    <numFmt numFmtId="214" formatCode="_(* #,##0.000_);_(* \(#,##0.000\);_(* &quot;-&quot;???_);_(@_)"/>
    <numFmt numFmtId="215" formatCode="_(* #,##0.0_);_(* \(#,##0.0\);_(* &quot;-&quot;??_);_(@_)"/>
    <numFmt numFmtId="216" formatCode="_(* #,##0_);_(* \(#,##0\);_(* &quot;-&quot;??_);_(@_)"/>
    <numFmt numFmtId="217" formatCode="0.0%"/>
    <numFmt numFmtId="218" formatCode="#,##0.0_);\(#,##0.0\)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7" fillId="32" borderId="0" applyNumberFormat="0" applyBorder="0" applyAlignment="0" applyProtection="0"/>
    <xf numFmtId="176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4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8" applyFont="1" applyFill="1">
      <alignment/>
      <protection/>
    </xf>
    <xf numFmtId="174" fontId="8" fillId="0" borderId="0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171" fontId="8" fillId="0" borderId="0" xfId="42" applyNumberFormat="1" applyFont="1" applyFill="1" applyAlignment="1">
      <alignment/>
    </xf>
    <xf numFmtId="174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2" fontId="9" fillId="0" borderId="0" xfId="68" applyNumberFormat="1" applyFont="1" applyFill="1">
      <alignment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41" fontId="9" fillId="0" borderId="0" xfId="67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0" fontId="11" fillId="0" borderId="0" xfId="68" applyFont="1" applyFill="1" applyAlignment="1" quotePrefix="1">
      <alignment horizontal="center"/>
      <protection/>
    </xf>
    <xf numFmtId="41" fontId="8" fillId="0" borderId="0" xfId="42" applyNumberFormat="1" applyFont="1" applyFill="1" applyAlignment="1">
      <alignment/>
    </xf>
    <xf numFmtId="41" fontId="8" fillId="0" borderId="15" xfId="42" applyNumberFormat="1" applyFont="1" applyFill="1" applyBorder="1" applyAlignment="1">
      <alignment/>
    </xf>
    <xf numFmtId="41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41" fontId="8" fillId="0" borderId="0" xfId="42" applyNumberFormat="1" applyFont="1" applyFill="1" applyBorder="1" applyAlignment="1">
      <alignment/>
    </xf>
    <xf numFmtId="41" fontId="8" fillId="0" borderId="14" xfId="42" applyNumberFormat="1" applyFont="1" applyFill="1" applyBorder="1" applyAlignment="1">
      <alignment/>
    </xf>
    <xf numFmtId="41" fontId="8" fillId="0" borderId="0" xfId="42" applyNumberFormat="1" applyFont="1" applyFill="1" applyAlignment="1" quotePrefix="1">
      <alignment horizontal="right"/>
    </xf>
    <xf numFmtId="41" fontId="8" fillId="0" borderId="15" xfId="42" applyNumberFormat="1" applyFont="1" applyFill="1" applyBorder="1" applyAlignment="1" quotePrefix="1">
      <alignment horizontal="right"/>
    </xf>
    <xf numFmtId="41" fontId="8" fillId="0" borderId="0" xfId="71" applyNumberFormat="1" applyFont="1" applyFill="1" applyAlignment="1">
      <alignment/>
    </xf>
    <xf numFmtId="41" fontId="9" fillId="0" borderId="0" xfId="68" applyNumberFormat="1" applyFont="1" applyFill="1" applyBorder="1">
      <alignment/>
      <protection/>
    </xf>
    <xf numFmtId="41" fontId="9" fillId="0" borderId="16" xfId="68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74" fontId="8" fillId="0" borderId="0" xfId="42" applyNumberFormat="1" applyFont="1" applyFill="1" applyAlignment="1">
      <alignment horizontal="center"/>
    </xf>
    <xf numFmtId="174" fontId="8" fillId="0" borderId="15" xfId="42" applyNumberFormat="1" applyFont="1" applyFill="1" applyBorder="1" applyAlignment="1" quotePrefix="1">
      <alignment horizontal="center"/>
    </xf>
    <xf numFmtId="174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8" fontId="9" fillId="0" borderId="0" xfId="42" applyNumberFormat="1" applyFont="1" applyFill="1" applyAlignment="1">
      <alignment/>
    </xf>
    <xf numFmtId="178" fontId="10" fillId="0" borderId="0" xfId="42" applyNumberFormat="1" applyFont="1" applyFill="1" applyAlignment="1">
      <alignment horizontal="center"/>
    </xf>
    <xf numFmtId="178" fontId="9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 horizontal="right"/>
    </xf>
    <xf numFmtId="178" fontId="9" fillId="0" borderId="16" xfId="42" applyNumberFormat="1" applyFont="1" applyFill="1" applyBorder="1" applyAlignment="1">
      <alignment horizontal="right"/>
    </xf>
    <xf numFmtId="174" fontId="16" fillId="0" borderId="0" xfId="42" applyNumberFormat="1" applyFont="1" applyFill="1" applyAlignment="1">
      <alignment/>
    </xf>
    <xf numFmtId="174" fontId="12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 applyProtection="1">
      <alignment/>
      <protection/>
    </xf>
    <xf numFmtId="174" fontId="9" fillId="0" borderId="14" xfId="42" applyNumberFormat="1" applyFont="1" applyFill="1" applyBorder="1" applyAlignment="1">
      <alignment/>
    </xf>
    <xf numFmtId="174" fontId="9" fillId="0" borderId="4" xfId="42" applyNumberFormat="1" applyFont="1" applyFill="1" applyBorder="1" applyAlignment="1">
      <alignment/>
    </xf>
    <xf numFmtId="174" fontId="9" fillId="0" borderId="0" xfId="42" applyNumberFormat="1" applyFont="1" applyFill="1" applyBorder="1" applyAlignment="1">
      <alignment/>
    </xf>
    <xf numFmtId="178" fontId="9" fillId="0" borderId="15" xfId="42" applyNumberFormat="1" applyFont="1" applyFill="1" applyBorder="1" applyAlignment="1">
      <alignment/>
    </xf>
    <xf numFmtId="178" fontId="9" fillId="0" borderId="16" xfId="42" applyNumberFormat="1" applyFont="1" applyFill="1" applyBorder="1" applyAlignment="1">
      <alignment/>
    </xf>
    <xf numFmtId="41" fontId="9" fillId="0" borderId="0" xfId="42" applyNumberFormat="1" applyFont="1" applyFill="1" applyAlignment="1">
      <alignment/>
    </xf>
    <xf numFmtId="41" fontId="9" fillId="0" borderId="15" xfId="42" applyNumberFormat="1" applyFont="1" applyFill="1" applyBorder="1" applyAlignment="1">
      <alignment/>
    </xf>
    <xf numFmtId="174" fontId="9" fillId="0" borderId="15" xfId="42" applyNumberFormat="1" applyFont="1" applyFill="1" applyBorder="1" applyAlignment="1" applyProtection="1">
      <alignment/>
      <protection/>
    </xf>
    <xf numFmtId="177" fontId="9" fillId="0" borderId="0" xfId="68" applyNumberFormat="1" applyFont="1" applyFill="1">
      <alignment/>
      <protection/>
    </xf>
    <xf numFmtId="171" fontId="9" fillId="0" borderId="0" xfId="68" applyNumberFormat="1" applyFont="1" applyFill="1">
      <alignment/>
      <protection/>
    </xf>
    <xf numFmtId="178" fontId="11" fillId="0" borderId="0" xfId="42" applyNumberFormat="1" applyFont="1" applyFill="1" applyAlignment="1" quotePrefix="1">
      <alignment horizontal="center"/>
    </xf>
    <xf numFmtId="3" fontId="9" fillId="0" borderId="0" xfId="68" applyNumberFormat="1" applyFont="1" applyFill="1" applyAlignment="1">
      <alignment horizontal="right"/>
      <protection/>
    </xf>
    <xf numFmtId="178" fontId="8" fillId="0" borderId="0" xfId="42" applyNumberFormat="1" applyFont="1" applyFill="1" applyAlignment="1">
      <alignment/>
    </xf>
    <xf numFmtId="178" fontId="9" fillId="0" borderId="0" xfId="68" applyNumberFormat="1" applyFont="1" applyFill="1">
      <alignment/>
      <protection/>
    </xf>
    <xf numFmtId="213" fontId="9" fillId="0" borderId="0" xfId="68" applyNumberFormat="1" applyFont="1" applyFill="1">
      <alignment/>
      <protection/>
    </xf>
    <xf numFmtId="190" fontId="9" fillId="0" borderId="0" xfId="42" applyNumberFormat="1" applyFont="1" applyFill="1" applyAlignment="1">
      <alignment/>
    </xf>
    <xf numFmtId="43" fontId="9" fillId="0" borderId="0" xfId="68" applyNumberFormat="1" applyFont="1" applyFill="1">
      <alignment/>
      <protection/>
    </xf>
    <xf numFmtId="39" fontId="9" fillId="0" borderId="0" xfId="68" applyNumberFormat="1" applyFont="1" applyFill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99" zoomScaleNormal="99" zoomScalePageLayoutView="0" workbookViewId="0" topLeftCell="A1">
      <selection activeCell="A1" sqref="A1"/>
    </sheetView>
  </sheetViews>
  <sheetFormatPr defaultColWidth="8.00390625" defaultRowHeight="15.75"/>
  <cols>
    <col min="1" max="1" width="48.875" style="17" customWidth="1"/>
    <col min="2" max="2" width="9.125" style="22" bestFit="1" customWidth="1"/>
    <col min="3" max="3" width="13.625" style="22" bestFit="1" customWidth="1"/>
    <col min="4" max="4" width="2.375" style="22" customWidth="1"/>
    <col min="5" max="5" width="9.125" style="22" bestFit="1" customWidth="1"/>
    <col min="6" max="6" width="11.125" style="22" customWidth="1"/>
    <col min="7" max="7" width="9.125" style="17" customWidth="1"/>
    <col min="8" max="16384" width="8.00390625" style="17" customWidth="1"/>
  </cols>
  <sheetData>
    <row r="1" spans="1:6" ht="11.25">
      <c r="A1" s="47" t="s">
        <v>5</v>
      </c>
      <c r="B1" s="1"/>
      <c r="C1" s="1"/>
      <c r="D1" s="1"/>
      <c r="E1" s="1"/>
      <c r="F1" s="1"/>
    </row>
    <row r="2" spans="1:6" ht="11.25">
      <c r="A2" s="47" t="s">
        <v>6</v>
      </c>
      <c r="B2" s="1"/>
      <c r="C2" s="1"/>
      <c r="D2" s="1"/>
      <c r="E2" s="1"/>
      <c r="F2" s="1"/>
    </row>
    <row r="3" spans="1:6" ht="11.25">
      <c r="A3" s="47" t="s">
        <v>75</v>
      </c>
      <c r="B3" s="1"/>
      <c r="C3" s="1"/>
      <c r="D3" s="1"/>
      <c r="E3" s="1"/>
      <c r="F3" s="1"/>
    </row>
    <row r="4" spans="1:6" ht="11.25">
      <c r="A4" s="48" t="s">
        <v>122</v>
      </c>
      <c r="B4" s="1"/>
      <c r="C4" s="1"/>
      <c r="D4" s="1"/>
      <c r="E4" s="1"/>
      <c r="F4" s="1"/>
    </row>
    <row r="5" spans="1:6" ht="11.25">
      <c r="A5" s="3"/>
      <c r="B5" s="1"/>
      <c r="C5" s="1"/>
      <c r="D5" s="1"/>
      <c r="E5" s="1"/>
      <c r="F5" s="1"/>
    </row>
    <row r="6" spans="1:6" ht="11.25">
      <c r="A6" s="3"/>
      <c r="B6" s="1"/>
      <c r="C6" s="1"/>
      <c r="D6" s="1"/>
      <c r="E6" s="1"/>
      <c r="F6" s="1"/>
    </row>
    <row r="7" spans="1:6" ht="11.25">
      <c r="A7" s="47"/>
      <c r="B7" s="1"/>
      <c r="C7" s="1"/>
      <c r="D7" s="1"/>
      <c r="E7" s="1"/>
      <c r="F7" s="1"/>
    </row>
    <row r="8" spans="1:6" ht="11.25">
      <c r="A8" s="3"/>
      <c r="B8" s="1"/>
      <c r="C8" s="49"/>
      <c r="D8" s="1"/>
      <c r="E8" s="1"/>
      <c r="F8" s="49"/>
    </row>
    <row r="9" spans="1:6" ht="11.25">
      <c r="A9" s="3"/>
      <c r="B9" s="50" t="s">
        <v>109</v>
      </c>
      <c r="C9" s="50" t="s">
        <v>107</v>
      </c>
      <c r="D9" s="51"/>
      <c r="E9" s="50" t="s">
        <v>109</v>
      </c>
      <c r="F9" s="50" t="s">
        <v>107</v>
      </c>
    </row>
    <row r="10" spans="1:6" ht="11.25">
      <c r="A10" s="3"/>
      <c r="B10" s="49" t="s">
        <v>76</v>
      </c>
      <c r="C10" s="49" t="s">
        <v>77</v>
      </c>
      <c r="D10" s="49"/>
      <c r="E10" s="49" t="s">
        <v>110</v>
      </c>
      <c r="F10" s="49" t="s">
        <v>110</v>
      </c>
    </row>
    <row r="11" spans="1:6" ht="11.25">
      <c r="A11" s="3"/>
      <c r="B11" s="49" t="s">
        <v>78</v>
      </c>
      <c r="C11" s="49" t="s">
        <v>78</v>
      </c>
      <c r="D11" s="49"/>
      <c r="E11" s="49" t="s">
        <v>79</v>
      </c>
      <c r="F11" s="49" t="s">
        <v>79</v>
      </c>
    </row>
    <row r="12" spans="1:6" ht="11.25">
      <c r="A12" s="3"/>
      <c r="B12" s="52">
        <v>43190</v>
      </c>
      <c r="C12" s="52">
        <v>42825</v>
      </c>
      <c r="D12" s="49"/>
      <c r="E12" s="49" t="s">
        <v>80</v>
      </c>
      <c r="F12" s="49" t="s">
        <v>80</v>
      </c>
    </row>
    <row r="13" spans="1:7" ht="11.25">
      <c r="A13" s="3"/>
      <c r="B13" s="49" t="s">
        <v>7</v>
      </c>
      <c r="C13" s="49" t="s">
        <v>7</v>
      </c>
      <c r="D13" s="49"/>
      <c r="E13" s="49" t="s">
        <v>7</v>
      </c>
      <c r="F13" s="49" t="s">
        <v>7</v>
      </c>
      <c r="G13" s="76"/>
    </row>
    <row r="14" spans="1:6" ht="11.25">
      <c r="A14" s="3"/>
      <c r="B14" s="1"/>
      <c r="C14" s="1"/>
      <c r="D14" s="1"/>
      <c r="E14" s="1"/>
      <c r="F14" s="1"/>
    </row>
    <row r="15" spans="1:6" ht="11.25">
      <c r="A15" s="3" t="s">
        <v>3</v>
      </c>
      <c r="B15" s="39">
        <v>37638</v>
      </c>
      <c r="C15" s="39">
        <v>44262</v>
      </c>
      <c r="D15" s="35"/>
      <c r="E15" s="41">
        <v>37638</v>
      </c>
      <c r="F15" s="39">
        <v>44262</v>
      </c>
    </row>
    <row r="16" spans="1:6" ht="11.25">
      <c r="A16" s="3"/>
      <c r="B16" s="35"/>
      <c r="C16" s="35"/>
      <c r="D16" s="35"/>
      <c r="E16" s="35"/>
      <c r="F16" s="35"/>
    </row>
    <row r="17" spans="1:6" ht="11.25">
      <c r="A17" s="3" t="s">
        <v>81</v>
      </c>
      <c r="B17" s="39">
        <v>-35412</v>
      </c>
      <c r="C17" s="39">
        <v>-41786</v>
      </c>
      <c r="D17" s="35"/>
      <c r="E17" s="41">
        <v>-35412</v>
      </c>
      <c r="F17" s="39">
        <v>-41786</v>
      </c>
    </row>
    <row r="18" spans="1:6" ht="11.25">
      <c r="A18" s="3"/>
      <c r="B18" s="35"/>
      <c r="C18" s="35"/>
      <c r="D18" s="35"/>
      <c r="E18" s="35"/>
      <c r="F18" s="35"/>
    </row>
    <row r="19" spans="1:6" ht="11.25">
      <c r="A19" s="3" t="s">
        <v>82</v>
      </c>
      <c r="B19" s="39">
        <v>-1214</v>
      </c>
      <c r="C19" s="39">
        <v>-1347</v>
      </c>
      <c r="D19" s="35"/>
      <c r="E19" s="41">
        <v>-1214</v>
      </c>
      <c r="F19" s="39">
        <v>-1347</v>
      </c>
    </row>
    <row r="20" spans="1:7" ht="11.25">
      <c r="A20" s="3"/>
      <c r="B20" s="35"/>
      <c r="C20" s="35"/>
      <c r="D20" s="35"/>
      <c r="E20" s="35"/>
      <c r="F20" s="35"/>
      <c r="G20" s="22"/>
    </row>
    <row r="21" spans="1:7" ht="11.25">
      <c r="A21" s="3" t="s">
        <v>41</v>
      </c>
      <c r="B21" s="39">
        <v>167</v>
      </c>
      <c r="C21" s="39">
        <v>302</v>
      </c>
      <c r="D21" s="35"/>
      <c r="E21" s="41">
        <v>167</v>
      </c>
      <c r="F21" s="39">
        <v>302</v>
      </c>
      <c r="G21" s="78"/>
    </row>
    <row r="22" spans="1:6" ht="11.25">
      <c r="A22" s="3"/>
      <c r="B22" s="36"/>
      <c r="C22" s="36"/>
      <c r="D22" s="35"/>
      <c r="E22" s="36"/>
      <c r="F22" s="36"/>
    </row>
    <row r="23" spans="1:7" ht="11.25">
      <c r="A23" s="3" t="s">
        <v>103</v>
      </c>
      <c r="B23" s="39">
        <f>SUM(B15:B22)</f>
        <v>1179</v>
      </c>
      <c r="C23" s="39">
        <f>SUM(C15:C22)</f>
        <v>1431</v>
      </c>
      <c r="D23" s="35"/>
      <c r="E23" s="39">
        <f>SUM(E15:E22)</f>
        <v>1179</v>
      </c>
      <c r="F23" s="39">
        <f>SUM(F15:F22)</f>
        <v>1431</v>
      </c>
      <c r="G23" s="77"/>
    </row>
    <row r="24" spans="1:7" ht="11.25">
      <c r="A24" s="3"/>
      <c r="B24" s="35"/>
      <c r="C24" s="35"/>
      <c r="D24" s="35"/>
      <c r="E24" s="35"/>
      <c r="F24" s="35"/>
      <c r="G24" s="78"/>
    </row>
    <row r="25" spans="1:6" ht="11.25">
      <c r="A25" s="3" t="s">
        <v>42</v>
      </c>
      <c r="B25" s="39">
        <v>-259</v>
      </c>
      <c r="C25" s="39">
        <v>-324</v>
      </c>
      <c r="D25" s="35"/>
      <c r="E25" s="41">
        <v>-259</v>
      </c>
      <c r="F25" s="39">
        <v>-324</v>
      </c>
    </row>
    <row r="26" spans="1:6" ht="11.25">
      <c r="A26" s="3" t="s">
        <v>91</v>
      </c>
      <c r="B26" s="39">
        <v>8</v>
      </c>
      <c r="C26" s="39">
        <v>8</v>
      </c>
      <c r="D26" s="35"/>
      <c r="E26" s="41">
        <v>8</v>
      </c>
      <c r="F26" s="39">
        <v>8</v>
      </c>
    </row>
    <row r="27" spans="1:6" ht="11.25">
      <c r="A27" s="3"/>
      <c r="B27" s="36"/>
      <c r="C27" s="36"/>
      <c r="D27" s="35"/>
      <c r="E27" s="42"/>
      <c r="F27" s="42"/>
    </row>
    <row r="28" spans="1:7" ht="11.25">
      <c r="A28" s="3" t="s">
        <v>98</v>
      </c>
      <c r="B28" s="35">
        <f>SUM(B23:B27)</f>
        <v>928</v>
      </c>
      <c r="C28" s="35">
        <f>SUM(C23:C27)</f>
        <v>1115</v>
      </c>
      <c r="D28" s="35"/>
      <c r="E28" s="35">
        <f>SUM(E23:E27)</f>
        <v>928</v>
      </c>
      <c r="F28" s="35">
        <f>SUM(F23:F27)</f>
        <v>1115</v>
      </c>
      <c r="G28" s="37"/>
    </row>
    <row r="29" spans="1:7" ht="11.25">
      <c r="A29" s="3"/>
      <c r="B29" s="35"/>
      <c r="C29" s="35"/>
      <c r="D29" s="35"/>
      <c r="E29" s="35"/>
      <c r="F29" s="35"/>
      <c r="G29" s="32"/>
    </row>
    <row r="30" spans="1:6" ht="11.25">
      <c r="A30" s="3" t="s">
        <v>84</v>
      </c>
      <c r="B30" s="39">
        <v>-71</v>
      </c>
      <c r="C30" s="39">
        <v>-95</v>
      </c>
      <c r="D30" s="35"/>
      <c r="E30" s="41">
        <v>-71</v>
      </c>
      <c r="F30" s="39">
        <v>-95</v>
      </c>
    </row>
    <row r="31" spans="1:6" ht="11.25">
      <c r="A31" s="3"/>
      <c r="B31" s="36"/>
      <c r="C31" s="36"/>
      <c r="D31" s="35"/>
      <c r="E31" s="36"/>
      <c r="F31" s="36"/>
    </row>
    <row r="32" spans="1:6" s="30" customFormat="1" ht="11.25">
      <c r="A32" s="38" t="s">
        <v>99</v>
      </c>
      <c r="B32" s="39">
        <f>SUM(B28:B30)</f>
        <v>857</v>
      </c>
      <c r="C32" s="39">
        <f>SUM(C28:C30)</f>
        <v>1020</v>
      </c>
      <c r="D32" s="39"/>
      <c r="E32" s="39">
        <f>SUM(E28:E30)</f>
        <v>857</v>
      </c>
      <c r="F32" s="39">
        <f>SUM(F28:F30)</f>
        <v>1020</v>
      </c>
    </row>
    <row r="33" spans="1:6" ht="11.25">
      <c r="A33" s="3"/>
      <c r="B33" s="35"/>
      <c r="C33" s="35"/>
      <c r="D33" s="35"/>
      <c r="E33" s="35"/>
      <c r="F33" s="35"/>
    </row>
    <row r="34" spans="1:6" ht="11.25">
      <c r="A34" s="3" t="s">
        <v>106</v>
      </c>
      <c r="B34" s="36">
        <v>0</v>
      </c>
      <c r="C34" s="36">
        <v>0</v>
      </c>
      <c r="D34" s="35"/>
      <c r="E34" s="36">
        <v>0</v>
      </c>
      <c r="F34" s="36">
        <v>0</v>
      </c>
    </row>
    <row r="35" spans="1:6" ht="11.25">
      <c r="A35" s="3"/>
      <c r="B35" s="35"/>
      <c r="C35" s="35"/>
      <c r="D35" s="35"/>
      <c r="E35" s="35"/>
      <c r="F35" s="35"/>
    </row>
    <row r="36" spans="1:6" ht="12" thickBot="1">
      <c r="A36" s="3" t="s">
        <v>100</v>
      </c>
      <c r="B36" s="40">
        <f>SUM(B32:B34)</f>
        <v>857</v>
      </c>
      <c r="C36" s="40">
        <f>SUM(C32:C34)</f>
        <v>1020</v>
      </c>
      <c r="D36" s="35"/>
      <c r="E36" s="40">
        <f>SUM(E32:E35)</f>
        <v>857</v>
      </c>
      <c r="F36" s="40">
        <f>SUM(F32:F35)</f>
        <v>1020</v>
      </c>
    </row>
    <row r="37" spans="1:6" ht="12" thickTop="1">
      <c r="A37" s="3"/>
      <c r="B37" s="35"/>
      <c r="C37" s="35"/>
      <c r="D37" s="35"/>
      <c r="E37" s="35"/>
      <c r="F37" s="35"/>
    </row>
    <row r="38" spans="1:6" ht="11.25">
      <c r="A38" s="3"/>
      <c r="B38" s="43"/>
      <c r="C38" s="43"/>
      <c r="D38" s="35"/>
      <c r="E38" s="43"/>
      <c r="F38" s="43"/>
    </row>
    <row r="39" spans="1:6" ht="11.25">
      <c r="A39" s="3" t="s">
        <v>92</v>
      </c>
      <c r="B39" s="35"/>
      <c r="C39" s="35"/>
      <c r="D39" s="35"/>
      <c r="E39" s="35"/>
      <c r="F39" s="35"/>
    </row>
    <row r="40" spans="1:6" ht="11.25">
      <c r="A40" s="20" t="s">
        <v>39</v>
      </c>
      <c r="B40" s="39">
        <v>746</v>
      </c>
      <c r="C40" s="39">
        <v>876</v>
      </c>
      <c r="D40" s="35"/>
      <c r="E40" s="35">
        <v>746</v>
      </c>
      <c r="F40" s="35">
        <v>876</v>
      </c>
    </row>
    <row r="41" spans="1:6" ht="11.25">
      <c r="A41" s="20" t="s">
        <v>70</v>
      </c>
      <c r="B41" s="36">
        <v>111</v>
      </c>
      <c r="C41" s="36">
        <v>144</v>
      </c>
      <c r="D41" s="35"/>
      <c r="E41" s="42">
        <v>111</v>
      </c>
      <c r="F41" s="42">
        <v>144</v>
      </c>
    </row>
    <row r="42" spans="1:6" ht="12" thickBot="1">
      <c r="A42" s="3"/>
      <c r="B42" s="40">
        <f>SUM(B40:B41)</f>
        <v>857</v>
      </c>
      <c r="C42" s="40">
        <f>SUM(C40:C41)</f>
        <v>1020</v>
      </c>
      <c r="D42" s="39"/>
      <c r="E42" s="40">
        <f>SUM(E40:E41)</f>
        <v>857</v>
      </c>
      <c r="F42" s="40">
        <f>SUM(F40:F41)</f>
        <v>1020</v>
      </c>
    </row>
    <row r="43" spans="1:6" ht="12" thickTop="1">
      <c r="A43" s="3"/>
      <c r="B43" s="39"/>
      <c r="C43" s="39"/>
      <c r="D43" s="39"/>
      <c r="E43" s="39"/>
      <c r="F43" s="39"/>
    </row>
    <row r="44" spans="1:6" ht="11.25">
      <c r="A44" s="20"/>
      <c r="B44" s="2"/>
      <c r="C44" s="2"/>
      <c r="D44" s="2"/>
      <c r="E44" s="2"/>
      <c r="F44" s="2"/>
    </row>
    <row r="45" spans="1:6" ht="11.25">
      <c r="A45" s="3" t="s">
        <v>102</v>
      </c>
      <c r="B45" s="2"/>
      <c r="C45" s="2"/>
      <c r="D45" s="2"/>
      <c r="E45" s="2"/>
      <c r="F45" s="2"/>
    </row>
    <row r="46" spans="1:6" ht="11.25">
      <c r="A46" s="3" t="s">
        <v>54</v>
      </c>
      <c r="B46" s="2"/>
      <c r="C46" s="2"/>
      <c r="D46" s="2"/>
      <c r="E46" s="2"/>
      <c r="F46" s="2"/>
    </row>
    <row r="47" spans="1:6" ht="11.25">
      <c r="A47" s="3"/>
      <c r="B47" s="2"/>
      <c r="C47" s="2"/>
      <c r="D47" s="2"/>
      <c r="E47" s="2"/>
      <c r="F47" s="2"/>
    </row>
    <row r="48" spans="1:6" ht="12" thickBot="1">
      <c r="A48" s="3" t="s">
        <v>101</v>
      </c>
      <c r="B48" s="15">
        <f>B40/60402*100</f>
        <v>1.2350584417734511</v>
      </c>
      <c r="C48" s="15">
        <f>C40/60402*100</f>
        <v>1.450283103208503</v>
      </c>
      <c r="D48" s="16"/>
      <c r="E48" s="15">
        <f>E40/60402*100</f>
        <v>1.2350584417734511</v>
      </c>
      <c r="F48" s="15">
        <f>F40/60402*100</f>
        <v>1.450283103208503</v>
      </c>
    </row>
    <row r="49" spans="1:6" ht="12" thickTop="1">
      <c r="A49" s="3"/>
      <c r="B49" s="1"/>
      <c r="C49" s="1"/>
      <c r="D49" s="18"/>
      <c r="E49" s="1"/>
      <c r="F49" s="1"/>
    </row>
    <row r="50" spans="1:6" ht="11.25">
      <c r="A50" s="3" t="s">
        <v>8</v>
      </c>
      <c r="B50" s="1"/>
      <c r="C50" s="1"/>
      <c r="D50" s="1"/>
      <c r="E50" s="1"/>
      <c r="F50" s="1"/>
    </row>
    <row r="51" spans="1:6" ht="11.25">
      <c r="A51" s="3"/>
      <c r="B51" s="21"/>
      <c r="C51" s="21"/>
      <c r="D51" s="21"/>
      <c r="E51" s="21"/>
      <c r="F51" s="21"/>
    </row>
    <row r="52" spans="1:6" ht="11.25">
      <c r="A52" s="3"/>
      <c r="B52" s="1"/>
      <c r="C52" s="1"/>
      <c r="D52" s="1"/>
      <c r="E52" s="1"/>
      <c r="F52" s="1"/>
    </row>
    <row r="53" spans="1:6" ht="11.25">
      <c r="A53" s="3" t="s">
        <v>57</v>
      </c>
      <c r="B53" s="1"/>
      <c r="C53" s="1"/>
      <c r="D53" s="1"/>
      <c r="E53" s="1"/>
      <c r="F53" s="1"/>
    </row>
    <row r="54" spans="1:6" ht="11.25">
      <c r="A54" s="3" t="s">
        <v>113</v>
      </c>
      <c r="B54" s="1"/>
      <c r="C54" s="1"/>
      <c r="D54" s="1"/>
      <c r="E54" s="1"/>
      <c r="F54" s="1"/>
    </row>
    <row r="55" spans="1:6" ht="11.25">
      <c r="A55" s="3"/>
      <c r="B55" s="1"/>
      <c r="C55" s="1"/>
      <c r="D55" s="1"/>
      <c r="E55" s="1"/>
      <c r="F55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108" zoomScaleNormal="108"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2.375" style="17" bestFit="1" customWidth="1"/>
    <col min="3" max="3" width="13.75390625" style="22" customWidth="1"/>
    <col min="4" max="4" width="13.75390625" style="17" customWidth="1"/>
    <col min="5" max="16384" width="8.00390625" style="17" customWidth="1"/>
  </cols>
  <sheetData>
    <row r="1" spans="1:3" ht="11.25">
      <c r="A1" s="23" t="s">
        <v>5</v>
      </c>
      <c r="B1" s="23"/>
      <c r="C1" s="59"/>
    </row>
    <row r="2" spans="1:2" ht="11.25">
      <c r="A2" s="23" t="s">
        <v>6</v>
      </c>
      <c r="B2" s="23"/>
    </row>
    <row r="3" spans="1:2" ht="11.25">
      <c r="A3" s="23" t="s">
        <v>58</v>
      </c>
      <c r="B3" s="23"/>
    </row>
    <row r="4" spans="1:2" ht="11.25">
      <c r="A4" s="24" t="s">
        <v>108</v>
      </c>
      <c r="B4" s="24"/>
    </row>
    <row r="6" ht="11.25">
      <c r="D6" s="27"/>
    </row>
    <row r="7" spans="3:4" ht="11.25">
      <c r="C7" s="60" t="s">
        <v>111</v>
      </c>
      <c r="D7" s="26" t="s">
        <v>112</v>
      </c>
    </row>
    <row r="8" spans="3:4" ht="11.25">
      <c r="C8" s="61" t="s">
        <v>7</v>
      </c>
      <c r="D8" s="27" t="s">
        <v>7</v>
      </c>
    </row>
    <row r="10" ht="11.25">
      <c r="A10" s="23" t="s">
        <v>32</v>
      </c>
    </row>
    <row r="12" ht="11.25">
      <c r="A12" s="23" t="s">
        <v>33</v>
      </c>
    </row>
    <row r="13" spans="1:4" ht="11.25">
      <c r="A13" s="17" t="s">
        <v>43</v>
      </c>
      <c r="C13" s="62">
        <v>39749</v>
      </c>
      <c r="D13" s="62">
        <v>40977</v>
      </c>
    </row>
    <row r="14" spans="1:4" ht="11.25">
      <c r="A14" s="17" t="s">
        <v>86</v>
      </c>
      <c r="C14" s="62">
        <v>458</v>
      </c>
      <c r="D14" s="62">
        <v>515</v>
      </c>
    </row>
    <row r="15" spans="1:4" ht="11.25">
      <c r="A15" s="17" t="s">
        <v>90</v>
      </c>
      <c r="C15" s="62">
        <v>129</v>
      </c>
      <c r="D15" s="62">
        <v>121</v>
      </c>
    </row>
    <row r="16" spans="1:4" ht="11.25">
      <c r="A16" s="17" t="s">
        <v>65</v>
      </c>
      <c r="C16" s="62">
        <v>638</v>
      </c>
      <c r="D16" s="62">
        <v>687</v>
      </c>
    </row>
    <row r="17" spans="1:4" ht="11.25">
      <c r="A17" s="17" t="s">
        <v>118</v>
      </c>
      <c r="C17" s="62">
        <v>6299</v>
      </c>
      <c r="D17" s="62">
        <v>6299</v>
      </c>
    </row>
    <row r="18" spans="1:4" ht="11.25">
      <c r="A18" s="17" t="s">
        <v>30</v>
      </c>
      <c r="C18" s="70">
        <v>3513</v>
      </c>
      <c r="D18" s="70">
        <v>3513</v>
      </c>
    </row>
    <row r="19" spans="3:4" ht="11.25">
      <c r="C19" s="22">
        <f>SUM(C13:C18)</f>
        <v>50786</v>
      </c>
      <c r="D19" s="22">
        <f>SUM(D13:D18)</f>
        <v>52112</v>
      </c>
    </row>
    <row r="20" ht="11.25">
      <c r="D20" s="22"/>
    </row>
    <row r="21" spans="1:4" ht="11.25">
      <c r="A21" s="23" t="s">
        <v>44</v>
      </c>
      <c r="D21" s="22"/>
    </row>
    <row r="22" ht="11.25">
      <c r="D22" s="22"/>
    </row>
    <row r="23" spans="1:4" ht="11.25">
      <c r="A23" s="17" t="s">
        <v>1</v>
      </c>
      <c r="C23" s="62">
        <v>10007</v>
      </c>
      <c r="D23" s="62">
        <v>8473</v>
      </c>
    </row>
    <row r="24" spans="1:4" ht="11.25">
      <c r="A24" s="17" t="s">
        <v>18</v>
      </c>
      <c r="C24" s="62">
        <v>82129</v>
      </c>
      <c r="D24" s="62">
        <v>116268</v>
      </c>
    </row>
    <row r="25" spans="1:4" ht="11.25">
      <c r="A25" s="17" t="s">
        <v>45</v>
      </c>
      <c r="C25" s="62">
        <v>584</v>
      </c>
      <c r="D25" s="62">
        <v>566</v>
      </c>
    </row>
    <row r="26" spans="1:4" ht="11.25">
      <c r="A26" s="17" t="s">
        <v>31</v>
      </c>
      <c r="C26" s="70">
        <v>43028</v>
      </c>
      <c r="D26" s="70">
        <v>40668</v>
      </c>
    </row>
    <row r="27" spans="3:4" ht="11.25">
      <c r="C27" s="22">
        <f>SUM(C23:C26)</f>
        <v>135748</v>
      </c>
      <c r="D27" s="22">
        <f>SUM(D23:D26)</f>
        <v>165975</v>
      </c>
    </row>
    <row r="28" ht="11.25">
      <c r="D28" s="22"/>
    </row>
    <row r="29" spans="1:4" ht="12" thickBot="1">
      <c r="A29" s="23" t="s">
        <v>34</v>
      </c>
      <c r="C29" s="63">
        <f>+C19+C27</f>
        <v>186534</v>
      </c>
      <c r="D29" s="63">
        <f>+D19+D27</f>
        <v>218087</v>
      </c>
    </row>
    <row r="30" spans="1:4" ht="12" thickTop="1">
      <c r="A30" s="23"/>
      <c r="D30" s="22"/>
    </row>
    <row r="31" spans="1:4" ht="11.25">
      <c r="A31" s="23"/>
      <c r="D31" s="22"/>
    </row>
    <row r="32" spans="1:4" ht="11.25">
      <c r="A32" s="23" t="s">
        <v>35</v>
      </c>
      <c r="D32" s="22"/>
    </row>
    <row r="33" spans="1:4" ht="11.25">
      <c r="A33" s="23"/>
      <c r="D33" s="22"/>
    </row>
    <row r="34" spans="1:4" ht="11.25">
      <c r="A34" s="23" t="s">
        <v>36</v>
      </c>
      <c r="D34" s="22"/>
    </row>
    <row r="35" spans="1:4" ht="11.25">
      <c r="A35" s="23"/>
      <c r="D35" s="22"/>
    </row>
    <row r="36" spans="1:4" ht="11.25">
      <c r="A36" s="17" t="s">
        <v>46</v>
      </c>
      <c r="C36" s="62">
        <v>64528</v>
      </c>
      <c r="D36" s="62">
        <v>64528</v>
      </c>
    </row>
    <row r="37" spans="1:4" ht="11.25">
      <c r="A37" s="17" t="s">
        <v>10</v>
      </c>
      <c r="C37" s="70">
        <v>64283</v>
      </c>
      <c r="D37" s="70">
        <v>63537</v>
      </c>
    </row>
    <row r="38" spans="3:4" ht="11.25">
      <c r="C38" s="22">
        <f>SUM(C36:C37)</f>
        <v>128811</v>
      </c>
      <c r="D38" s="22">
        <f>SUM(D36:D37)</f>
        <v>128065</v>
      </c>
    </row>
    <row r="39" spans="1:4" ht="11.25">
      <c r="A39" s="17" t="s">
        <v>71</v>
      </c>
      <c r="C39" s="70">
        <v>9222</v>
      </c>
      <c r="D39" s="70">
        <v>9111</v>
      </c>
    </row>
    <row r="40" spans="1:4" ht="11.25">
      <c r="A40" s="23" t="s">
        <v>47</v>
      </c>
      <c r="C40" s="64">
        <f>SUM(C38:C39)</f>
        <v>138033</v>
      </c>
      <c r="D40" s="64">
        <f>SUM(D38:D39)</f>
        <v>137176</v>
      </c>
    </row>
    <row r="41" spans="3:4" ht="11.25">
      <c r="C41" s="65"/>
      <c r="D41" s="65"/>
    </row>
    <row r="42" spans="3:4" ht="11.25">
      <c r="C42" s="65"/>
      <c r="D42" s="65"/>
    </row>
    <row r="43" spans="1:4" ht="11.25">
      <c r="A43" s="23" t="s">
        <v>48</v>
      </c>
      <c r="D43" s="22"/>
    </row>
    <row r="44" spans="1:4" ht="11.25">
      <c r="A44" s="17" t="s">
        <v>11</v>
      </c>
      <c r="C44" s="62">
        <v>1222</v>
      </c>
      <c r="D44" s="62">
        <v>1299</v>
      </c>
    </row>
    <row r="45" spans="1:4" ht="11.25">
      <c r="A45" s="17" t="s">
        <v>37</v>
      </c>
      <c r="C45" s="62">
        <v>0</v>
      </c>
      <c r="D45" s="70">
        <v>0</v>
      </c>
    </row>
    <row r="46" spans="3:4" ht="11.25">
      <c r="C46" s="64">
        <f>SUM(C44:C45)</f>
        <v>1222</v>
      </c>
      <c r="D46" s="64">
        <f>SUM(D44:D45)</f>
        <v>1299</v>
      </c>
    </row>
    <row r="47" spans="1:4" ht="11.25">
      <c r="A47" s="23"/>
      <c r="D47" s="22"/>
    </row>
    <row r="48" spans="1:4" ht="11.25">
      <c r="A48" s="23"/>
      <c r="D48" s="22"/>
    </row>
    <row r="49" spans="1:4" ht="11.25">
      <c r="A49" s="23" t="s">
        <v>50</v>
      </c>
      <c r="D49" s="22"/>
    </row>
    <row r="50" ht="11.25">
      <c r="D50" s="22"/>
    </row>
    <row r="51" spans="1:4" ht="11.25">
      <c r="A51" s="17" t="s">
        <v>49</v>
      </c>
      <c r="C51" s="62">
        <v>33021</v>
      </c>
      <c r="D51" s="62">
        <v>63025</v>
      </c>
    </row>
    <row r="52" spans="1:4" ht="11.25">
      <c r="A52" s="17" t="s">
        <v>73</v>
      </c>
      <c r="C52" s="62">
        <v>14126</v>
      </c>
      <c r="D52" s="62">
        <v>16278</v>
      </c>
    </row>
    <row r="53" spans="1:4" ht="11.25">
      <c r="A53" s="17" t="s">
        <v>2</v>
      </c>
      <c r="C53" s="62">
        <v>132</v>
      </c>
      <c r="D53" s="62">
        <v>309</v>
      </c>
    </row>
    <row r="54" spans="3:4" ht="11.25">
      <c r="C54" s="64">
        <f>SUM(C51:C53)</f>
        <v>47279</v>
      </c>
      <c r="D54" s="64">
        <f>SUM(D51:D53)</f>
        <v>79612</v>
      </c>
    </row>
    <row r="55" ht="11.25">
      <c r="D55" s="22"/>
    </row>
    <row r="56" spans="1:4" ht="11.25">
      <c r="A56" s="23" t="s">
        <v>51</v>
      </c>
      <c r="C56" s="22">
        <f>C46+C54</f>
        <v>48501</v>
      </c>
      <c r="D56" s="22">
        <f>D46+D54</f>
        <v>80911</v>
      </c>
    </row>
    <row r="57" ht="11.25">
      <c r="D57" s="22"/>
    </row>
    <row r="58" spans="1:4" ht="12" thickBot="1">
      <c r="A58" s="23" t="s">
        <v>38</v>
      </c>
      <c r="C58" s="63">
        <f>C40+C56</f>
        <v>186534</v>
      </c>
      <c r="D58" s="63">
        <f>D40+D56</f>
        <v>218087</v>
      </c>
    </row>
    <row r="59" ht="12" thickTop="1">
      <c r="D59" s="19"/>
    </row>
    <row r="62" spans="1:4" ht="11.25">
      <c r="A62" s="17" t="s">
        <v>40</v>
      </c>
      <c r="C62" s="32">
        <f>C38/60402</f>
        <v>2.1325618357008045</v>
      </c>
      <c r="D62" s="28">
        <f>D38/60402</f>
        <v>2.12021125128307</v>
      </c>
    </row>
    <row r="64" ht="11.25">
      <c r="A64" s="17" t="s">
        <v>60</v>
      </c>
    </row>
    <row r="65" spans="1:4" ht="11.25">
      <c r="A65" s="17" t="s">
        <v>113</v>
      </c>
      <c r="C65" s="79"/>
      <c r="D65" s="79"/>
    </row>
    <row r="66" spans="3:4" ht="11.25">
      <c r="C66" s="80"/>
      <c r="D66" s="1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3.625" style="17" bestFit="1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54" customWidth="1"/>
    <col min="8" max="16384" width="8.00390625" style="17" customWidth="1"/>
  </cols>
  <sheetData>
    <row r="1" ht="11.25">
      <c r="A1" s="23" t="s">
        <v>5</v>
      </c>
    </row>
    <row r="2" ht="11.25">
      <c r="A2" s="23" t="s">
        <v>6</v>
      </c>
    </row>
    <row r="3" ht="11.25">
      <c r="A3" s="23" t="s">
        <v>59</v>
      </c>
    </row>
    <row r="4" ht="11.25">
      <c r="A4" s="53" t="str">
        <f>'Income Statement'!A4</f>
        <v>For the first quarter ended 31 March 2018</v>
      </c>
    </row>
    <row r="7" ht="11.25">
      <c r="A7" s="23"/>
    </row>
    <row r="8" spans="1:7" ht="11.25">
      <c r="A8" s="23"/>
      <c r="G8" s="55"/>
    </row>
    <row r="9" spans="1:7" ht="11.25">
      <c r="A9" s="23"/>
      <c r="E9" s="34">
        <v>2018</v>
      </c>
      <c r="G9" s="73" t="s">
        <v>107</v>
      </c>
    </row>
    <row r="10" spans="1:7" ht="11.25">
      <c r="A10" s="23"/>
      <c r="E10" s="4" t="s">
        <v>121</v>
      </c>
      <c r="G10" s="55" t="s">
        <v>121</v>
      </c>
    </row>
    <row r="11" spans="5:7" ht="11.25">
      <c r="E11" s="5">
        <v>43190</v>
      </c>
      <c r="G11" s="5">
        <v>42825</v>
      </c>
    </row>
    <row r="12" spans="5:7" ht="11.25">
      <c r="E12" s="4" t="s">
        <v>7</v>
      </c>
      <c r="G12" s="55" t="s">
        <v>7</v>
      </c>
    </row>
    <row r="13" ht="11.25">
      <c r="E13" s="5"/>
    </row>
    <row r="14" spans="2:3" ht="11.25">
      <c r="B14" s="12" t="s">
        <v>12</v>
      </c>
      <c r="C14" s="29"/>
    </row>
    <row r="15" spans="2:7" ht="11.25">
      <c r="B15" s="6" t="s">
        <v>104</v>
      </c>
      <c r="C15" s="7"/>
      <c r="E15" s="54">
        <v>857</v>
      </c>
      <c r="F15" s="37"/>
      <c r="G15" s="68">
        <v>1020</v>
      </c>
    </row>
    <row r="16" spans="2:7" ht="11.25">
      <c r="B16" s="6"/>
      <c r="C16" s="7"/>
      <c r="E16" s="54"/>
      <c r="F16" s="37"/>
      <c r="G16" s="57"/>
    </row>
    <row r="17" spans="2:7" ht="11.25">
      <c r="B17" s="6" t="s">
        <v>13</v>
      </c>
      <c r="C17" s="7"/>
      <c r="E17" s="54"/>
      <c r="F17" s="37"/>
      <c r="G17" s="57"/>
    </row>
    <row r="18" spans="2:7" ht="11.25" customHeight="1">
      <c r="B18" s="6"/>
      <c r="C18" s="7" t="s">
        <v>14</v>
      </c>
      <c r="E18" s="54">
        <v>1214</v>
      </c>
      <c r="F18" s="37"/>
      <c r="G18" s="57">
        <v>1347</v>
      </c>
    </row>
    <row r="19" spans="2:7" ht="11.25" customHeight="1">
      <c r="B19" s="6"/>
      <c r="C19" s="7" t="s">
        <v>53</v>
      </c>
      <c r="E19" s="75">
        <v>0</v>
      </c>
      <c r="F19" s="37"/>
      <c r="G19" s="68">
        <v>1</v>
      </c>
    </row>
    <row r="20" spans="2:7" ht="11.25" customHeight="1">
      <c r="B20" s="6"/>
      <c r="C20" s="7" t="s">
        <v>2</v>
      </c>
      <c r="E20" s="54">
        <v>71</v>
      </c>
      <c r="F20" s="37"/>
      <c r="G20" s="68">
        <v>95</v>
      </c>
    </row>
    <row r="21" spans="2:7" ht="11.25" customHeight="1">
      <c r="B21" s="6"/>
      <c r="C21" s="7" t="s">
        <v>93</v>
      </c>
      <c r="E21" s="54">
        <v>-8</v>
      </c>
      <c r="F21" s="37"/>
      <c r="G21" s="68">
        <v>-8</v>
      </c>
    </row>
    <row r="22" spans="2:7" ht="11.25" customHeight="1">
      <c r="B22" s="6"/>
      <c r="C22" s="7" t="s">
        <v>15</v>
      </c>
      <c r="E22" s="54">
        <v>259</v>
      </c>
      <c r="F22" s="37"/>
      <c r="G22" s="68">
        <v>324</v>
      </c>
    </row>
    <row r="23" spans="2:7" ht="11.25" customHeight="1">
      <c r="B23" s="6"/>
      <c r="C23" s="7" t="s">
        <v>16</v>
      </c>
      <c r="E23" s="56">
        <v>-230</v>
      </c>
      <c r="F23" s="44"/>
      <c r="G23" s="57">
        <v>-45</v>
      </c>
    </row>
    <row r="24" spans="2:7" ht="11.25" customHeight="1">
      <c r="B24" s="6"/>
      <c r="C24" s="7" t="s">
        <v>97</v>
      </c>
      <c r="E24" s="56">
        <v>0</v>
      </c>
      <c r="F24" s="37"/>
      <c r="G24" s="57">
        <v>-188</v>
      </c>
    </row>
    <row r="25" spans="2:7" ht="11.25" customHeight="1">
      <c r="B25" s="6"/>
      <c r="C25" s="7" t="s">
        <v>87</v>
      </c>
      <c r="E25" s="66">
        <v>0</v>
      </c>
      <c r="F25" s="37"/>
      <c r="G25" s="66">
        <v>0</v>
      </c>
    </row>
    <row r="26" spans="2:7" ht="11.25" customHeight="1">
      <c r="B26" s="6"/>
      <c r="C26" s="7"/>
      <c r="E26" s="56"/>
      <c r="F26" s="44"/>
      <c r="G26" s="57"/>
    </row>
    <row r="27" spans="2:7" ht="11.25" customHeight="1">
      <c r="B27" s="6" t="s">
        <v>105</v>
      </c>
      <c r="C27" s="7"/>
      <c r="E27" s="57">
        <f>SUM(E15:E25)</f>
        <v>2163</v>
      </c>
      <c r="F27" s="37"/>
      <c r="G27" s="57">
        <f>SUM(G15:G25)</f>
        <v>2546</v>
      </c>
    </row>
    <row r="28" spans="2:7" ht="11.25" customHeight="1">
      <c r="B28" s="6"/>
      <c r="C28" s="7"/>
      <c r="E28" s="54"/>
      <c r="F28" s="37"/>
      <c r="G28" s="57"/>
    </row>
    <row r="29" spans="2:7" ht="11.25" customHeight="1">
      <c r="B29" s="8" t="s">
        <v>17</v>
      </c>
      <c r="C29" s="7"/>
      <c r="E29" s="54"/>
      <c r="F29" s="37"/>
      <c r="G29" s="57"/>
    </row>
    <row r="30" spans="2:7" ht="11.25" customHeight="1">
      <c r="B30" s="6"/>
      <c r="C30" s="6" t="s">
        <v>1</v>
      </c>
      <c r="E30" s="54">
        <v>-1534</v>
      </c>
      <c r="F30" s="37"/>
      <c r="G30" s="68">
        <v>-962</v>
      </c>
    </row>
    <row r="31" spans="2:7" ht="11.25" customHeight="1">
      <c r="B31" s="6"/>
      <c r="C31" s="6" t="s">
        <v>18</v>
      </c>
      <c r="E31" s="54">
        <f>34188</f>
        <v>34188</v>
      </c>
      <c r="F31" s="37"/>
      <c r="G31" s="68">
        <v>29997</v>
      </c>
    </row>
    <row r="32" spans="2:7" ht="11.25" customHeight="1">
      <c r="B32" s="6"/>
      <c r="C32" s="6" t="s">
        <v>19</v>
      </c>
      <c r="E32" s="66">
        <v>-29982</v>
      </c>
      <c r="F32" s="44"/>
      <c r="G32" s="69">
        <v>-28021</v>
      </c>
    </row>
    <row r="33" spans="2:7" ht="11.25" customHeight="1">
      <c r="B33" s="31" t="s">
        <v>69</v>
      </c>
      <c r="C33" s="7"/>
      <c r="E33" s="54">
        <f>SUM(E27:E32)</f>
        <v>4835</v>
      </c>
      <c r="F33" s="37"/>
      <c r="G33" s="54">
        <f>SUM(G27:G32)</f>
        <v>3560</v>
      </c>
    </row>
    <row r="34" spans="2:7" ht="11.25" customHeight="1">
      <c r="B34" s="31"/>
      <c r="C34" s="7"/>
      <c r="E34" s="54"/>
      <c r="F34" s="37"/>
      <c r="G34" s="57"/>
    </row>
    <row r="35" spans="2:7" ht="11.25" customHeight="1">
      <c r="B35" s="31"/>
      <c r="C35" s="7" t="s">
        <v>20</v>
      </c>
      <c r="E35" s="54">
        <v>-259</v>
      </c>
      <c r="F35" s="37"/>
      <c r="G35" s="68">
        <v>-324</v>
      </c>
    </row>
    <row r="36" spans="2:7" ht="11.25" customHeight="1">
      <c r="B36" s="31"/>
      <c r="C36" s="7" t="s">
        <v>66</v>
      </c>
      <c r="E36" s="54">
        <v>0</v>
      </c>
      <c r="F36" s="37"/>
      <c r="G36" s="57">
        <v>0</v>
      </c>
    </row>
    <row r="37" spans="2:7" ht="11.25" customHeight="1">
      <c r="B37" s="31"/>
      <c r="C37" s="7" t="s">
        <v>85</v>
      </c>
      <c r="E37" s="54">
        <v>-115</v>
      </c>
      <c r="F37" s="37"/>
      <c r="G37" s="57">
        <v>-118</v>
      </c>
    </row>
    <row r="38" spans="2:7" ht="11.25" customHeight="1" thickBot="1">
      <c r="B38" s="8" t="s">
        <v>67</v>
      </c>
      <c r="C38" s="7"/>
      <c r="E38" s="67">
        <f>SUM(E33:E37)</f>
        <v>4461</v>
      </c>
      <c r="F38" s="37"/>
      <c r="G38" s="58">
        <f>SUM(G33:G37)</f>
        <v>3118</v>
      </c>
    </row>
    <row r="39" spans="2:7" ht="11.25" customHeight="1" thickTop="1">
      <c r="B39" s="6"/>
      <c r="C39" s="7"/>
      <c r="E39" s="54"/>
      <c r="F39" s="37"/>
      <c r="G39" s="57"/>
    </row>
    <row r="40" spans="2:7" ht="11.25" customHeight="1">
      <c r="B40" s="12" t="s">
        <v>21</v>
      </c>
      <c r="C40" s="7"/>
      <c r="E40" s="54"/>
      <c r="F40" s="37"/>
      <c r="G40" s="57"/>
    </row>
    <row r="41" spans="2:7" ht="11.25" customHeight="1">
      <c r="B41" s="9" t="s">
        <v>22</v>
      </c>
      <c r="C41" s="7"/>
      <c r="D41" s="46"/>
      <c r="E41" s="54">
        <v>-102</v>
      </c>
      <c r="F41" s="37"/>
      <c r="G41" s="68">
        <v>-782</v>
      </c>
    </row>
    <row r="42" spans="2:7" ht="11.25" customHeight="1">
      <c r="B42" s="9" t="s">
        <v>96</v>
      </c>
      <c r="C42" s="7"/>
      <c r="D42" s="46"/>
      <c r="E42" s="54">
        <v>0</v>
      </c>
      <c r="F42" s="37"/>
      <c r="G42" s="68">
        <v>1510</v>
      </c>
    </row>
    <row r="43" spans="2:7" ht="11.25" customHeight="1">
      <c r="B43" s="9" t="s">
        <v>89</v>
      </c>
      <c r="C43" s="7"/>
      <c r="D43" s="46"/>
      <c r="E43" s="75">
        <v>0</v>
      </c>
      <c r="F43" s="37"/>
      <c r="G43" s="68">
        <v>0</v>
      </c>
    </row>
    <row r="44" spans="2:7" ht="11.25" customHeight="1">
      <c r="B44" s="6" t="s">
        <v>23</v>
      </c>
      <c r="C44" s="7"/>
      <c r="E44" s="54">
        <v>230</v>
      </c>
      <c r="F44" s="37"/>
      <c r="G44" s="68">
        <v>45</v>
      </c>
    </row>
    <row r="45" spans="2:7" ht="11.25" customHeight="1" thickBot="1">
      <c r="B45" s="6"/>
      <c r="C45" s="7"/>
      <c r="E45" s="67">
        <f>SUM(E41:E44)</f>
        <v>128</v>
      </c>
      <c r="F45" s="37"/>
      <c r="G45" s="58">
        <f>SUM(G41:G44)</f>
        <v>773</v>
      </c>
    </row>
    <row r="46" spans="2:7" ht="11.25" customHeight="1" thickTop="1">
      <c r="B46" s="6"/>
      <c r="C46" s="7"/>
      <c r="E46" s="54"/>
      <c r="F46" s="37"/>
      <c r="G46" s="57"/>
    </row>
    <row r="47" spans="2:7" ht="11.25" customHeight="1">
      <c r="B47" s="12" t="s">
        <v>24</v>
      </c>
      <c r="C47" s="7"/>
      <c r="E47" s="54"/>
      <c r="F47" s="37"/>
      <c r="G47" s="57"/>
    </row>
    <row r="48" spans="2:7" ht="11.25" customHeight="1">
      <c r="B48" s="9" t="s">
        <v>55</v>
      </c>
      <c r="C48" s="7"/>
      <c r="E48" s="54">
        <v>-77</v>
      </c>
      <c r="F48" s="37"/>
      <c r="G48" s="68">
        <v>-594</v>
      </c>
    </row>
    <row r="49" spans="2:7" ht="11.25" customHeight="1">
      <c r="B49" s="9" t="s">
        <v>88</v>
      </c>
      <c r="C49" s="7"/>
      <c r="E49" s="54">
        <v>-2152</v>
      </c>
      <c r="F49" s="37"/>
      <c r="G49" s="57">
        <v>-2558</v>
      </c>
    </row>
    <row r="50" spans="2:7" ht="11.25" customHeight="1" hidden="1">
      <c r="B50" s="9" t="s">
        <v>74</v>
      </c>
      <c r="C50" s="7"/>
      <c r="E50" s="54">
        <v>0</v>
      </c>
      <c r="F50" s="37"/>
      <c r="G50" s="57"/>
    </row>
    <row r="51" spans="2:7" ht="11.25" customHeight="1" thickBot="1">
      <c r="B51" s="6"/>
      <c r="C51" s="7"/>
      <c r="E51" s="67">
        <f>SUM(E48:E50)</f>
        <v>-2229</v>
      </c>
      <c r="F51" s="37"/>
      <c r="G51" s="58">
        <f>SUM(G48:G50)</f>
        <v>-3152</v>
      </c>
    </row>
    <row r="52" spans="2:7" ht="11.25" customHeight="1" thickTop="1">
      <c r="B52" s="6"/>
      <c r="C52" s="7"/>
      <c r="E52" s="54"/>
      <c r="F52" s="37"/>
      <c r="G52" s="57"/>
    </row>
    <row r="53" spans="2:7" ht="11.25" customHeight="1">
      <c r="B53" s="9" t="s">
        <v>68</v>
      </c>
      <c r="C53" s="7"/>
      <c r="E53" s="54">
        <f>E38+E45+E51</f>
        <v>2360</v>
      </c>
      <c r="F53" s="37"/>
      <c r="G53" s="57">
        <f>+G38+G45+G51</f>
        <v>739</v>
      </c>
    </row>
    <row r="54" spans="2:7" ht="11.25" customHeight="1">
      <c r="B54" s="10"/>
      <c r="C54" s="11"/>
      <c r="E54" s="54"/>
      <c r="F54" s="37"/>
      <c r="G54" s="57"/>
    </row>
    <row r="55" spans="2:7" ht="11.25" customHeight="1">
      <c r="B55" s="12" t="s">
        <v>25</v>
      </c>
      <c r="C55" s="13"/>
      <c r="E55" s="54">
        <f>16717+23951</f>
        <v>40668</v>
      </c>
      <c r="F55" s="37"/>
      <c r="G55" s="57">
        <v>27348</v>
      </c>
    </row>
    <row r="56" spans="2:7" ht="11.25" customHeight="1">
      <c r="B56" s="9"/>
      <c r="C56" s="7"/>
      <c r="E56" s="54"/>
      <c r="F56" s="37"/>
      <c r="G56" s="57"/>
    </row>
    <row r="57" spans="2:7" ht="11.25" customHeight="1" thickBot="1">
      <c r="B57" s="12" t="s">
        <v>26</v>
      </c>
      <c r="C57" s="14"/>
      <c r="E57" s="67">
        <f>SUM(E53:E56)</f>
        <v>43028</v>
      </c>
      <c r="F57" s="37"/>
      <c r="G57" s="58">
        <f>+G53+G55</f>
        <v>28087</v>
      </c>
    </row>
    <row r="58" spans="5:7" ht="11.25" customHeight="1" thickTop="1">
      <c r="E58" s="54"/>
      <c r="F58" s="37"/>
      <c r="G58" s="57"/>
    </row>
    <row r="59" spans="5:7" ht="11.25" customHeight="1">
      <c r="E59" s="54"/>
      <c r="F59" s="37"/>
      <c r="G59" s="56"/>
    </row>
    <row r="60" spans="5:7" ht="11.25" customHeight="1">
      <c r="E60" s="71"/>
      <c r="G60" s="56"/>
    </row>
    <row r="61" spans="5:7" ht="11.25" customHeight="1">
      <c r="E61" s="32"/>
      <c r="G61" s="56"/>
    </row>
    <row r="62" spans="2:7" ht="11.25" customHeight="1">
      <c r="B62" s="17" t="s">
        <v>61</v>
      </c>
      <c r="G62" s="56"/>
    </row>
    <row r="63" spans="2:7" ht="11.25" customHeight="1">
      <c r="B63" s="17" t="s">
        <v>114</v>
      </c>
      <c r="G63" s="56"/>
    </row>
    <row r="64" spans="5:7" ht="11.25" customHeight="1">
      <c r="E64" s="72"/>
      <c r="G64" s="56"/>
    </row>
    <row r="65" ht="11.25" customHeight="1">
      <c r="G65" s="56"/>
    </row>
  </sheetData>
  <sheetProtection/>
  <protectedRanges>
    <protectedRange sqref="G45" name="Range4_1"/>
    <protectedRange sqref="G53" name="Range5_1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8" width="11.125" style="17" customWidth="1"/>
    <col min="9" max="16384" width="8.00390625" style="17" customWidth="1"/>
  </cols>
  <sheetData>
    <row r="1" spans="1:2" ht="11.25">
      <c r="A1" s="23" t="s">
        <v>5</v>
      </c>
      <c r="B1" s="23"/>
    </row>
    <row r="2" spans="1:2" ht="11.25">
      <c r="A2" s="23" t="s">
        <v>6</v>
      </c>
      <c r="B2" s="23"/>
    </row>
    <row r="3" spans="1:2" ht="11.25">
      <c r="A3" s="23" t="s">
        <v>27</v>
      </c>
      <c r="B3" s="23"/>
    </row>
    <row r="4" spans="1:2" ht="11.25">
      <c r="A4" s="53" t="str">
        <f>'Income Statement'!A4</f>
        <v>For the first quarter ended 31 March 2018</v>
      </c>
      <c r="B4" s="23"/>
    </row>
    <row r="6" ht="11.25">
      <c r="H6" s="25"/>
    </row>
    <row r="7" spans="2:8" ht="11.25">
      <c r="B7" s="27"/>
      <c r="C7" s="27"/>
      <c r="D7" s="27"/>
      <c r="E7" s="27"/>
      <c r="F7" s="27"/>
      <c r="G7" s="27"/>
      <c r="H7" s="27"/>
    </row>
    <row r="8" spans="2:8" ht="11.25">
      <c r="B8" s="27"/>
      <c r="C8" s="27" t="s">
        <v>94</v>
      </c>
      <c r="D8" s="27" t="s">
        <v>119</v>
      </c>
      <c r="E8" s="27" t="s">
        <v>4</v>
      </c>
      <c r="F8" s="27"/>
      <c r="G8" s="27" t="s">
        <v>72</v>
      </c>
      <c r="H8" s="27"/>
    </row>
    <row r="9" spans="2:8" ht="11.25">
      <c r="B9" s="26" t="s">
        <v>9</v>
      </c>
      <c r="C9" s="26" t="s">
        <v>95</v>
      </c>
      <c r="D9" s="26" t="s">
        <v>120</v>
      </c>
      <c r="E9" s="26" t="s">
        <v>63</v>
      </c>
      <c r="F9" s="26" t="s">
        <v>0</v>
      </c>
      <c r="G9" s="26" t="s">
        <v>52</v>
      </c>
      <c r="H9" s="26" t="s">
        <v>0</v>
      </c>
    </row>
    <row r="10" spans="2:8" ht="11.25">
      <c r="B10" s="27" t="s">
        <v>7</v>
      </c>
      <c r="C10" s="27" t="s">
        <v>7</v>
      </c>
      <c r="D10" s="27"/>
      <c r="E10" s="27" t="s">
        <v>7</v>
      </c>
      <c r="F10" s="27" t="s">
        <v>7</v>
      </c>
      <c r="G10" s="27" t="s">
        <v>7</v>
      </c>
      <c r="H10" s="27" t="s">
        <v>7</v>
      </c>
    </row>
    <row r="12" ht="11.25">
      <c r="A12" s="33" t="s">
        <v>116</v>
      </c>
    </row>
    <row r="13" ht="11.25">
      <c r="E13" s="37"/>
    </row>
    <row r="14" spans="1:8" ht="11.25">
      <c r="A14" s="17" t="s">
        <v>28</v>
      </c>
      <c r="B14" s="37">
        <v>64528</v>
      </c>
      <c r="C14" s="37">
        <v>0</v>
      </c>
      <c r="D14" s="37">
        <v>233</v>
      </c>
      <c r="E14" s="37">
        <v>63304</v>
      </c>
      <c r="F14" s="37">
        <v>128065</v>
      </c>
      <c r="G14" s="37">
        <v>9111</v>
      </c>
      <c r="H14" s="37">
        <v>137176</v>
      </c>
    </row>
    <row r="15" spans="2:8" ht="11.25">
      <c r="B15" s="37"/>
      <c r="C15" s="37"/>
      <c r="D15" s="37"/>
      <c r="E15" s="37"/>
      <c r="F15" s="37"/>
      <c r="G15" s="37"/>
      <c r="H15" s="37"/>
    </row>
    <row r="16" spans="1:8" ht="11.25">
      <c r="A16" s="17" t="s">
        <v>62</v>
      </c>
      <c r="B16" s="37">
        <v>0</v>
      </c>
      <c r="C16" s="37">
        <v>0</v>
      </c>
      <c r="D16" s="37">
        <v>0</v>
      </c>
      <c r="E16" s="37">
        <v>746</v>
      </c>
      <c r="F16" s="37">
        <v>746</v>
      </c>
      <c r="G16" s="37">
        <v>111</v>
      </c>
      <c r="H16" s="37">
        <v>857</v>
      </c>
    </row>
    <row r="17" spans="2:8" ht="11.25">
      <c r="B17" s="37"/>
      <c r="C17" s="37"/>
      <c r="D17" s="37"/>
      <c r="E17" s="37"/>
      <c r="F17" s="37"/>
      <c r="G17" s="37"/>
      <c r="H17" s="37"/>
    </row>
    <row r="18" spans="1:8" ht="11.25">
      <c r="A18" s="17" t="s">
        <v>83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/>
      <c r="H18" s="37">
        <v>0</v>
      </c>
    </row>
    <row r="19" spans="2:8" ht="11.25">
      <c r="B19" s="37"/>
      <c r="C19" s="37"/>
      <c r="D19" s="37"/>
      <c r="E19" s="37"/>
      <c r="F19" s="37"/>
      <c r="G19" s="37"/>
      <c r="H19" s="37"/>
    </row>
    <row r="20" spans="1:8" ht="11.25">
      <c r="A20" s="17" t="s">
        <v>56</v>
      </c>
      <c r="B20" s="37">
        <v>0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v>0</v>
      </c>
    </row>
    <row r="21" spans="2:8" ht="11.25">
      <c r="B21" s="37"/>
      <c r="C21" s="37"/>
      <c r="D21" s="37"/>
      <c r="E21" s="37"/>
      <c r="F21" s="37"/>
      <c r="G21" s="37"/>
      <c r="H21" s="37"/>
    </row>
    <row r="22" spans="1:8" ht="12" thickBot="1">
      <c r="A22" s="17" t="s">
        <v>29</v>
      </c>
      <c r="B22" s="45">
        <f aca="true" t="shared" si="0" ref="B22:H22">SUM(B14:B21)</f>
        <v>64528</v>
      </c>
      <c r="C22" s="45">
        <f t="shared" si="0"/>
        <v>0</v>
      </c>
      <c r="D22" s="45">
        <f t="shared" si="0"/>
        <v>233</v>
      </c>
      <c r="E22" s="45">
        <f t="shared" si="0"/>
        <v>64050</v>
      </c>
      <c r="F22" s="45">
        <f t="shared" si="0"/>
        <v>128811</v>
      </c>
      <c r="G22" s="45">
        <f t="shared" si="0"/>
        <v>9222</v>
      </c>
      <c r="H22" s="45">
        <f t="shared" si="0"/>
        <v>138033</v>
      </c>
    </row>
    <row r="23" spans="2:8" ht="12" thickTop="1">
      <c r="B23" s="37"/>
      <c r="C23" s="37"/>
      <c r="D23" s="37"/>
      <c r="E23" s="37"/>
      <c r="F23" s="37"/>
      <c r="G23" s="37"/>
      <c r="H23" s="37"/>
    </row>
    <row r="24" spans="2:8" ht="11.25">
      <c r="B24" s="37"/>
      <c r="C24" s="37"/>
      <c r="D24" s="37"/>
      <c r="E24" s="37"/>
      <c r="F24" s="37"/>
      <c r="G24" s="37"/>
      <c r="H24" s="22"/>
    </row>
    <row r="25" spans="1:8" ht="11.25">
      <c r="A25" s="33" t="s">
        <v>117</v>
      </c>
      <c r="B25" s="37"/>
      <c r="C25" s="37"/>
      <c r="D25" s="37"/>
      <c r="E25" s="37"/>
      <c r="F25" s="37"/>
      <c r="G25" s="37"/>
      <c r="H25" s="37"/>
    </row>
    <row r="26" spans="2:8" ht="11.25">
      <c r="B26" s="37"/>
      <c r="C26" s="37"/>
      <c r="D26" s="37"/>
      <c r="E26" s="37"/>
      <c r="F26" s="37"/>
      <c r="G26" s="37"/>
      <c r="H26" s="37"/>
    </row>
    <row r="27" spans="1:8" ht="11.25">
      <c r="A27" s="17" t="s">
        <v>28</v>
      </c>
      <c r="B27" s="37">
        <v>60402</v>
      </c>
      <c r="C27" s="37">
        <v>4126</v>
      </c>
      <c r="D27" s="37">
        <v>0</v>
      </c>
      <c r="E27" s="37">
        <v>46712</v>
      </c>
      <c r="F27" s="37">
        <v>111240</v>
      </c>
      <c r="G27" s="37">
        <v>10507</v>
      </c>
      <c r="H27" s="37">
        <v>121747</v>
      </c>
    </row>
    <row r="28" spans="2:8" ht="11.25">
      <c r="B28" s="37"/>
      <c r="C28" s="37"/>
      <c r="D28" s="37"/>
      <c r="E28" s="37"/>
      <c r="F28" s="37"/>
      <c r="G28" s="37"/>
      <c r="H28" s="37"/>
    </row>
    <row r="29" spans="1:8" ht="11.25">
      <c r="A29" s="17" t="s">
        <v>62</v>
      </c>
      <c r="B29" s="37">
        <v>0</v>
      </c>
      <c r="C29" s="37">
        <v>0</v>
      </c>
      <c r="D29" s="37">
        <v>0</v>
      </c>
      <c r="E29" s="17">
        <v>124</v>
      </c>
      <c r="F29" s="37">
        <v>124</v>
      </c>
      <c r="G29" s="37">
        <v>237</v>
      </c>
      <c r="H29" s="37">
        <v>361</v>
      </c>
    </row>
    <row r="30" spans="2:8" ht="11.25">
      <c r="B30" s="37"/>
      <c r="C30" s="37"/>
      <c r="D30" s="37"/>
      <c r="E30" s="37"/>
      <c r="F30" s="37"/>
      <c r="G30" s="37"/>
      <c r="H30" s="37"/>
    </row>
    <row r="31" spans="1:8" ht="11.25">
      <c r="A31" s="17" t="s">
        <v>83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</row>
    <row r="32" spans="2:8" ht="11.25">
      <c r="B32" s="37"/>
      <c r="C32" s="37"/>
      <c r="D32" s="37"/>
      <c r="E32" s="37"/>
      <c r="F32" s="37"/>
      <c r="G32" s="37"/>
      <c r="H32" s="37"/>
    </row>
    <row r="33" spans="1:8" ht="11.25">
      <c r="A33" s="17" t="s">
        <v>56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2:8" ht="11.25">
      <c r="B34" s="74"/>
      <c r="C34" s="74"/>
      <c r="D34" s="74"/>
      <c r="E34" s="19"/>
      <c r="F34" s="19"/>
      <c r="G34" s="19"/>
      <c r="H34" s="19"/>
    </row>
    <row r="35" spans="1:8" ht="12" thickBot="1">
      <c r="A35" s="17" t="s">
        <v>29</v>
      </c>
      <c r="B35" s="45">
        <f aca="true" t="shared" si="1" ref="B35:H35">SUM(B27:B34)</f>
        <v>60402</v>
      </c>
      <c r="C35" s="45">
        <f t="shared" si="1"/>
        <v>4126</v>
      </c>
      <c r="D35" s="45">
        <f t="shared" si="1"/>
        <v>0</v>
      </c>
      <c r="E35" s="45">
        <f t="shared" si="1"/>
        <v>46836</v>
      </c>
      <c r="F35" s="45">
        <f t="shared" si="1"/>
        <v>111364</v>
      </c>
      <c r="G35" s="45">
        <f t="shared" si="1"/>
        <v>10744</v>
      </c>
      <c r="H35" s="45">
        <f t="shared" si="1"/>
        <v>122108</v>
      </c>
    </row>
    <row r="36" ht="12" thickTop="1"/>
    <row r="38" ht="11.25">
      <c r="A38" s="17" t="s">
        <v>64</v>
      </c>
    </row>
    <row r="39" ht="11.25">
      <c r="A39" s="17" t="s">
        <v>115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Windows User</cp:lastModifiedBy>
  <cp:lastPrinted>2018-05-21T06:29:42Z</cp:lastPrinted>
  <dcterms:created xsi:type="dcterms:W3CDTF">2005-02-18T06:17:44Z</dcterms:created>
  <dcterms:modified xsi:type="dcterms:W3CDTF">2018-05-31T04:55:06Z</dcterms:modified>
  <cp:category/>
  <cp:version/>
  <cp:contentType/>
  <cp:contentStatus/>
</cp:coreProperties>
</file>