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Sheet'!$A$1:$D$66</definedName>
    <definedName name="_xlnm.Print_Area" localSheetId="2">'Cash Flow'!$A$1:$G$61</definedName>
    <definedName name="_xlnm.Print_Area" localSheetId="0">'Income Statement'!$A$1:$F$53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<sst xmlns="http://schemas.openxmlformats.org/spreadsheetml/2006/main" count="155" uniqueCount="117">
  <si>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</si>
  <si>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</si>
  <si>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</si>
  <si>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</si>
  <si>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</si>
  <si>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</si>
  <si>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</si>
  <si>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</si>
  <si>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</si>
  <si>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</si>
  <si>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</si>
  <si>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</si>
  <si>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</si>
  <si>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</si>
  <si>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</si>
  <si>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</si>
  <si>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</si>
  <si>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</si>
  <si>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</si>
  <si>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</si>
  <si>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</si>
  <si>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</si>
  <si>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</si>
  <si>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</si>
  <si>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</si>
  <si>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</si>
  <si>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</si>
  <si>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</si>
  <si>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</si>
  <si>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</si>
  <si>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</si>
  <si>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</si>
  <si>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</si>
  <si>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</si>
  <si>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</si>
  <si>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</si>
  <si>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</si>
  <si>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</si>
  <si>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</si>
  <si>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</si>
  <si>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</si>
  <si>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</si>
  <si>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</si>
  <si>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</si>
  <si>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</si>
  <si>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</si>
  <si>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</si>
  <si>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</si>
  <si>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</si>
  <si>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</si>
  <si>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</si>
  <si>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</si>
  <si>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</si>
  <si>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</si>
  <si>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</si>
  <si>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</si>
  <si>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</si>
  <si>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</si>
  <si>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</si>
  <si>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</si>
  <si>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</si>
  <si>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</si>
  <si>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</si>
  <si>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</si>
  <si>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</si>
  <si>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</si>
  <si>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</si>
  <si>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</si>
  <si>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</si>
  <si>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</si>
  <si>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</si>
  <si>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</si>
  <si>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</si>
  <si>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</si>
  <si>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</si>
  <si>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</si>
  <si>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Finance lease receivable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</si>
  <si>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</si>
  <si>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</si>
  <si>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</si>
  <si>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</si>
  <si>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</si>
  <si>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</si>
  <si>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</si>
  <si>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</si>
  <si>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</si>
  <si>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Profit attributable to:</t>
  </si>
  <si>
    <t>Investment in subsidiaries</t>
  </si>
  <si>
    <t>Bank overdraft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</si>
  <si>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</si>
  <si>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</si>
  <si>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</si>
  <si>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</si>
  <si>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</si>
  <si>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</si>
  <si>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</si>
  <si>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</si>
  <si>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Net drawndown</t>
  </si>
  <si>
    <t>Dividends</t>
  </si>
  <si>
    <t>Taxation and Zakat</t>
  </si>
  <si>
    <t>Tax and Zakat paid</t>
  </si>
  <si>
    <t>Earnings/(loss) Per Share - Basic</t>
  </si>
  <si>
    <t>2014</t>
  </si>
  <si>
    <t>Intangible assets</t>
  </si>
  <si>
    <t>2015</t>
  </si>
  <si>
    <t>Financial Statements for the year ended 31st December 2014)</t>
  </si>
  <si>
    <t>As at 31.12.2014</t>
  </si>
  <si>
    <t>year ended 31st December 2014)</t>
  </si>
  <si>
    <t>Statements for the year ended 31st December 2014)</t>
  </si>
  <si>
    <t>For the second quarter ended 30 June 2015</t>
  </si>
  <si>
    <t>6 Month</t>
  </si>
  <si>
    <t>As at 30 June 2015</t>
  </si>
  <si>
    <t>As at 30.06.2015</t>
  </si>
  <si>
    <t>6 months ended</t>
  </si>
  <si>
    <t>6 months quarter ended 30 June 2014</t>
  </si>
  <si>
    <t>6 months quarter ended 30 June 2015</t>
  </si>
  <si>
    <t>Unrealised foreign exchange loss/(gain)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</si>
</sst>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  <numFmt numFmtId="198" formatCode="_-* #,##0.0000_-;\-* #,##0.0000_-;_-* &quot;-&quot;??_-;_-@_-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37" fontId="9" fillId="0" borderId="0" xfId="68" applyNumberFormat="1" applyFont="1" applyFill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165" fontId="17" fillId="0" borderId="0" xfId="42" applyNumberFormat="1" applyFont="1" applyFill="1" applyAlignment="1">
      <alignment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0" xfId="68" applyNumberFormat="1" applyFont="1" applyFill="1">
      <alignment/>
      <protection/>
    </xf>
    <xf numFmtId="168" fontId="10" fillId="0" borderId="15" xfId="42" applyNumberFormat="1" applyFont="1" applyFill="1" applyBorder="1" applyAlignment="1" applyProtection="1">
      <alignment/>
      <protection/>
    </xf>
    <xf numFmtId="171" fontId="10" fillId="0" borderId="0" xfId="68" applyNumberFormat="1" applyFont="1" applyFill="1">
      <alignment/>
      <protection/>
    </xf>
    <xf numFmtId="187" fontId="10" fillId="0" borderId="0" xfId="68" applyNumberFormat="1" applyFont="1" applyFill="1">
      <alignment/>
      <protection/>
    </xf>
    <xf numFmtId="43" fontId="10" fillId="0" borderId="0" xfId="68" applyNumberFormat="1" applyFont="1" applyFill="1">
      <alignment/>
      <protection/>
    </xf>
    <xf numFmtId="172" fontId="12" fillId="0" borderId="0" xfId="42" applyNumberFormat="1" applyFont="1" applyFill="1" applyAlignment="1" quotePrefix="1">
      <alignment horizontal="center"/>
    </xf>
    <xf numFmtId="2" fontId="9" fillId="0" borderId="14" xfId="42" applyNumberFormat="1" applyFont="1" applyFill="1" applyBorder="1" applyAlignment="1">
      <alignment/>
    </xf>
    <xf numFmtId="3" fontId="10" fillId="0" borderId="0" xfId="68" applyNumberFormat="1" applyFont="1" applyFill="1" applyAlignment="1">
      <alignment horizontal="righ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4" t="s">
        <v>5</v>
      </c>
      <c r="B1" s="1"/>
      <c r="C1" s="1"/>
      <c r="D1" s="1"/>
      <c r="E1" s="1"/>
      <c r="F1" s="1"/>
    </row>
    <row r="2" spans="1:6" ht="12">
      <c r="A2" s="54" t="s">
        <v>6</v>
      </c>
      <c r="B2" s="1"/>
      <c r="C2" s="1"/>
      <c r="D2" s="1"/>
      <c r="E2" s="1"/>
      <c r="F2" s="1"/>
    </row>
    <row r="3" spans="1:6" ht="12">
      <c r="A3" s="54" t="s">
        <v>89</v>
      </c>
      <c r="B3" s="1"/>
      <c r="C3" s="1"/>
      <c r="D3" s="1"/>
      <c r="E3" s="1"/>
      <c r="F3" s="1"/>
    </row>
    <row r="4" spans="1:6" ht="12">
      <c r="A4" s="55" t="s">
        <v>109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4"/>
      <c r="B7" s="1"/>
      <c r="C7" s="1"/>
      <c r="D7" s="1"/>
      <c r="E7" s="1"/>
      <c r="F7" s="1"/>
    </row>
    <row r="8" spans="1:6" ht="12">
      <c r="A8" s="3"/>
      <c r="B8" s="1"/>
      <c r="C8" s="56"/>
      <c r="D8" s="1"/>
      <c r="E8" s="1"/>
      <c r="F8" s="56"/>
    </row>
    <row r="9" spans="1:6" ht="12">
      <c r="A9" s="3"/>
      <c r="B9" s="57" t="s">
        <v>104</v>
      </c>
      <c r="C9" s="57" t="s">
        <v>102</v>
      </c>
      <c r="D9" s="58"/>
      <c r="E9" s="57" t="s">
        <v>104</v>
      </c>
      <c r="F9" s="57" t="s">
        <v>102</v>
      </c>
    </row>
    <row r="10" spans="1:6" ht="12">
      <c r="A10" s="3"/>
      <c r="B10" s="56" t="s">
        <v>90</v>
      </c>
      <c r="C10" s="56" t="s">
        <v>91</v>
      </c>
      <c r="D10" s="56"/>
      <c r="E10" s="56" t="s">
        <v>110</v>
      </c>
      <c r="F10" s="56" t="s">
        <v>110</v>
      </c>
    </row>
    <row r="11" spans="1:6" ht="12">
      <c r="A11" s="3"/>
      <c r="B11" s="56" t="s">
        <v>92</v>
      </c>
      <c r="C11" s="56" t="s">
        <v>92</v>
      </c>
      <c r="D11" s="56"/>
      <c r="E11" s="56" t="s">
        <v>93</v>
      </c>
      <c r="F11" s="56" t="s">
        <v>93</v>
      </c>
    </row>
    <row r="12" spans="1:6" ht="12">
      <c r="A12" s="3"/>
      <c r="B12" s="59">
        <v>41820</v>
      </c>
      <c r="C12" s="59">
        <v>41820</v>
      </c>
      <c r="D12" s="56"/>
      <c r="E12" s="56" t="s">
        <v>94</v>
      </c>
      <c r="F12" s="56" t="s">
        <v>94</v>
      </c>
    </row>
    <row r="13" spans="1:6" ht="12">
      <c r="A13" s="3"/>
      <c r="B13" s="56" t="s">
        <v>7</v>
      </c>
      <c r="C13" s="56" t="s">
        <v>7</v>
      </c>
      <c r="D13" s="56"/>
      <c r="E13" s="56" t="s">
        <v>7</v>
      </c>
      <c r="F13" s="56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44">
        <v>49469</v>
      </c>
      <c r="C15" s="44">
        <v>58641</v>
      </c>
      <c r="D15" s="39"/>
      <c r="E15" s="46">
        <v>98478</v>
      </c>
      <c r="F15" s="46">
        <v>118810</v>
      </c>
      <c r="G15" s="44">
        <v>116592.24131</v>
      </c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95</v>
      </c>
      <c r="B17" s="44">
        <v>-53235</v>
      </c>
      <c r="C17" s="44">
        <v>-60571</v>
      </c>
      <c r="D17" s="39"/>
      <c r="E17" s="46">
        <v>-105630</v>
      </c>
      <c r="F17" s="46">
        <v>-120809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96</v>
      </c>
      <c r="B19" s="44">
        <v>-1820</v>
      </c>
      <c r="C19" s="44">
        <v>-1768</v>
      </c>
      <c r="D19" s="39"/>
      <c r="E19" s="46">
        <v>-3600</v>
      </c>
      <c r="F19" s="46">
        <v>-3532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49</v>
      </c>
      <c r="B21" s="44">
        <v>163</v>
      </c>
      <c r="C21" s="44">
        <v>56</v>
      </c>
      <c r="D21" s="39"/>
      <c r="E21" s="46">
        <v>313</v>
      </c>
      <c r="F21" s="46">
        <v>770</v>
      </c>
      <c r="G21" s="39">
        <f>'[2]CIS'!$Q$36</f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50</v>
      </c>
      <c r="B23" s="44">
        <f>SUM(B15:B22)</f>
        <v>-5423</v>
      </c>
      <c r="C23" s="44">
        <f>SUM(C15:C22)</f>
        <v>-3642</v>
      </c>
      <c r="D23" s="39"/>
      <c r="E23" s="44">
        <f>SUM(E15:E22)</f>
        <v>-10439</v>
      </c>
      <c r="F23" s="44">
        <f>SUM(F15:F22)</f>
        <v>-4761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51</v>
      </c>
      <c r="B25" s="44">
        <v>-242</v>
      </c>
      <c r="C25" s="44">
        <v>-43</v>
      </c>
      <c r="D25" s="39"/>
      <c r="E25" s="46">
        <v>-542</v>
      </c>
      <c r="F25" s="46">
        <v>-171</v>
      </c>
      <c r="G25" s="46">
        <f>'[2]CIS'!$Q$38</f>
        <v>-8.63929</v>
      </c>
    </row>
    <row r="26" spans="1:7" ht="12">
      <c r="A26" s="3"/>
      <c r="B26" s="41"/>
      <c r="C26" s="41"/>
      <c r="D26" s="39"/>
      <c r="E26" s="47"/>
      <c r="F26" s="47"/>
      <c r="G26" s="47"/>
    </row>
    <row r="27" spans="1:7" ht="12">
      <c r="A27" s="3" t="s">
        <v>47</v>
      </c>
      <c r="B27" s="39">
        <f>SUM(B23:B26)</f>
        <v>-5665</v>
      </c>
      <c r="C27" s="39">
        <f>SUM(C23:C26)</f>
        <v>-3685</v>
      </c>
      <c r="D27" s="39"/>
      <c r="E27" s="39">
        <f>SUM(E23:E26)</f>
        <v>-10981</v>
      </c>
      <c r="F27" s="39">
        <f>SUM(F23:F26)</f>
        <v>-4932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99</v>
      </c>
      <c r="B29" s="44">
        <v>175</v>
      </c>
      <c r="C29" s="44">
        <v>262</v>
      </c>
      <c r="D29" s="39"/>
      <c r="E29" s="46">
        <v>25</v>
      </c>
      <c r="F29" s="46">
        <v>40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46</v>
      </c>
      <c r="B31" s="44">
        <f>SUM(B27:B29)</f>
        <v>-5490</v>
      </c>
      <c r="C31" s="44">
        <f>SUM(C27:C29)</f>
        <v>-3423</v>
      </c>
      <c r="D31" s="44"/>
      <c r="E31" s="44">
        <f>SUM(E27:E29)</f>
        <v>-10956</v>
      </c>
      <c r="F31" s="44">
        <f>SUM(F27:F29)</f>
        <v>-4892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65</v>
      </c>
      <c r="B33" s="41">
        <v>0</v>
      </c>
      <c r="C33" s="41">
        <v>0</v>
      </c>
      <c r="D33" s="39"/>
      <c r="E33" s="41">
        <v>0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66</v>
      </c>
      <c r="B35" s="45">
        <f>SUM(B31:B33)</f>
        <v>-5490</v>
      </c>
      <c r="C35" s="45">
        <f>SUM(C31:C33)</f>
        <v>-3423</v>
      </c>
      <c r="D35" s="39"/>
      <c r="E35" s="45">
        <f>SUM(E31:E34)</f>
        <v>-10956</v>
      </c>
      <c r="F35" s="45">
        <f>SUM(F31:F34)</f>
        <v>-4892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39"/>
      <c r="G36" s="39"/>
    </row>
    <row r="37" spans="1:7" ht="12">
      <c r="A37" s="3"/>
      <c r="B37" s="48"/>
      <c r="C37" s="48"/>
      <c r="D37" s="39"/>
      <c r="E37" s="48"/>
      <c r="F37" s="48"/>
      <c r="G37" s="48"/>
    </row>
    <row r="38" spans="1:7" ht="12">
      <c r="A38" s="3" t="s">
        <v>86</v>
      </c>
      <c r="B38" s="39"/>
      <c r="C38" s="39"/>
      <c r="D38" s="39"/>
      <c r="E38" s="39"/>
      <c r="F38" s="39"/>
      <c r="G38" s="39"/>
    </row>
    <row r="39" spans="1:7" ht="12">
      <c r="A39" s="20" t="s">
        <v>44</v>
      </c>
      <c r="B39" s="44">
        <v>-5868</v>
      </c>
      <c r="C39" s="44">
        <v>-3651</v>
      </c>
      <c r="D39" s="39"/>
      <c r="E39" s="39">
        <v>-11562</v>
      </c>
      <c r="F39" s="39">
        <v>-5337</v>
      </c>
      <c r="G39" s="39">
        <f>(G41-G40)+0.2</f>
        <v>5452.872117000005</v>
      </c>
    </row>
    <row r="40" spans="1:7" ht="12">
      <c r="A40" s="20" t="s">
        <v>80</v>
      </c>
      <c r="B40" s="41">
        <v>378</v>
      </c>
      <c r="C40" s="41">
        <v>228</v>
      </c>
      <c r="D40" s="39"/>
      <c r="E40" s="47">
        <v>606</v>
      </c>
      <c r="F40" s="47">
        <v>445</v>
      </c>
      <c r="G40" s="41">
        <f>'[2]CIS'!$Q$47</f>
        <v>332.508</v>
      </c>
    </row>
    <row r="41" spans="1:7" ht="12.75" thickBot="1">
      <c r="A41" s="3"/>
      <c r="B41" s="45">
        <f>SUM(B39:B40)</f>
        <v>-5490</v>
      </c>
      <c r="C41" s="45">
        <f>SUM(C39:C40)</f>
        <v>-3423</v>
      </c>
      <c r="D41" s="44"/>
      <c r="E41" s="45">
        <f>SUM(E39:E40)</f>
        <v>-10956</v>
      </c>
      <c r="F41" s="45">
        <f>SUM(F39:F40)</f>
        <v>-4892</v>
      </c>
      <c r="G41" s="45">
        <f>G35</f>
        <v>5785.180117000005</v>
      </c>
    </row>
    <row r="42" spans="1:7" ht="12.75" thickTop="1">
      <c r="A42" s="3"/>
      <c r="B42" s="44"/>
      <c r="C42" s="44"/>
      <c r="D42" s="44"/>
      <c r="E42" s="44"/>
      <c r="F42" s="44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63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101</v>
      </c>
      <c r="B47" s="15">
        <f>B39/60402*100</f>
        <v>-9.714910102314493</v>
      </c>
      <c r="C47" s="84">
        <f>C39/60402*100</f>
        <v>-6.044501837687494</v>
      </c>
      <c r="D47" s="16"/>
      <c r="E47" s="15">
        <f>E39/60402*100</f>
        <v>-19.141750273169762</v>
      </c>
      <c r="F47" s="15">
        <f>F39/60402*100</f>
        <v>-8.835800139068242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67</v>
      </c>
      <c r="B52" s="1"/>
      <c r="C52" s="1"/>
      <c r="D52" s="1"/>
      <c r="E52" s="1"/>
      <c r="F52" s="1"/>
    </row>
    <row r="53" spans="1:6" ht="12">
      <c r="A53" s="3" t="s">
        <v>105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2">
      <c r="A1" s="23" t="s">
        <v>5</v>
      </c>
      <c r="B1" s="23"/>
      <c r="C1" s="66"/>
    </row>
    <row r="2" spans="1:2" ht="12">
      <c r="A2" s="23" t="s">
        <v>6</v>
      </c>
      <c r="B2" s="23"/>
    </row>
    <row r="3" spans="1:2" ht="12">
      <c r="A3" s="23" t="s">
        <v>68</v>
      </c>
      <c r="B3" s="23"/>
    </row>
    <row r="4" spans="1:2" ht="12">
      <c r="A4" s="24" t="s">
        <v>111</v>
      </c>
      <c r="B4" s="24"/>
    </row>
    <row r="6" ht="12">
      <c r="D6" s="27"/>
    </row>
    <row r="7" spans="3:4" ht="12">
      <c r="C7" s="67" t="s">
        <v>112</v>
      </c>
      <c r="D7" s="26" t="s">
        <v>106</v>
      </c>
    </row>
    <row r="8" spans="3:4" ht="12">
      <c r="C8" s="68" t="s">
        <v>7</v>
      </c>
      <c r="D8" s="27" t="s">
        <v>7</v>
      </c>
    </row>
    <row r="10" ht="12">
      <c r="A10" s="23" t="s">
        <v>37</v>
      </c>
    </row>
    <row r="12" ht="12">
      <c r="A12" s="23" t="s">
        <v>38</v>
      </c>
    </row>
    <row r="13" spans="1:4" ht="12">
      <c r="A13" s="17" t="s">
        <v>52</v>
      </c>
      <c r="C13" s="69">
        <v>60507</v>
      </c>
      <c r="D13" s="19">
        <v>61465</v>
      </c>
    </row>
    <row r="14" spans="1:4" ht="12">
      <c r="A14" s="17" t="s">
        <v>103</v>
      </c>
      <c r="C14" s="69">
        <v>1149</v>
      </c>
      <c r="D14" s="19">
        <v>1586</v>
      </c>
    </row>
    <row r="15" spans="1:4" ht="12">
      <c r="A15" s="17" t="s">
        <v>85</v>
      </c>
      <c r="C15" s="69">
        <v>1358</v>
      </c>
      <c r="D15" s="40">
        <v>1370</v>
      </c>
    </row>
    <row r="16" spans="1:4" ht="12" hidden="1">
      <c r="A16" s="17" t="s">
        <v>87</v>
      </c>
      <c r="C16" s="69">
        <v>-0.004000000000001336</v>
      </c>
      <c r="D16" s="36">
        <v>0</v>
      </c>
    </row>
    <row r="17" spans="1:5" ht="12">
      <c r="A17" s="17" t="s">
        <v>76</v>
      </c>
      <c r="C17" s="69">
        <v>96</v>
      </c>
      <c r="D17" s="40">
        <v>267</v>
      </c>
      <c r="E17" s="81"/>
    </row>
    <row r="18" spans="1:4" ht="12">
      <c r="A18" s="17" t="s">
        <v>35</v>
      </c>
      <c r="C18" s="79">
        <v>2294</v>
      </c>
      <c r="D18" s="28">
        <v>1979</v>
      </c>
    </row>
    <row r="19" spans="3:4" ht="12">
      <c r="C19" s="22">
        <f>SUM(C13:C18)</f>
        <v>65403.996</v>
      </c>
      <c r="D19" s="19">
        <f>SUM(D13:D18)</f>
        <v>66667</v>
      </c>
    </row>
    <row r="20" ht="12">
      <c r="D20" s="19"/>
    </row>
    <row r="21" spans="1:4" ht="12">
      <c r="A21" s="23" t="s">
        <v>53</v>
      </c>
      <c r="D21" s="19"/>
    </row>
    <row r="22" ht="12">
      <c r="D22" s="19"/>
    </row>
    <row r="23" spans="1:4" ht="12">
      <c r="A23" s="17" t="s">
        <v>1</v>
      </c>
      <c r="C23" s="69">
        <v>11199</v>
      </c>
      <c r="D23" s="19">
        <v>10042</v>
      </c>
    </row>
    <row r="24" spans="1:4" ht="12">
      <c r="A24" s="17" t="s">
        <v>19</v>
      </c>
      <c r="C24" s="69">
        <v>84312</v>
      </c>
      <c r="D24" s="19">
        <v>111702</v>
      </c>
    </row>
    <row r="25" spans="1:5" ht="12">
      <c r="A25" s="17" t="s">
        <v>54</v>
      </c>
      <c r="C25" s="69">
        <v>920</v>
      </c>
      <c r="D25" s="50">
        <v>928</v>
      </c>
      <c r="E25" s="82"/>
    </row>
    <row r="26" spans="1:4" ht="12">
      <c r="A26" s="17" t="s">
        <v>36</v>
      </c>
      <c r="C26" s="79">
        <v>17613</v>
      </c>
      <c r="D26" s="28">
        <v>25446</v>
      </c>
    </row>
    <row r="27" spans="3:4" ht="12">
      <c r="C27" s="22">
        <f>SUM(C23:C26)</f>
        <v>114044</v>
      </c>
      <c r="D27" s="19">
        <f>SUM(D23:D26)</f>
        <v>148118</v>
      </c>
    </row>
    <row r="28" ht="12">
      <c r="D28" s="19"/>
    </row>
    <row r="29" spans="1:5" ht="12.75" thickBot="1">
      <c r="A29" s="23" t="s">
        <v>39</v>
      </c>
      <c r="C29" s="70">
        <f>C19+C27</f>
        <v>179447.99599999998</v>
      </c>
      <c r="D29" s="29">
        <f>D19+D27</f>
        <v>214785</v>
      </c>
      <c r="E29" s="22"/>
    </row>
    <row r="30" spans="1:4" ht="12.75" thickTop="1">
      <c r="A30" s="23"/>
      <c r="D30" s="19"/>
    </row>
    <row r="31" spans="1:4" ht="12">
      <c r="A31" s="23"/>
      <c r="D31" s="19"/>
    </row>
    <row r="32" spans="1:4" ht="12">
      <c r="A32" s="23" t="s">
        <v>40</v>
      </c>
      <c r="D32" s="19"/>
    </row>
    <row r="33" spans="1:4" ht="12">
      <c r="A33" s="23"/>
      <c r="D33" s="19"/>
    </row>
    <row r="34" spans="1:4" ht="12">
      <c r="A34" s="23" t="s">
        <v>41</v>
      </c>
      <c r="D34" s="19"/>
    </row>
    <row r="35" spans="1:4" ht="12">
      <c r="A35" s="23"/>
      <c r="D35" s="19"/>
    </row>
    <row r="36" spans="1:4" ht="12">
      <c r="A36" s="17" t="s">
        <v>55</v>
      </c>
      <c r="C36" s="69">
        <v>60402</v>
      </c>
      <c r="D36" s="19">
        <v>60402</v>
      </c>
    </row>
    <row r="37" spans="1:4" ht="12">
      <c r="A37" s="17" t="s">
        <v>10</v>
      </c>
      <c r="C37" s="79">
        <v>58353</v>
      </c>
      <c r="D37" s="28">
        <v>69915</v>
      </c>
    </row>
    <row r="38" spans="3:5" ht="12">
      <c r="C38" s="22">
        <f>SUM(C36:C37)</f>
        <v>118755</v>
      </c>
      <c r="D38" s="19">
        <f>SUM(D36:D37)</f>
        <v>130317</v>
      </c>
      <c r="E38" s="52"/>
    </row>
    <row r="39" spans="1:4" ht="12">
      <c r="A39" s="17" t="s">
        <v>81</v>
      </c>
      <c r="C39" s="79">
        <v>10920</v>
      </c>
      <c r="D39" s="19">
        <v>10314</v>
      </c>
    </row>
    <row r="40" spans="1:5" ht="12">
      <c r="A40" s="23" t="s">
        <v>56</v>
      </c>
      <c r="C40" s="71">
        <f>SUM(C38:C39)</f>
        <v>129675</v>
      </c>
      <c r="D40" s="30">
        <f>SUM(D38:D39)</f>
        <v>140631</v>
      </c>
      <c r="E40" s="19"/>
    </row>
    <row r="41" spans="3:4" ht="12">
      <c r="C41" s="72"/>
      <c r="D41" s="31"/>
    </row>
    <row r="42" spans="3:4" ht="12">
      <c r="C42" s="72"/>
      <c r="D42" s="31"/>
    </row>
    <row r="43" spans="1:4" ht="12">
      <c r="A43" s="23" t="s">
        <v>57</v>
      </c>
      <c r="D43" s="19"/>
    </row>
    <row r="44" spans="1:5" ht="12">
      <c r="A44" s="17" t="s">
        <v>11</v>
      </c>
      <c r="C44" s="69">
        <v>2895</v>
      </c>
      <c r="D44" s="19">
        <v>3083</v>
      </c>
      <c r="E44" s="19"/>
    </row>
    <row r="45" spans="1:4" ht="12">
      <c r="A45" s="17" t="s">
        <v>42</v>
      </c>
      <c r="C45" s="44">
        <v>0</v>
      </c>
      <c r="D45" s="44">
        <v>0</v>
      </c>
    </row>
    <row r="46" spans="3:4" ht="12">
      <c r="C46" s="71">
        <f>SUM(C44:C45)</f>
        <v>2895</v>
      </c>
      <c r="D46" s="30">
        <f>SUM(D44:D45)</f>
        <v>3083</v>
      </c>
    </row>
    <row r="47" spans="1:4" ht="12">
      <c r="A47" s="23"/>
      <c r="D47" s="19"/>
    </row>
    <row r="48" spans="1:4" ht="12">
      <c r="A48" s="23"/>
      <c r="D48" s="19"/>
    </row>
    <row r="49" spans="1:4" ht="12">
      <c r="A49" s="23" t="s">
        <v>59</v>
      </c>
      <c r="D49" s="19"/>
    </row>
    <row r="50" ht="12">
      <c r="D50" s="19"/>
    </row>
    <row r="51" spans="1:5" ht="12">
      <c r="A51" s="17" t="s">
        <v>58</v>
      </c>
      <c r="C51" s="69">
        <v>30538</v>
      </c>
      <c r="D51" s="19">
        <v>42666</v>
      </c>
      <c r="E51" s="78"/>
    </row>
    <row r="52" spans="1:5" ht="12">
      <c r="A52" s="17" t="s">
        <v>83</v>
      </c>
      <c r="C52" s="69">
        <v>16332</v>
      </c>
      <c r="D52" s="19">
        <v>28405</v>
      </c>
      <c r="E52" s="78"/>
    </row>
    <row r="53" spans="1:4" ht="12">
      <c r="A53" s="17" t="s">
        <v>2</v>
      </c>
      <c r="C53" s="69">
        <v>8</v>
      </c>
      <c r="D53" s="44">
        <v>0</v>
      </c>
    </row>
    <row r="54" spans="1:4" ht="12">
      <c r="A54" s="17" t="s">
        <v>88</v>
      </c>
      <c r="C54" s="44">
        <v>0</v>
      </c>
      <c r="D54" s="44">
        <v>0</v>
      </c>
    </row>
    <row r="55" spans="3:4" ht="12">
      <c r="C55" s="71">
        <f>SUM(C51:C54)</f>
        <v>46878</v>
      </c>
      <c r="D55" s="30">
        <f>SUM(D51:D54)</f>
        <v>71071</v>
      </c>
    </row>
    <row r="56" ht="12">
      <c r="D56" s="19"/>
    </row>
    <row r="57" spans="1:4" ht="12">
      <c r="A57" s="23" t="s">
        <v>60</v>
      </c>
      <c r="C57" s="22">
        <f>C46+C55</f>
        <v>49773</v>
      </c>
      <c r="D57" s="19">
        <f>D46+D55</f>
        <v>74154</v>
      </c>
    </row>
    <row r="58" ht="12">
      <c r="D58" s="19"/>
    </row>
    <row r="59" spans="1:5" ht="12.75" thickBot="1">
      <c r="A59" s="23" t="s">
        <v>43</v>
      </c>
      <c r="C59" s="70">
        <f>C40+C57</f>
        <v>179448</v>
      </c>
      <c r="D59" s="29">
        <f>D40+D57</f>
        <v>214785</v>
      </c>
      <c r="E59" s="36"/>
    </row>
    <row r="60" ht="12.75" thickTop="1">
      <c r="D60" s="19"/>
    </row>
    <row r="63" spans="1:4" ht="12">
      <c r="A63" s="17" t="s">
        <v>45</v>
      </c>
      <c r="C63" s="36">
        <f>C38/C36</f>
        <v>1.9660772822091983</v>
      </c>
      <c r="D63" s="32">
        <f>D38/D36</f>
        <v>2.157494784940896</v>
      </c>
    </row>
    <row r="65" ht="12">
      <c r="A65" s="17" t="s">
        <v>70</v>
      </c>
    </row>
    <row r="66" ht="12">
      <c r="A66" s="17" t="s">
        <v>105</v>
      </c>
    </row>
    <row r="68" ht="12">
      <c r="D68" s="2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61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69</v>
      </c>
    </row>
    <row r="4" ht="12">
      <c r="A4" s="60" t="str">
        <f>'Income Statement'!A4</f>
        <v>For the second quarter ended 30 June 2015</v>
      </c>
    </row>
    <row r="7" ht="12">
      <c r="A7" s="23"/>
    </row>
    <row r="8" spans="1:7" ht="12">
      <c r="A8" s="23"/>
      <c r="G8" s="62"/>
    </row>
    <row r="9" spans="1:7" ht="12">
      <c r="A9" s="23"/>
      <c r="E9" s="38">
        <v>2015</v>
      </c>
      <c r="G9" s="83" t="s">
        <v>102</v>
      </c>
    </row>
    <row r="10" spans="1:7" ht="12">
      <c r="A10" s="23"/>
      <c r="E10" s="4" t="s">
        <v>113</v>
      </c>
      <c r="G10" s="62" t="s">
        <v>113</v>
      </c>
    </row>
    <row r="11" spans="5:7" ht="12">
      <c r="E11" s="5">
        <v>42185</v>
      </c>
      <c r="G11" s="5">
        <v>41820</v>
      </c>
    </row>
    <row r="12" spans="5:7" ht="12">
      <c r="E12" s="4" t="s">
        <v>7</v>
      </c>
      <c r="G12" s="62" t="s">
        <v>7</v>
      </c>
    </row>
    <row r="13" ht="12">
      <c r="E13" s="5"/>
    </row>
    <row r="14" spans="2:3" ht="12">
      <c r="B14" s="12" t="s">
        <v>12</v>
      </c>
      <c r="C14" s="33"/>
    </row>
    <row r="15" spans="2:7" ht="12">
      <c r="B15" s="6" t="s">
        <v>48</v>
      </c>
      <c r="C15" s="7"/>
      <c r="E15" s="61">
        <v>-10956</v>
      </c>
      <c r="F15" s="42"/>
      <c r="G15" s="76">
        <v>-4892</v>
      </c>
    </row>
    <row r="16" spans="2:7" ht="12">
      <c r="B16" s="6"/>
      <c r="C16" s="7"/>
      <c r="E16" s="61"/>
      <c r="F16" s="42"/>
      <c r="G16" s="64"/>
    </row>
    <row r="17" spans="2:7" ht="12">
      <c r="B17" s="6" t="s">
        <v>13</v>
      </c>
      <c r="C17" s="7"/>
      <c r="E17" s="61"/>
      <c r="F17" s="42"/>
      <c r="G17" s="64"/>
    </row>
    <row r="18" spans="2:7" ht="11.25" customHeight="1">
      <c r="B18" s="6"/>
      <c r="C18" s="7" t="s">
        <v>14</v>
      </c>
      <c r="E18" s="61">
        <v>3600</v>
      </c>
      <c r="F18" s="42"/>
      <c r="G18" s="64">
        <v>3532</v>
      </c>
    </row>
    <row r="19" spans="2:7" ht="11.25" customHeight="1">
      <c r="B19" s="6"/>
      <c r="C19" s="7" t="s">
        <v>62</v>
      </c>
      <c r="E19" s="73">
        <v>0</v>
      </c>
      <c r="F19" s="42"/>
      <c r="G19" s="76">
        <v>0</v>
      </c>
    </row>
    <row r="20" spans="2:7" ht="11.25" customHeight="1">
      <c r="B20" s="6"/>
      <c r="C20" s="7" t="s">
        <v>2</v>
      </c>
      <c r="E20" s="61">
        <v>-25</v>
      </c>
      <c r="F20" s="42"/>
      <c r="G20" s="76">
        <v>-40</v>
      </c>
    </row>
    <row r="21" spans="2:7" ht="11.25" customHeight="1">
      <c r="B21" s="6"/>
      <c r="C21" s="7" t="s">
        <v>15</v>
      </c>
      <c r="E21" s="61">
        <v>542</v>
      </c>
      <c r="F21" s="42"/>
      <c r="G21" s="76">
        <v>171</v>
      </c>
    </row>
    <row r="22" spans="2:7" ht="11.25" customHeight="1">
      <c r="B22" s="6"/>
      <c r="C22" s="7" t="s">
        <v>16</v>
      </c>
      <c r="E22" s="63">
        <v>-233</v>
      </c>
      <c r="F22" s="49"/>
      <c r="G22" s="64">
        <v>-359</v>
      </c>
    </row>
    <row r="23" spans="2:7" ht="11.25" customHeight="1">
      <c r="B23" s="6"/>
      <c r="C23" s="7" t="s">
        <v>116</v>
      </c>
      <c r="E23" s="74">
        <v>667</v>
      </c>
      <c r="F23" s="42"/>
      <c r="G23" s="74">
        <v>-111</v>
      </c>
    </row>
    <row r="24" spans="2:7" ht="11.25" customHeight="1">
      <c r="B24" s="6"/>
      <c r="C24" s="7"/>
      <c r="E24" s="63"/>
      <c r="F24" s="49"/>
      <c r="G24" s="64"/>
    </row>
    <row r="25" spans="2:7" ht="11.25" customHeight="1">
      <c r="B25" s="6" t="s">
        <v>17</v>
      </c>
      <c r="C25" s="7"/>
      <c r="E25" s="64">
        <f>SUM(E15:E23)</f>
        <v>-6405</v>
      </c>
      <c r="F25" s="42"/>
      <c r="G25" s="64">
        <f>SUM(G15:G23)</f>
        <v>-1699</v>
      </c>
    </row>
    <row r="26" spans="2:7" ht="11.25" customHeight="1">
      <c r="B26" s="6"/>
      <c r="C26" s="7"/>
      <c r="E26" s="61"/>
      <c r="F26" s="42"/>
      <c r="G26" s="64"/>
    </row>
    <row r="27" spans="2:7" ht="11.25" customHeight="1">
      <c r="B27" s="8" t="s">
        <v>18</v>
      </c>
      <c r="C27" s="7"/>
      <c r="E27" s="61"/>
      <c r="F27" s="42"/>
      <c r="G27" s="64"/>
    </row>
    <row r="28" spans="2:7" ht="11.25" customHeight="1">
      <c r="B28" s="6"/>
      <c r="C28" s="6" t="s">
        <v>1</v>
      </c>
      <c r="E28" s="61">
        <v>-1157</v>
      </c>
      <c r="F28" s="42"/>
      <c r="G28" s="76">
        <v>-406</v>
      </c>
    </row>
    <row r="29" spans="2:7" ht="11.25" customHeight="1">
      <c r="B29" s="6"/>
      <c r="C29" s="6" t="s">
        <v>19</v>
      </c>
      <c r="E29" s="61">
        <v>27911</v>
      </c>
      <c r="F29" s="42"/>
      <c r="G29" s="76">
        <v>20613</v>
      </c>
    </row>
    <row r="30" spans="2:7" ht="11.25" customHeight="1">
      <c r="B30" s="6"/>
      <c r="C30" s="6" t="s">
        <v>20</v>
      </c>
      <c r="E30" s="74">
        <v>-11945</v>
      </c>
      <c r="F30" s="49"/>
      <c r="G30" s="77">
        <v>-17072</v>
      </c>
    </row>
    <row r="31" spans="2:7" ht="11.25" customHeight="1">
      <c r="B31" s="35" t="s">
        <v>79</v>
      </c>
      <c r="C31" s="7"/>
      <c r="E31" s="61">
        <f>SUM(E25:E30)</f>
        <v>8404</v>
      </c>
      <c r="F31" s="42"/>
      <c r="G31" s="64">
        <f>SUM(G25:G30)</f>
        <v>1436</v>
      </c>
    </row>
    <row r="32" spans="2:7" ht="11.25" customHeight="1">
      <c r="B32" s="35"/>
      <c r="C32" s="7"/>
      <c r="E32" s="61"/>
      <c r="F32" s="42"/>
      <c r="G32" s="64"/>
    </row>
    <row r="33" spans="2:7" ht="11.25" customHeight="1">
      <c r="B33" s="35"/>
      <c r="C33" s="7" t="s">
        <v>21</v>
      </c>
      <c r="E33" s="61">
        <v>-542</v>
      </c>
      <c r="F33" s="42"/>
      <c r="G33" s="76">
        <v>-171</v>
      </c>
    </row>
    <row r="34" spans="2:7" ht="11.25" customHeight="1">
      <c r="B34" s="35"/>
      <c r="C34" s="7" t="s">
        <v>100</v>
      </c>
      <c r="E34" s="61">
        <v>-624</v>
      </c>
      <c r="F34" s="42"/>
      <c r="G34" s="64">
        <v>-1763</v>
      </c>
    </row>
    <row r="35" spans="2:7" ht="11.25" customHeight="1" thickBot="1">
      <c r="B35" s="8" t="s">
        <v>77</v>
      </c>
      <c r="C35" s="7"/>
      <c r="E35" s="75">
        <f>SUM(E31:E34)</f>
        <v>7238</v>
      </c>
      <c r="F35" s="42"/>
      <c r="G35" s="65">
        <f>SUM(G31:G34)</f>
        <v>-498</v>
      </c>
    </row>
    <row r="36" spans="2:7" ht="11.25" customHeight="1" thickTop="1">
      <c r="B36" s="6"/>
      <c r="C36" s="7"/>
      <c r="E36" s="61"/>
      <c r="F36" s="42"/>
      <c r="G36" s="64"/>
    </row>
    <row r="37" spans="2:7" ht="11.25" customHeight="1">
      <c r="B37" s="12" t="s">
        <v>22</v>
      </c>
      <c r="C37" s="7"/>
      <c r="E37" s="61"/>
      <c r="F37" s="42"/>
      <c r="G37" s="64"/>
    </row>
    <row r="38" spans="2:7" ht="11.25" customHeight="1">
      <c r="B38" s="9" t="s">
        <v>23</v>
      </c>
      <c r="C38" s="7"/>
      <c r="D38" s="53"/>
      <c r="E38" s="73">
        <v>-2193</v>
      </c>
      <c r="F38" s="42"/>
      <c r="G38" s="76">
        <v>-2775</v>
      </c>
    </row>
    <row r="39" spans="2:7" ht="11.25" customHeight="1">
      <c r="B39" s="6" t="s">
        <v>24</v>
      </c>
      <c r="C39" s="7"/>
      <c r="E39" s="61">
        <v>233</v>
      </c>
      <c r="F39" s="42"/>
      <c r="G39" s="76">
        <v>301</v>
      </c>
    </row>
    <row r="40" spans="2:7" ht="11.25" customHeight="1" thickBot="1">
      <c r="B40" s="6"/>
      <c r="C40" s="7"/>
      <c r="E40" s="75">
        <f>SUM(E38:E39)</f>
        <v>-1960</v>
      </c>
      <c r="F40" s="42"/>
      <c r="G40" s="65">
        <f>SUM(G38:G39)</f>
        <v>-2474</v>
      </c>
    </row>
    <row r="41" spans="2:7" ht="11.25" customHeight="1" thickTop="1">
      <c r="B41" s="6"/>
      <c r="C41" s="7"/>
      <c r="E41" s="61"/>
      <c r="F41" s="42"/>
      <c r="G41" s="64"/>
    </row>
    <row r="42" spans="2:7" ht="11.25" customHeight="1">
      <c r="B42" s="12" t="s">
        <v>25</v>
      </c>
      <c r="C42" s="7"/>
      <c r="E42" s="61"/>
      <c r="F42" s="42"/>
      <c r="G42" s="64"/>
    </row>
    <row r="43" spans="2:7" ht="11.25" customHeight="1">
      <c r="B43" s="9" t="s">
        <v>75</v>
      </c>
      <c r="C43" s="7"/>
      <c r="E43" s="61">
        <v>0</v>
      </c>
      <c r="F43" s="42"/>
      <c r="G43" s="76">
        <v>2971</v>
      </c>
    </row>
    <row r="44" spans="2:7" ht="11.25" customHeight="1">
      <c r="B44" s="9" t="s">
        <v>64</v>
      </c>
      <c r="C44" s="7"/>
      <c r="E44" s="61">
        <v>-1038</v>
      </c>
      <c r="F44" s="42"/>
      <c r="G44" s="76">
        <v>-2641</v>
      </c>
    </row>
    <row r="45" spans="2:7" ht="11.25" customHeight="1">
      <c r="B45" s="9" t="s">
        <v>97</v>
      </c>
      <c r="C45" s="7"/>
      <c r="E45" s="61">
        <v>-12073</v>
      </c>
      <c r="F45" s="42"/>
      <c r="G45" s="64">
        <v>-12640</v>
      </c>
    </row>
    <row r="46" spans="2:7" ht="11.25" customHeight="1" hidden="1">
      <c r="B46" s="9" t="s">
        <v>84</v>
      </c>
      <c r="C46" s="7"/>
      <c r="E46" s="61">
        <v>0</v>
      </c>
      <c r="F46" s="42"/>
      <c r="G46" s="64"/>
    </row>
    <row r="47" spans="2:7" ht="11.25" customHeight="1">
      <c r="B47" s="9" t="s">
        <v>84</v>
      </c>
      <c r="C47" s="7"/>
      <c r="E47" s="61">
        <v>0</v>
      </c>
      <c r="F47" s="42"/>
      <c r="G47" s="64">
        <v>0</v>
      </c>
    </row>
    <row r="48" spans="2:7" ht="11.25" customHeight="1" thickBot="1">
      <c r="B48" s="6"/>
      <c r="C48" s="7"/>
      <c r="E48" s="75">
        <f>SUM(E43:E47)</f>
        <v>-13111</v>
      </c>
      <c r="F48" s="42"/>
      <c r="G48" s="65">
        <f>SUM(G43:G47)</f>
        <v>-12310</v>
      </c>
    </row>
    <row r="49" spans="2:7" ht="11.25" customHeight="1" thickTop="1">
      <c r="B49" s="6"/>
      <c r="C49" s="7"/>
      <c r="E49" s="61"/>
      <c r="F49" s="42"/>
      <c r="G49" s="64"/>
    </row>
    <row r="50" spans="2:7" ht="11.25" customHeight="1">
      <c r="B50" s="9" t="s">
        <v>78</v>
      </c>
      <c r="C50" s="7"/>
      <c r="E50" s="61">
        <f>E35+E40+E48</f>
        <v>-7833</v>
      </c>
      <c r="F50" s="42"/>
      <c r="G50" s="64">
        <f>+G35+G40+G48</f>
        <v>-15282</v>
      </c>
    </row>
    <row r="51" spans="2:7" ht="11.25" customHeight="1">
      <c r="B51" s="10"/>
      <c r="C51" s="11"/>
      <c r="E51" s="61"/>
      <c r="F51" s="42"/>
      <c r="G51" s="64"/>
    </row>
    <row r="52" spans="2:7" ht="11.25" customHeight="1">
      <c r="B52" s="12" t="s">
        <v>26</v>
      </c>
      <c r="C52" s="13"/>
      <c r="E52" s="61">
        <v>25446</v>
      </c>
      <c r="F52" s="42"/>
      <c r="G52" s="64">
        <v>31056</v>
      </c>
    </row>
    <row r="53" spans="2:7" ht="11.25" customHeight="1">
      <c r="B53" s="9"/>
      <c r="C53" s="7"/>
      <c r="E53" s="61"/>
      <c r="F53" s="42"/>
      <c r="G53" s="64"/>
    </row>
    <row r="54" spans="2:7" ht="11.25" customHeight="1" thickBot="1">
      <c r="B54" s="12" t="s">
        <v>27</v>
      </c>
      <c r="C54" s="14"/>
      <c r="E54" s="75">
        <f>SUM(E50:E53)</f>
        <v>17613</v>
      </c>
      <c r="F54" s="42"/>
      <c r="G54" s="65">
        <f>+G50+G52</f>
        <v>15774</v>
      </c>
    </row>
    <row r="55" spans="5:7" ht="11.25" customHeight="1" thickTop="1">
      <c r="E55" s="61"/>
      <c r="F55" s="42"/>
      <c r="G55" s="64"/>
    </row>
    <row r="56" spans="5:7" ht="11.25" customHeight="1">
      <c r="E56" s="61"/>
      <c r="F56" s="42"/>
      <c r="G56" s="63"/>
    </row>
    <row r="57" spans="5:7" ht="11.25" customHeight="1">
      <c r="E57" s="80"/>
      <c r="G57" s="63"/>
    </row>
    <row r="58" spans="5:7" ht="11.25" customHeight="1">
      <c r="E58" s="36"/>
      <c r="G58" s="63"/>
    </row>
    <row r="59" spans="2:7" ht="11.25" customHeight="1">
      <c r="B59" s="17" t="s">
        <v>71</v>
      </c>
      <c r="G59" s="63"/>
    </row>
    <row r="60" spans="2:7" ht="11.25" customHeight="1">
      <c r="B60" s="17" t="s">
        <v>108</v>
      </c>
      <c r="G60" s="63"/>
    </row>
    <row r="61" ht="11.25" customHeight="1">
      <c r="G61" s="63"/>
    </row>
    <row r="62" ht="11.25" customHeight="1">
      <c r="G62" s="63"/>
    </row>
    <row r="63" ht="12">
      <c r="G63" s="63"/>
    </row>
  </sheetData>
  <sheetProtection/>
  <protectedRanges>
    <protectedRange sqref="E43" name="Range5"/>
    <protectedRange sqref="D38:E38" name="Range4"/>
    <protectedRange sqref="E34" name="Range3"/>
    <protectedRange sqref="G23 E23" name="Range1"/>
    <protectedRange sqref="G40" name="Range4_1"/>
    <protectedRange sqref="G50" name="Range5_1"/>
    <protectedRange sqref="G43" name="Range5_2"/>
    <protectedRange sqref="G38" name="Range4_2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0" t="str">
        <f>'Income Statement'!A4</f>
        <v>For the second quarter ended 30 June 2015</v>
      </c>
      <c r="B4" s="23"/>
    </row>
    <row r="6" ht="12">
      <c r="G6" s="25"/>
    </row>
    <row r="7" spans="2:7" ht="12">
      <c r="B7" s="27"/>
      <c r="C7" s="27" t="s">
        <v>29</v>
      </c>
      <c r="D7" s="27"/>
      <c r="E7" s="27"/>
      <c r="F7" s="27"/>
      <c r="G7" s="27"/>
    </row>
    <row r="8" spans="2:7" ht="12">
      <c r="B8" s="27"/>
      <c r="C8" s="27" t="s">
        <v>30</v>
      </c>
      <c r="D8" s="27" t="s">
        <v>4</v>
      </c>
      <c r="E8" s="27"/>
      <c r="F8" s="27" t="s">
        <v>82</v>
      </c>
      <c r="G8" s="27"/>
    </row>
    <row r="9" spans="2:7" ht="12">
      <c r="B9" s="26" t="s">
        <v>9</v>
      </c>
      <c r="C9" s="26" t="s">
        <v>31</v>
      </c>
      <c r="D9" s="26" t="s">
        <v>73</v>
      </c>
      <c r="E9" s="26" t="s">
        <v>0</v>
      </c>
      <c r="F9" s="26" t="s">
        <v>61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115</v>
      </c>
    </row>
    <row r="13" ht="12">
      <c r="D13" s="42"/>
    </row>
    <row r="14" spans="1:7" ht="12">
      <c r="A14" s="17" t="s">
        <v>32</v>
      </c>
      <c r="B14" s="42">
        <v>60402</v>
      </c>
      <c r="C14" s="42">
        <v>4126</v>
      </c>
      <c r="D14" s="42">
        <v>65789</v>
      </c>
      <c r="E14" s="42">
        <v>130317</v>
      </c>
      <c r="F14" s="42">
        <v>10314</v>
      </c>
      <c r="G14" s="42">
        <f>+E14+F14</f>
        <v>140631</v>
      </c>
    </row>
    <row r="15" spans="2:8" ht="12">
      <c r="B15" s="42"/>
      <c r="C15" s="42"/>
      <c r="D15" s="42"/>
      <c r="E15" s="42"/>
      <c r="F15" s="42"/>
      <c r="G15" s="42"/>
      <c r="H15" s="42"/>
    </row>
    <row r="16" spans="1:8" ht="12">
      <c r="A16" s="17" t="s">
        <v>72</v>
      </c>
      <c r="B16" s="42">
        <v>0</v>
      </c>
      <c r="C16" s="42">
        <v>0</v>
      </c>
      <c r="D16" s="42">
        <v>-11562</v>
      </c>
      <c r="E16" s="42">
        <v>-11562</v>
      </c>
      <c r="F16" s="42">
        <v>606</v>
      </c>
      <c r="G16" s="42">
        <f>+E16+F16</f>
        <v>-10956</v>
      </c>
      <c r="H16" s="42"/>
    </row>
    <row r="17" spans="2:7" ht="12">
      <c r="B17" s="42"/>
      <c r="C17" s="42"/>
      <c r="D17" s="42"/>
      <c r="E17" s="42"/>
      <c r="F17" s="42"/>
      <c r="G17" s="42"/>
    </row>
    <row r="18" spans="1:7" ht="12">
      <c r="A18" s="17" t="s">
        <v>98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2:7" ht="12">
      <c r="B19" s="42"/>
      <c r="C19" s="42"/>
      <c r="D19" s="42"/>
      <c r="E19" s="42"/>
      <c r="F19" s="42"/>
      <c r="G19" s="42"/>
    </row>
    <row r="20" spans="1:8" ht="12">
      <c r="A20" s="17" t="s">
        <v>65</v>
      </c>
      <c r="B20" s="42">
        <v>0</v>
      </c>
      <c r="C20" s="42">
        <v>0</v>
      </c>
      <c r="D20" s="42">
        <v>0</v>
      </c>
      <c r="E20" s="42">
        <v>0</v>
      </c>
      <c r="F20" s="42"/>
      <c r="G20" s="42">
        <v>0</v>
      </c>
      <c r="H20" s="42"/>
    </row>
    <row r="21" spans="2:8" ht="12">
      <c r="B21" s="42"/>
      <c r="C21" s="42"/>
      <c r="D21" s="42"/>
      <c r="E21" s="42"/>
      <c r="F21" s="42"/>
      <c r="G21" s="42"/>
      <c r="H21" s="19"/>
    </row>
    <row r="22" spans="1:8" ht="12.75" thickBot="1">
      <c r="A22" s="17" t="s">
        <v>33</v>
      </c>
      <c r="B22" s="51">
        <f aca="true" t="shared" si="0" ref="B22:G22">SUM(B14:B21)</f>
        <v>60402</v>
      </c>
      <c r="C22" s="51">
        <f t="shared" si="0"/>
        <v>4126</v>
      </c>
      <c r="D22" s="51">
        <f t="shared" si="0"/>
        <v>54227</v>
      </c>
      <c r="E22" s="51">
        <f t="shared" si="0"/>
        <v>118755</v>
      </c>
      <c r="F22" s="51">
        <f t="shared" si="0"/>
        <v>10920</v>
      </c>
      <c r="G22" s="51">
        <f t="shared" si="0"/>
        <v>129675</v>
      </c>
      <c r="H22" s="42"/>
    </row>
    <row r="23" spans="2:8" ht="12.75" thickTop="1">
      <c r="B23" s="42"/>
      <c r="C23" s="42"/>
      <c r="D23" s="42"/>
      <c r="E23" s="42"/>
      <c r="F23" s="42"/>
      <c r="G23" s="42"/>
      <c r="H23" s="42"/>
    </row>
    <row r="24" spans="2:8" ht="12">
      <c r="B24" s="42"/>
      <c r="C24" s="42"/>
      <c r="D24" s="42"/>
      <c r="E24" s="42"/>
      <c r="F24" s="42"/>
      <c r="G24" s="22"/>
      <c r="H24" s="42"/>
    </row>
    <row r="25" spans="1:8" ht="12">
      <c r="A25" s="37" t="s">
        <v>114</v>
      </c>
      <c r="B25" s="42"/>
      <c r="C25" s="42"/>
      <c r="D25" s="42"/>
      <c r="E25" s="42"/>
      <c r="F25" s="42"/>
      <c r="G25" s="42"/>
      <c r="H25" s="42"/>
    </row>
    <row r="26" spans="2:8" ht="12">
      <c r="B26" s="42"/>
      <c r="C26" s="42"/>
      <c r="D26" s="42"/>
      <c r="E26" s="42"/>
      <c r="F26" s="42"/>
      <c r="G26" s="42"/>
      <c r="H26" s="42"/>
    </row>
    <row r="27" spans="1:8" ht="12">
      <c r="A27" s="17" t="s">
        <v>32</v>
      </c>
      <c r="B27" s="42">
        <v>60402</v>
      </c>
      <c r="C27" s="42">
        <v>4126</v>
      </c>
      <c r="D27" s="42">
        <v>102000</v>
      </c>
      <c r="E27" s="42">
        <f>SUM(B27:D27)</f>
        <v>166528</v>
      </c>
      <c r="F27" s="42">
        <v>10697</v>
      </c>
      <c r="G27" s="42">
        <f>+E27+F27</f>
        <v>177225</v>
      </c>
      <c r="H27" s="42"/>
    </row>
    <row r="28" spans="2:7" ht="12">
      <c r="B28" s="42"/>
      <c r="C28" s="42"/>
      <c r="D28" s="42"/>
      <c r="E28" s="42"/>
      <c r="F28" s="42"/>
      <c r="G28" s="42"/>
    </row>
    <row r="29" spans="1:7" ht="12">
      <c r="A29" s="17" t="s">
        <v>72</v>
      </c>
      <c r="B29" s="42">
        <v>0</v>
      </c>
      <c r="C29" s="42">
        <v>0</v>
      </c>
      <c r="D29" s="42">
        <v>-5337</v>
      </c>
      <c r="E29" s="42">
        <f>SUM(B29:D29)</f>
        <v>-5337</v>
      </c>
      <c r="F29" s="42">
        <v>445</v>
      </c>
      <c r="G29" s="42">
        <f>+E29+F29</f>
        <v>-4892</v>
      </c>
    </row>
    <row r="30" spans="2:8" ht="12">
      <c r="B30" s="42"/>
      <c r="C30" s="42"/>
      <c r="D30" s="42"/>
      <c r="E30" s="42"/>
      <c r="F30" s="42"/>
      <c r="G30" s="42"/>
      <c r="H30" s="19"/>
    </row>
    <row r="31" spans="1:8" ht="12">
      <c r="A31" s="17" t="s">
        <v>98</v>
      </c>
      <c r="B31" s="42">
        <v>0</v>
      </c>
      <c r="C31" s="42">
        <v>0</v>
      </c>
      <c r="D31" s="42">
        <v>0</v>
      </c>
      <c r="E31" s="42">
        <f>SUM(B31:D31)</f>
        <v>0</v>
      </c>
      <c r="F31" s="42">
        <v>0</v>
      </c>
      <c r="G31" s="42">
        <f>+E31+F31</f>
        <v>0</v>
      </c>
      <c r="H31" s="19"/>
    </row>
    <row r="32" spans="2:8" ht="12">
      <c r="B32" s="85"/>
      <c r="C32" s="85"/>
      <c r="D32" s="19"/>
      <c r="E32" s="19"/>
      <c r="F32" s="19"/>
      <c r="G32" s="19"/>
      <c r="H32" s="19"/>
    </row>
    <row r="33" spans="1:8" ht="12.75" thickBot="1">
      <c r="A33" s="17" t="s">
        <v>33</v>
      </c>
      <c r="B33" s="51">
        <f aca="true" t="shared" si="1" ref="B33:G33">SUM(B27:B32)</f>
        <v>60402</v>
      </c>
      <c r="C33" s="51">
        <f t="shared" si="1"/>
        <v>4126</v>
      </c>
      <c r="D33" s="51">
        <f t="shared" si="1"/>
        <v>96663</v>
      </c>
      <c r="E33" s="51">
        <f t="shared" si="1"/>
        <v>161191</v>
      </c>
      <c r="F33" s="51">
        <f t="shared" si="1"/>
        <v>11142</v>
      </c>
      <c r="G33" s="51">
        <f t="shared" si="1"/>
        <v>172333</v>
      </c>
      <c r="H33" s="42"/>
    </row>
    <row r="34" ht="12.75" thickTop="1">
      <c r="H34" s="42"/>
    </row>
    <row r="35" ht="12">
      <c r="H35" s="42"/>
    </row>
    <row r="36" ht="12">
      <c r="A36" s="17" t="s">
        <v>74</v>
      </c>
    </row>
    <row r="37" ht="12">
      <c r="A37" s="17" t="s">
        <v>107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2015-08-13T08:51:55Z</cp:lastPrinted>
  <dcterms:created xsi:type="dcterms:W3CDTF">2005-02-18T06:17:44Z</dcterms:created>
  <dcterms:modified xsi:type="dcterms:W3CDTF">2015-08-28T09:59:22Z</dcterms:modified>
  <cp:category/>
  <cp:version/>
  <cp:contentType/>
  <cp:contentStatus/>
</cp:coreProperties>
</file>