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720" windowHeight="613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2">'Sheet3'!$A$1:$D$26</definedName>
  </definedNames>
  <calcPr fullCalcOnLoad="1"/>
</workbook>
</file>

<file path=xl/sharedStrings.xml><?xml version="1.0" encoding="utf-8"?>
<sst xmlns="http://schemas.openxmlformats.org/spreadsheetml/2006/main" count="129" uniqueCount="101">
  <si>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</si>
  <si>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</si>
  <si>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</si>
  <si>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</si>
  <si>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</si>
  <si>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</si>
  <si>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</si>
  <si>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</si>
  <si>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</si>
  <si>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</si>
  <si>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</si>
  <si>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</si>
  <si>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</si>
  <si>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</si>
  <si>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</si>
  <si>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</si>
  <si>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</si>
  <si>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</si>
  <si>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</si>
  <si>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</si>
  <si>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</si>
  <si>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</si>
  <si>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</si>
  <si>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</si>
  <si>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(The Condensed Consolidated Income Statements should be read in conjunction with the Annual Financial Report for</t>
  </si>
  <si>
    <t>31 December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</si>
  <si>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</si>
  <si>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</si>
  <si>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</si>
  <si>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</si>
  <si>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</si>
  <si>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</si>
  <si>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</si>
  <si>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</si>
  <si>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</si>
  <si>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</si>
  <si>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</si>
  <si>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</si>
  <si>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</si>
  <si>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</si>
  <si>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</si>
  <si>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</si>
  <si>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</si>
  <si>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</si>
  <si>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</si>
  <si>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</si>
  <si>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</si>
  <si>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</si>
  <si>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</si>
  <si>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</si>
  <si>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</si>
  <si>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</si>
  <si>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</si>
  <si>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 xml:space="preserve">(The Condensed Consolidated Cash Flow Statements should be read in conjunction </t>
  </si>
  <si>
    <t>Net cash inflow from operating activities</t>
  </si>
  <si>
    <t>Cash &amp; Cash Equivalents at 1 January</t>
  </si>
  <si>
    <t>EPS - Basic (sen)</t>
  </si>
  <si>
    <t xml:space="preserve">        - Diluted (sen)</t>
  </si>
  <si>
    <t>Net tangible assets per share (RM)</t>
  </si>
  <si>
    <t>(Audited)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</si>
  <si>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</si>
  <si>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RM'000</t>
  </si>
  <si>
    <t>Issues of shares</t>
  </si>
  <si>
    <t>2004</t>
  </si>
  <si>
    <t>2005</t>
  </si>
  <si>
    <t>for the year ended 31st December 2004)</t>
  </si>
  <si>
    <t>with the Annual Financial Report for the year ended 31 December 2004)</t>
  </si>
  <si>
    <t>Balance at 1 January 2005</t>
  </si>
  <si>
    <t>Balance at 1 January 2004</t>
  </si>
  <si>
    <t>Annual Financial Report for the year ended 31st December 2004)</t>
  </si>
  <si>
    <t>the year ended 31st December 2004)</t>
  </si>
  <si>
    <t>2003 first and final dividend - 8 sen tax exempt</t>
  </si>
  <si>
    <t>Purchase of treasury shares</t>
  </si>
  <si>
    <t>2004 final dividend - 8 sen tax exempt &amp; 4 sen less 28% tax</t>
  </si>
  <si>
    <t>Treasury</t>
  </si>
  <si>
    <t>Shares</t>
  </si>
  <si>
    <t>(RM'000)</t>
  </si>
  <si>
    <t>Treasury Shares</t>
  </si>
  <si>
    <t>Net cash (outflow) from financing activities</t>
  </si>
  <si>
    <t>2004 interim dividend - 10 sen less income tax at 28%</t>
  </si>
  <si>
    <t>2005 interim dividend - 10 sen less income tax at 28%</t>
  </si>
  <si>
    <t>For the period ended 31 December 2005</t>
  </si>
  <si>
    <t>31 December</t>
  </si>
  <si>
    <t>12 months ended</t>
  </si>
  <si>
    <t>31 DECEMBER</t>
  </si>
  <si>
    <t>FOR THE QUARTER ENDED 31 DECEMBER 2005</t>
  </si>
  <si>
    <t>12 months</t>
  </si>
  <si>
    <t>ended 31 December</t>
  </si>
  <si>
    <t>Cash &amp; Cash Equivalents at 31 December</t>
  </si>
  <si>
    <t>Net increase / (decrease) in cash and cash equivalents</t>
  </si>
  <si>
    <t>Net cash (outflow) from investing activities</t>
  </si>
  <si>
    <t>12 months quarter ended 31 December 2005</t>
  </si>
  <si>
    <t>Profit after tax for twelve months period</t>
  </si>
  <si>
    <t>Balance at 31 December 2005</t>
  </si>
  <si>
    <t>12 months quarter ended 31 December 2004</t>
  </si>
  <si>
    <t>Balance at 31 December 2004</t>
  </si>
  <si>
    <r>
      <t xml:space="preserve">CONDENSED </t>
    </r>
    <r>
      <rPr>
        <sz val="12"/>
        <rFont val="新細明體"/>
        <family val="1"/>
      </rPr>
      <t xml:space="preserve">CONSOLIDATED BALANCE SHEET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>AT 31 DECEMBER 2005</t>
    </r>
  </si>
  <si>
    <t xml:space="preserve">Currency </t>
  </si>
  <si>
    <t xml:space="preserve">Translation </t>
  </si>
  <si>
    <t>Reserve</t>
  </si>
  <si>
    <t>Currency translation differences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</si>
</sst>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_-* #,##0.0_-;\-* #,##0.0_-;_-* &quot;-&quot;??_-;_-@_-"/>
    <numFmt numFmtId="186" formatCode="_-* #,##0_-;\-* #,##0_-;_-* &quot;-&quot;??_-;_-@_-"/>
    <numFmt numFmtId="187" formatCode="0.00_);[Red]\(0.00\)"/>
    <numFmt numFmtId="188" formatCode="0.00_);\(0.00\)"/>
    <numFmt numFmtId="189" formatCode="0.0_);\(0.0\)"/>
    <numFmt numFmtId="190" formatCode="\(#,##0\)"/>
    <numFmt numFmtId="191" formatCode="0_);\(0\)"/>
    <numFmt numFmtId="192" formatCode="#,##0.0_);\(#,##0.0\)"/>
    <numFmt numFmtId="193" formatCode="_-* #,##0.000_-;\-* #,##0.000_-;_-* &quot;-&quot;??_-;_-@_-"/>
    <numFmt numFmtId="194" formatCode="0_);[Red]\(0\)"/>
    <numFmt numFmtId="195" formatCode="#,##0_);\(#,##0\)"/>
  </numFmts>
  <fonts count="6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1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Alignment="1">
      <alignment/>
    </xf>
    <xf numFmtId="0" fontId="0" fillId="0" borderId="0" xfId="0" applyAlignment="1" quotePrefix="1">
      <alignment/>
    </xf>
    <xf numFmtId="184" fontId="0" fillId="0" borderId="2" xfId="15" applyNumberFormat="1" applyBorder="1" applyAlignment="1">
      <alignment/>
    </xf>
    <xf numFmtId="184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84" fontId="0" fillId="0" borderId="0" xfId="15" applyNumberFormat="1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84" fontId="0" fillId="0" borderId="4" xfId="15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184" fontId="0" fillId="0" borderId="6" xfId="15" applyNumberFormat="1" applyFont="1" applyBorder="1" applyAlignment="1">
      <alignment/>
    </xf>
    <xf numFmtId="184" fontId="0" fillId="0" borderId="7" xfId="15" applyNumberFormat="1" applyFont="1" applyBorder="1" applyAlignment="1">
      <alignment/>
    </xf>
    <xf numFmtId="184" fontId="0" fillId="0" borderId="3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8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6" fontId="0" fillId="0" borderId="0" xfId="15" applyNumberFormat="1" applyAlignment="1">
      <alignment/>
    </xf>
    <xf numFmtId="186" fontId="0" fillId="0" borderId="0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2" xfId="0" applyNumberFormat="1" applyBorder="1" applyAlignment="1">
      <alignment/>
    </xf>
    <xf numFmtId="43" fontId="0" fillId="0" borderId="0" xfId="15" applyFont="1" applyBorder="1" applyAlignment="1">
      <alignment/>
    </xf>
    <xf numFmtId="43" fontId="3" fillId="0" borderId="9" xfId="15" applyFont="1" applyBorder="1" applyAlignment="1">
      <alignment horizontal="center"/>
    </xf>
    <xf numFmtId="37" fontId="0" fillId="0" borderId="0" xfId="15" applyNumberFormat="1" applyAlignment="1">
      <alignment/>
    </xf>
    <xf numFmtId="37" fontId="0" fillId="0" borderId="2" xfId="15" applyNumberFormat="1" applyBorder="1" applyAlignment="1">
      <alignment/>
    </xf>
    <xf numFmtId="37" fontId="0" fillId="0" borderId="0" xfId="15" applyNumberFormat="1" applyBorder="1" applyAlignment="1">
      <alignment/>
    </xf>
    <xf numFmtId="186" fontId="0" fillId="0" borderId="3" xfId="15" applyNumberFormat="1" applyBorder="1" applyAlignment="1">
      <alignment/>
    </xf>
    <xf numFmtId="37" fontId="0" fillId="0" borderId="3" xfId="15" applyNumberFormat="1" applyBorder="1" applyAlignment="1">
      <alignment/>
    </xf>
    <xf numFmtId="186" fontId="3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3" fontId="3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15" applyFont="1" applyAlignment="1">
      <alignment/>
    </xf>
    <xf numFmtId="43" fontId="0" fillId="0" borderId="0" xfId="15" applyAlignment="1">
      <alignment/>
    </xf>
    <xf numFmtId="195" fontId="0" fillId="0" borderId="0" xfId="15" applyNumberFormat="1" applyAlignment="1">
      <alignment/>
    </xf>
    <xf numFmtId="195" fontId="0" fillId="0" borderId="3" xfId="15" applyNumberFormat="1" applyBorder="1" applyAlignment="1">
      <alignment/>
    </xf>
    <xf numFmtId="195" fontId="3" fillId="0" borderId="0" xfId="15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2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H1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6.5">
      <c r="A1" s="67" t="s">
        <v>0</v>
      </c>
      <c r="B1" s="67"/>
      <c r="C1" s="67"/>
      <c r="D1" s="67"/>
      <c r="E1" s="67"/>
      <c r="F1" s="67"/>
      <c r="G1" s="67"/>
      <c r="H1" s="67"/>
    </row>
    <row r="2" spans="1:8" ht="16.5">
      <c r="A2" s="67" t="s">
        <v>1</v>
      </c>
      <c r="B2" s="67"/>
      <c r="C2" s="67"/>
      <c r="D2" s="67"/>
      <c r="E2" s="67"/>
      <c r="F2" s="67"/>
      <c r="G2" s="67"/>
      <c r="H2" s="67"/>
    </row>
    <row r="3" spans="1:8" ht="16.5">
      <c r="A3" s="67" t="s">
        <v>2</v>
      </c>
      <c r="B3" s="67"/>
      <c r="C3" s="67"/>
      <c r="D3" s="67"/>
      <c r="E3" s="67"/>
      <c r="F3" s="67"/>
      <c r="G3" s="67"/>
      <c r="H3" s="67"/>
    </row>
    <row r="4" spans="1:8" ht="16.5">
      <c r="A4" s="67" t="s">
        <v>3</v>
      </c>
      <c r="B4" s="67"/>
      <c r="C4" s="67"/>
      <c r="D4" s="67"/>
      <c r="E4" s="67"/>
      <c r="F4" s="67"/>
      <c r="G4" s="67"/>
      <c r="H4" s="67"/>
    </row>
    <row r="6" spans="1:8" ht="16.5">
      <c r="A6" s="66" t="s">
        <v>13</v>
      </c>
      <c r="B6" s="67"/>
      <c r="C6" s="67"/>
      <c r="D6" s="67"/>
      <c r="E6" s="67"/>
      <c r="F6" s="67"/>
      <c r="G6" s="67"/>
      <c r="H6" s="67"/>
    </row>
    <row r="7" spans="1:8" ht="16.5">
      <c r="A7" s="66" t="s">
        <v>81</v>
      </c>
      <c r="B7" s="66"/>
      <c r="C7" s="66"/>
      <c r="D7" s="66"/>
      <c r="E7" s="66"/>
      <c r="F7" s="66"/>
      <c r="G7" s="66"/>
      <c r="H7" s="66"/>
    </row>
    <row r="8" spans="1:8" ht="16.5">
      <c r="A8" s="29"/>
      <c r="B8" s="27"/>
      <c r="C8" s="27"/>
      <c r="D8" s="27"/>
      <c r="E8" s="27"/>
      <c r="F8" s="27"/>
      <c r="G8" s="27"/>
      <c r="H8" s="27"/>
    </row>
    <row r="9" spans="2:8" ht="16.5">
      <c r="B9" s="66" t="s">
        <v>12</v>
      </c>
      <c r="C9" s="66"/>
      <c r="D9" s="66"/>
      <c r="F9" s="66" t="s">
        <v>83</v>
      </c>
      <c r="G9" s="66"/>
      <c r="H9" s="66"/>
    </row>
    <row r="10" spans="2:8" ht="16.5">
      <c r="B10" s="68" t="s">
        <v>82</v>
      </c>
      <c r="C10" s="68"/>
      <c r="D10" s="68"/>
      <c r="E10" s="1"/>
      <c r="F10" s="69" t="s">
        <v>82</v>
      </c>
      <c r="G10" s="69"/>
      <c r="H10" s="69"/>
    </row>
    <row r="11" spans="2:8" ht="16.5">
      <c r="B11" s="28">
        <v>2005</v>
      </c>
      <c r="C11" s="1"/>
      <c r="D11" s="28">
        <v>2004</v>
      </c>
      <c r="E11" s="1"/>
      <c r="F11" s="28">
        <v>2005</v>
      </c>
      <c r="H11" s="28">
        <v>2004</v>
      </c>
    </row>
    <row r="12" spans="2:8" ht="16.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7.25" thickBot="1">
      <c r="A14" t="s">
        <v>11</v>
      </c>
      <c r="B14" s="2">
        <f>200464-149439</f>
        <v>51025</v>
      </c>
      <c r="C14" s="3"/>
      <c r="D14" s="2">
        <v>58020</v>
      </c>
      <c r="E14" s="4"/>
      <c r="F14" s="2">
        <v>200464</v>
      </c>
      <c r="H14" s="2">
        <v>217658</v>
      </c>
    </row>
    <row r="15" spans="1:8" ht="17.25" thickTop="1">
      <c r="A15" s="26"/>
      <c r="B15" s="4"/>
      <c r="C15" s="4"/>
      <c r="D15" s="4"/>
      <c r="E15" s="4"/>
      <c r="F15" s="4"/>
      <c r="H15" s="4"/>
    </row>
    <row r="16" spans="1:8" ht="17.25" thickBot="1">
      <c r="A16" s="26" t="s">
        <v>14</v>
      </c>
      <c r="B16" s="2">
        <f>7258-5326</f>
        <v>1932</v>
      </c>
      <c r="C16" s="3"/>
      <c r="D16" s="2">
        <v>3539</v>
      </c>
      <c r="E16" s="4"/>
      <c r="F16" s="2">
        <v>7258</v>
      </c>
      <c r="H16" s="2">
        <v>8584</v>
      </c>
    </row>
    <row r="17" spans="2:8" ht="17.25" thickTop="1">
      <c r="B17" s="4"/>
      <c r="C17" s="4"/>
      <c r="D17" s="4"/>
      <c r="E17" s="4"/>
      <c r="F17" s="4"/>
      <c r="H17" s="4"/>
    </row>
    <row r="18" spans="1:8" ht="17.25" thickBot="1">
      <c r="A18" s="26" t="s">
        <v>15</v>
      </c>
      <c r="B18" s="2">
        <f>4431-3530</f>
        <v>901</v>
      </c>
      <c r="C18" s="3"/>
      <c r="D18" s="2">
        <v>1373</v>
      </c>
      <c r="E18" s="4"/>
      <c r="F18" s="2">
        <v>4431</v>
      </c>
      <c r="H18" s="2">
        <v>4900</v>
      </c>
    </row>
    <row r="19" spans="2:8" ht="17.25" thickTop="1">
      <c r="B19" s="4"/>
      <c r="C19" s="4"/>
      <c r="D19" s="4"/>
      <c r="E19" s="4"/>
      <c r="F19" s="4"/>
      <c r="H19" s="4"/>
    </row>
    <row r="20" spans="1:8" ht="16.5">
      <c r="A20" s="26" t="s">
        <v>16</v>
      </c>
      <c r="B20" s="4">
        <f>36580-32881</f>
        <v>3699</v>
      </c>
      <c r="C20" s="4"/>
      <c r="D20" s="4">
        <v>11592</v>
      </c>
      <c r="E20" s="4"/>
      <c r="F20" s="4">
        <v>36580</v>
      </c>
      <c r="H20" s="4">
        <v>58213</v>
      </c>
    </row>
    <row r="21" spans="1:8" ht="16.5">
      <c r="A21" s="5"/>
      <c r="B21" s="4"/>
      <c r="C21" s="4"/>
      <c r="D21" s="4"/>
      <c r="E21" s="4"/>
      <c r="F21" s="4"/>
      <c r="H21" s="4"/>
    </row>
    <row r="22" spans="1:8" ht="16.5">
      <c r="A22" s="26" t="s">
        <v>17</v>
      </c>
      <c r="B22" s="4">
        <v>-110</v>
      </c>
      <c r="C22" s="4"/>
      <c r="D22" s="4">
        <v>-212</v>
      </c>
      <c r="E22" s="4"/>
      <c r="F22" s="4">
        <v>-1230</v>
      </c>
      <c r="H22" s="4">
        <v>-836</v>
      </c>
    </row>
    <row r="23" spans="2:8" ht="16.5">
      <c r="B23" s="4"/>
      <c r="C23" s="4"/>
      <c r="D23" s="4"/>
      <c r="E23" s="4"/>
      <c r="F23" s="4"/>
      <c r="H23" s="4"/>
    </row>
    <row r="24" spans="1:8" ht="16.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6.5">
      <c r="B25" s="4"/>
      <c r="C25" s="4"/>
      <c r="D25" s="4"/>
      <c r="E25" s="4"/>
      <c r="F25" s="4"/>
      <c r="H25" s="4"/>
    </row>
    <row r="26" spans="1:8" ht="16.5">
      <c r="A26" s="26" t="s">
        <v>19</v>
      </c>
      <c r="B26" s="4">
        <f>B20+B22</f>
        <v>3589</v>
      </c>
      <c r="C26" s="4"/>
      <c r="D26" s="4">
        <f>D20+D22</f>
        <v>11380</v>
      </c>
      <c r="E26" s="4"/>
      <c r="F26" s="4">
        <f>F20+F22</f>
        <v>35350</v>
      </c>
      <c r="H26" s="4">
        <f>H20+H22</f>
        <v>57377</v>
      </c>
    </row>
    <row r="27" spans="2:8" ht="16.5">
      <c r="B27" s="4"/>
      <c r="C27" s="4"/>
      <c r="D27" s="4"/>
      <c r="E27" s="4"/>
      <c r="F27" s="4"/>
      <c r="H27" s="4"/>
    </row>
    <row r="28" spans="1:8" ht="16.5">
      <c r="A28" s="26" t="s">
        <v>20</v>
      </c>
      <c r="B28" s="6">
        <v>3299</v>
      </c>
      <c r="C28" s="3"/>
      <c r="D28" s="6">
        <v>-1069</v>
      </c>
      <c r="E28" s="4"/>
      <c r="F28" s="6">
        <v>-5710</v>
      </c>
      <c r="H28" s="6">
        <v>-13412</v>
      </c>
    </row>
    <row r="29" spans="2:8" ht="16.5">
      <c r="B29" s="4"/>
      <c r="C29" s="4"/>
      <c r="D29" s="4"/>
      <c r="E29" s="4"/>
      <c r="F29" s="4"/>
      <c r="H29" s="4"/>
    </row>
    <row r="30" spans="1:8" ht="16.5">
      <c r="A30" s="26" t="s">
        <v>21</v>
      </c>
      <c r="B30" s="4">
        <f>B26+B28</f>
        <v>6888</v>
      </c>
      <c r="C30" s="4"/>
      <c r="D30" s="4">
        <f>D26+D28</f>
        <v>10311</v>
      </c>
      <c r="E30" s="4"/>
      <c r="F30" s="4">
        <f>F26+F28</f>
        <v>29640</v>
      </c>
      <c r="H30" s="4">
        <f>H26+H28</f>
        <v>43965</v>
      </c>
    </row>
    <row r="31" spans="1:8" ht="16.5">
      <c r="A31" s="5"/>
      <c r="B31" s="4"/>
      <c r="C31" s="3"/>
      <c r="D31" s="4"/>
      <c r="E31" s="4"/>
      <c r="F31" s="4"/>
      <c r="H31" s="4"/>
    </row>
    <row r="32" spans="1:8" ht="16.5">
      <c r="A32" s="26" t="s">
        <v>22</v>
      </c>
      <c r="B32" s="4">
        <v>65</v>
      </c>
      <c r="C32" s="4"/>
      <c r="D32" s="4">
        <v>0</v>
      </c>
      <c r="E32" s="4"/>
      <c r="F32" s="4">
        <v>90</v>
      </c>
      <c r="H32" s="4">
        <v>0</v>
      </c>
    </row>
    <row r="33" spans="1:8" ht="16.5">
      <c r="A33" s="5"/>
      <c r="B33" s="3"/>
      <c r="C33" s="3"/>
      <c r="D33" s="3"/>
      <c r="E33" s="3"/>
      <c r="F33" s="3"/>
      <c r="G33" s="33"/>
      <c r="H33" s="3"/>
    </row>
    <row r="34" spans="1:8" ht="17.25" thickBot="1">
      <c r="A34" s="26" t="s">
        <v>23</v>
      </c>
      <c r="B34" s="7">
        <f>B30+B32</f>
        <v>6953</v>
      </c>
      <c r="C34" s="4"/>
      <c r="D34" s="7">
        <f>D30+D32</f>
        <v>10311</v>
      </c>
      <c r="E34" s="4"/>
      <c r="F34" s="7">
        <f>F30+F32</f>
        <v>29730</v>
      </c>
      <c r="H34" s="7">
        <f>H30+H32</f>
        <v>43965</v>
      </c>
    </row>
    <row r="35" spans="1:5" ht="17.25" thickTop="1">
      <c r="A35" s="5"/>
      <c r="C35" s="4"/>
      <c r="E35" s="4"/>
    </row>
    <row r="36" spans="1:8" ht="17.25" thickBot="1">
      <c r="A36" s="26" t="s">
        <v>56</v>
      </c>
      <c r="B36" s="35">
        <f>B34/84820*100</f>
        <v>8.197359113416647</v>
      </c>
      <c r="C36" s="4"/>
      <c r="D36" s="35">
        <v>12.44</v>
      </c>
      <c r="E36" s="4"/>
      <c r="F36" s="35">
        <f>F34/84135*100</f>
        <v>35.33606703512213</v>
      </c>
      <c r="H36" s="35">
        <v>53.33</v>
      </c>
    </row>
    <row r="37" spans="1:8" ht="18" thickBot="1" thickTop="1">
      <c r="A37" s="8" t="s">
        <v>57</v>
      </c>
      <c r="B37" s="47">
        <f>B34/84876*100</f>
        <v>8.191950610302086</v>
      </c>
      <c r="C37" s="4"/>
      <c r="D37" s="47">
        <v>12.35</v>
      </c>
      <c r="E37" s="4"/>
      <c r="F37" s="47">
        <f>F34/84372*100</f>
        <v>35.236808419854924</v>
      </c>
      <c r="H37" s="47">
        <v>52.61</v>
      </c>
    </row>
    <row r="38" spans="1:8" ht="17.25" thickTop="1">
      <c r="A38" s="5"/>
      <c r="B38" s="4"/>
      <c r="C38" s="4"/>
      <c r="D38" s="4"/>
      <c r="E38" s="4"/>
      <c r="F38" s="4"/>
      <c r="H38" s="4"/>
    </row>
    <row r="39" ht="16.5">
      <c r="A39" s="26"/>
    </row>
    <row r="40" ht="16.5">
      <c r="A40" s="26" t="s">
        <v>24</v>
      </c>
    </row>
    <row r="41" ht="16.5">
      <c r="A41" s="26" t="s">
        <v>70</v>
      </c>
    </row>
  </sheetData>
  <mergeCells count="10">
    <mergeCell ref="A1:H1"/>
    <mergeCell ref="A2:H2"/>
    <mergeCell ref="A3:H3"/>
    <mergeCell ref="A4:H4"/>
    <mergeCell ref="A6:H6"/>
    <mergeCell ref="B9:D9"/>
    <mergeCell ref="B10:D10"/>
    <mergeCell ref="F9:H9"/>
    <mergeCell ref="F10:H10"/>
    <mergeCell ref="A7:H7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34">
      <selection activeCell="E48" sqref="E48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6.5">
      <c r="A2" s="10" t="s">
        <v>1</v>
      </c>
      <c r="B2" s="10"/>
      <c r="C2" s="10"/>
      <c r="D2" s="10"/>
      <c r="E2" s="10"/>
    </row>
    <row r="3" spans="1:5" ht="16.5">
      <c r="A3" s="10" t="s">
        <v>2</v>
      </c>
      <c r="B3" s="10"/>
      <c r="C3" s="10"/>
      <c r="D3" s="10"/>
      <c r="E3" s="10"/>
    </row>
    <row r="4" spans="1:5" ht="16.5">
      <c r="A4" s="10" t="s">
        <v>3</v>
      </c>
      <c r="B4" s="10"/>
      <c r="C4" s="10"/>
      <c r="D4" s="10"/>
      <c r="E4" s="10"/>
    </row>
    <row r="5" spans="1:5" ht="16.5">
      <c r="A5" s="9"/>
      <c r="B5" s="9"/>
      <c r="C5" s="9"/>
      <c r="D5" s="9"/>
      <c r="E5" s="9"/>
    </row>
    <row r="6" spans="1:5" ht="16.5">
      <c r="A6" s="36" t="s">
        <v>96</v>
      </c>
      <c r="B6" s="10"/>
      <c r="C6" s="10"/>
      <c r="D6" s="10"/>
      <c r="E6" s="10"/>
    </row>
    <row r="7" spans="1:5" ht="16.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30" t="s">
        <v>59</v>
      </c>
    </row>
    <row r="9" spans="1:5" ht="16.5">
      <c r="A9" s="14"/>
      <c r="B9" s="14"/>
      <c r="C9" s="32" t="s">
        <v>84</v>
      </c>
      <c r="D9" s="13"/>
      <c r="E9" s="32" t="s">
        <v>25</v>
      </c>
    </row>
    <row r="10" spans="1:5" ht="16.5">
      <c r="A10" s="14"/>
      <c r="B10" s="14"/>
      <c r="C10" s="38" t="s">
        <v>64</v>
      </c>
      <c r="D10" s="15"/>
      <c r="E10" s="38" t="s">
        <v>63</v>
      </c>
    </row>
    <row r="11" spans="1:5" ht="16.5">
      <c r="A11" s="14"/>
      <c r="B11" s="14"/>
      <c r="C11" s="13" t="s">
        <v>4</v>
      </c>
      <c r="D11" s="13"/>
      <c r="E11" s="13" t="s">
        <v>4</v>
      </c>
    </row>
    <row r="12" spans="1:5" ht="16.5">
      <c r="A12" s="14"/>
      <c r="B12" s="14"/>
      <c r="C12" s="13"/>
      <c r="D12" s="13"/>
      <c r="E12" s="28"/>
    </row>
    <row r="13" spans="1:5" ht="16.5">
      <c r="A13" s="14"/>
      <c r="B13" s="14" t="s">
        <v>9</v>
      </c>
      <c r="C13" s="16">
        <v>35040</v>
      </c>
      <c r="D13" s="16"/>
      <c r="E13" s="16">
        <v>29589</v>
      </c>
    </row>
    <row r="14" spans="1:5" ht="16.5">
      <c r="A14" s="14"/>
      <c r="B14" s="14"/>
      <c r="C14" s="16"/>
      <c r="D14" s="16"/>
      <c r="E14" s="16"/>
    </row>
    <row r="15" spans="1:5" ht="16.5">
      <c r="A15" s="14"/>
      <c r="B15" s="26" t="s">
        <v>26</v>
      </c>
      <c r="C15" s="16">
        <v>0</v>
      </c>
      <c r="D15" s="16"/>
      <c r="E15" s="16">
        <v>0</v>
      </c>
    </row>
    <row r="16" spans="1:5" ht="16.5">
      <c r="A16" s="14"/>
      <c r="B16" s="14"/>
      <c r="C16" s="17"/>
      <c r="D16" s="17"/>
      <c r="E16" s="17"/>
    </row>
    <row r="17" spans="1:5" ht="16.5">
      <c r="A17" s="14"/>
      <c r="B17" s="26" t="s">
        <v>27</v>
      </c>
      <c r="C17" s="17">
        <v>0</v>
      </c>
      <c r="D17" s="17"/>
      <c r="E17" s="17">
        <v>0</v>
      </c>
    </row>
    <row r="18" spans="1:5" ht="16.5">
      <c r="A18" s="14"/>
      <c r="B18" s="14"/>
      <c r="C18" s="17"/>
      <c r="D18" s="17"/>
      <c r="E18" s="17"/>
    </row>
    <row r="19" spans="1:5" ht="16.5">
      <c r="A19" s="14"/>
      <c r="B19" s="26" t="s">
        <v>28</v>
      </c>
      <c r="C19" s="17">
        <v>0</v>
      </c>
      <c r="D19" s="17"/>
      <c r="E19" s="17">
        <v>0</v>
      </c>
    </row>
    <row r="20" spans="1:5" ht="16.5">
      <c r="A20" s="14"/>
      <c r="B20" s="14"/>
      <c r="C20" s="17"/>
      <c r="D20" s="17"/>
      <c r="E20" s="17"/>
    </row>
    <row r="21" spans="1:5" ht="16.5">
      <c r="A21" s="14"/>
      <c r="B21" s="14" t="s">
        <v>29</v>
      </c>
      <c r="C21" s="17"/>
      <c r="D21" s="18"/>
      <c r="E21" s="17"/>
    </row>
    <row r="22" spans="1:5" ht="16.5">
      <c r="A22" s="14"/>
      <c r="B22" s="19" t="s">
        <v>10</v>
      </c>
      <c r="C22" s="20">
        <v>55946</v>
      </c>
      <c r="D22" s="21"/>
      <c r="E22" s="20">
        <v>63799</v>
      </c>
    </row>
    <row r="23" spans="1:5" ht="16.5">
      <c r="A23" s="14"/>
      <c r="B23" s="8" t="s">
        <v>31</v>
      </c>
      <c r="C23" s="21">
        <v>31775</v>
      </c>
      <c r="D23" s="21"/>
      <c r="E23" s="21">
        <v>24330</v>
      </c>
    </row>
    <row r="24" spans="1:5" ht="16.5">
      <c r="A24" s="14"/>
      <c r="B24" s="8" t="s">
        <v>30</v>
      </c>
      <c r="C24" s="21">
        <v>91169</v>
      </c>
      <c r="D24" s="21"/>
      <c r="E24" s="21">
        <v>115596</v>
      </c>
    </row>
    <row r="25" spans="1:5" ht="16.5">
      <c r="A25" s="14"/>
      <c r="B25" s="14"/>
      <c r="C25" s="22">
        <f>SUM(C22:C24)</f>
        <v>178890</v>
      </c>
      <c r="D25" s="21"/>
      <c r="E25" s="22">
        <f>SUM(E22:E24)</f>
        <v>203725</v>
      </c>
    </row>
    <row r="26" spans="1:5" ht="16.5">
      <c r="A26" s="14"/>
      <c r="B26" s="14"/>
      <c r="C26" s="21"/>
      <c r="D26" s="21"/>
      <c r="E26" s="21"/>
    </row>
    <row r="27" spans="1:5" ht="16.5">
      <c r="A27" s="14"/>
      <c r="B27" s="14" t="s">
        <v>6</v>
      </c>
      <c r="C27" s="21"/>
      <c r="D27" s="21"/>
      <c r="E27" s="21"/>
    </row>
    <row r="28" spans="1:5" ht="16.5">
      <c r="A28" s="14"/>
      <c r="B28" s="19" t="s">
        <v>32</v>
      </c>
      <c r="C28" s="21">
        <v>8112</v>
      </c>
      <c r="D28" s="21"/>
      <c r="E28" s="21">
        <v>5927</v>
      </c>
    </row>
    <row r="29" spans="1:5" ht="16.5">
      <c r="A29" s="14"/>
      <c r="B29" s="19" t="s">
        <v>33</v>
      </c>
      <c r="C29" s="21">
        <v>3644</v>
      </c>
      <c r="D29" s="21"/>
      <c r="E29" s="21">
        <v>49321</v>
      </c>
    </row>
    <row r="30" spans="1:5" ht="16.5">
      <c r="A30" s="14"/>
      <c r="B30" s="19" t="s">
        <v>34</v>
      </c>
      <c r="C30" s="21">
        <v>2378</v>
      </c>
      <c r="D30" s="21"/>
      <c r="E30" s="21">
        <v>4263</v>
      </c>
    </row>
    <row r="31" spans="1:5" ht="16.5">
      <c r="A31" s="14"/>
      <c r="B31" s="19" t="s">
        <v>35</v>
      </c>
      <c r="C31" s="23">
        <v>0</v>
      </c>
      <c r="D31" s="21"/>
      <c r="E31" s="23">
        <v>0</v>
      </c>
    </row>
    <row r="32" spans="1:5" ht="16.5">
      <c r="A32" s="14"/>
      <c r="B32" s="14"/>
      <c r="C32" s="23">
        <f>SUM(C28:C31)</f>
        <v>14134</v>
      </c>
      <c r="D32" s="21"/>
      <c r="E32" s="23">
        <f>SUM(E28:E31)</f>
        <v>59511</v>
      </c>
    </row>
    <row r="33" spans="1:5" ht="16.5">
      <c r="A33" s="14"/>
      <c r="B33" s="14" t="s">
        <v>7</v>
      </c>
      <c r="C33" s="17">
        <f>C25-C32</f>
        <v>164756</v>
      </c>
      <c r="D33" s="18"/>
      <c r="E33" s="17">
        <f>E25-E32</f>
        <v>144214</v>
      </c>
    </row>
    <row r="34" spans="1:5" ht="16.5">
      <c r="A34" s="14"/>
      <c r="B34" s="14"/>
      <c r="C34" s="17"/>
      <c r="D34" s="18"/>
      <c r="E34" s="17"/>
    </row>
    <row r="35" spans="1:5" ht="17.25" thickBot="1">
      <c r="A35" s="14"/>
      <c r="B35" s="14"/>
      <c r="C35" s="24">
        <f>C13+C17+C33</f>
        <v>199796</v>
      </c>
      <c r="D35" s="18"/>
      <c r="E35" s="24">
        <f>E13+E17+E33</f>
        <v>173803</v>
      </c>
    </row>
    <row r="36" spans="1:5" ht="17.25" thickTop="1">
      <c r="A36" s="14"/>
      <c r="B36" s="14"/>
      <c r="C36" s="17"/>
      <c r="D36" s="18"/>
      <c r="E36" s="17"/>
    </row>
    <row r="37" spans="1:5" ht="16.5">
      <c r="A37" s="14"/>
      <c r="B37" s="14" t="s">
        <v>8</v>
      </c>
      <c r="C37" s="17">
        <v>84881</v>
      </c>
      <c r="D37" s="18"/>
      <c r="E37" s="17">
        <v>82830</v>
      </c>
    </row>
    <row r="38" spans="1:5" ht="16.5">
      <c r="A38" s="14"/>
      <c r="B38" s="26" t="s">
        <v>36</v>
      </c>
      <c r="C38" s="25">
        <v>103083</v>
      </c>
      <c r="D38" s="18"/>
      <c r="E38" s="25">
        <v>87878</v>
      </c>
    </row>
    <row r="39" spans="1:5" ht="16.5">
      <c r="A39" s="14"/>
      <c r="B39" s="26"/>
      <c r="C39" s="17">
        <f>SUM(C37:C38)</f>
        <v>187964</v>
      </c>
      <c r="D39" s="18"/>
      <c r="E39" s="17">
        <f>SUM(E37:E38)</f>
        <v>170708</v>
      </c>
    </row>
    <row r="40" spans="1:5" ht="16.5">
      <c r="A40" s="14"/>
      <c r="B40" s="26" t="s">
        <v>77</v>
      </c>
      <c r="C40" s="25">
        <v>-19</v>
      </c>
      <c r="D40" s="18"/>
      <c r="E40" s="25">
        <v>0</v>
      </c>
    </row>
    <row r="41" spans="1:5" ht="16.5">
      <c r="A41" s="14"/>
      <c r="B41" s="26" t="s">
        <v>37</v>
      </c>
      <c r="C41" s="17">
        <f>SUM(C39:C40)</f>
        <v>187945</v>
      </c>
      <c r="D41" s="18"/>
      <c r="E41" s="17">
        <f>SUM(E39:E40)</f>
        <v>170708</v>
      </c>
    </row>
    <row r="42" spans="1:5" ht="16.5">
      <c r="A42" s="14"/>
      <c r="B42" s="26" t="s">
        <v>38</v>
      </c>
      <c r="C42" s="18">
        <v>9114</v>
      </c>
      <c r="D42" s="18"/>
      <c r="E42" s="17">
        <v>0</v>
      </c>
    </row>
    <row r="43" spans="1:5" ht="16.5">
      <c r="A43" s="14"/>
      <c r="B43" s="26" t="s">
        <v>39</v>
      </c>
      <c r="C43" s="17"/>
      <c r="D43" s="18"/>
      <c r="E43" s="17"/>
    </row>
    <row r="44" spans="1:5" ht="16.5">
      <c r="A44" s="14"/>
      <c r="B44" s="8" t="s">
        <v>40</v>
      </c>
      <c r="C44" s="17">
        <v>0</v>
      </c>
      <c r="D44" s="18"/>
      <c r="E44" s="17">
        <v>0</v>
      </c>
    </row>
    <row r="45" spans="1:5" ht="16.5">
      <c r="A45" s="14"/>
      <c r="B45" s="19" t="s">
        <v>41</v>
      </c>
      <c r="C45" s="25">
        <v>2737</v>
      </c>
      <c r="D45" s="18"/>
      <c r="E45" s="25">
        <v>3095</v>
      </c>
    </row>
    <row r="46" spans="1:5" ht="17.25" thickBot="1">
      <c r="A46" s="14"/>
      <c r="B46" s="14"/>
      <c r="C46" s="24">
        <f>SUM(C41:C45)</f>
        <v>199796</v>
      </c>
      <c r="D46" s="18"/>
      <c r="E46" s="24">
        <f>SUM(E41:E45)</f>
        <v>173803</v>
      </c>
    </row>
    <row r="47" spans="1:5" ht="17.25" thickTop="1">
      <c r="A47" s="14"/>
      <c r="B47" s="14"/>
      <c r="C47" s="18"/>
      <c r="D47" s="18"/>
      <c r="E47" s="18"/>
    </row>
    <row r="48" spans="1:5" ht="16.5">
      <c r="A48" s="14"/>
      <c r="B48" s="26" t="s">
        <v>58</v>
      </c>
      <c r="C48" s="56">
        <f>(C41+C42)/C37</f>
        <v>2.3215914044368</v>
      </c>
      <c r="D48" s="18"/>
      <c r="E48" s="46">
        <f>E39/E37</f>
        <v>2.0609441023783655</v>
      </c>
    </row>
    <row r="50" ht="16.5">
      <c r="A50" s="26" t="s">
        <v>42</v>
      </c>
    </row>
    <row r="51" ht="16.5">
      <c r="A51" s="26" t="s">
        <v>65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14" sqref="B14"/>
    </sheetView>
  </sheetViews>
  <sheetFormatPr defaultColWidth="9.00390625" defaultRowHeight="16.5"/>
  <cols>
    <col min="1" max="1" width="55.375" style="0" customWidth="1"/>
    <col min="2" max="2" width="16.625" style="0" customWidth="1"/>
    <col min="3" max="3" width="2.00390625" style="0" customWidth="1"/>
    <col min="4" max="4" width="16.75390625" style="0" customWidth="1"/>
  </cols>
  <sheetData>
    <row r="1" spans="1:2" ht="16.5">
      <c r="A1" s="10" t="s">
        <v>0</v>
      </c>
      <c r="B1" s="10"/>
    </row>
    <row r="2" spans="1:2" ht="16.5">
      <c r="A2" s="10" t="s">
        <v>1</v>
      </c>
      <c r="B2" s="10"/>
    </row>
    <row r="3" spans="1:2" ht="16.5">
      <c r="A3" s="10" t="s">
        <v>2</v>
      </c>
      <c r="B3" s="10"/>
    </row>
    <row r="4" spans="1:2" ht="16.5">
      <c r="A4" s="10" t="s">
        <v>3</v>
      </c>
      <c r="B4" s="10"/>
    </row>
    <row r="5" spans="1:2" ht="16.5">
      <c r="A5" s="9"/>
      <c r="B5" s="9"/>
    </row>
    <row r="6" spans="1:2" ht="16.5">
      <c r="A6" s="36" t="s">
        <v>60</v>
      </c>
      <c r="B6" s="10"/>
    </row>
    <row r="7" spans="1:2" ht="16.5">
      <c r="A7" s="30" t="s">
        <v>85</v>
      </c>
      <c r="B7" s="10"/>
    </row>
    <row r="8" spans="1:2" ht="16.5">
      <c r="A8" s="9"/>
      <c r="B8" s="10"/>
    </row>
    <row r="9" spans="1:4" ht="16.5">
      <c r="A9" s="9"/>
      <c r="B9" s="13">
        <v>2005</v>
      </c>
      <c r="D9" s="1">
        <v>2004</v>
      </c>
    </row>
    <row r="10" spans="1:4" ht="16.5">
      <c r="A10" s="14"/>
      <c r="B10" s="31" t="s">
        <v>86</v>
      </c>
      <c r="D10" s="28" t="s">
        <v>86</v>
      </c>
    </row>
    <row r="11" spans="1:4" ht="16.5">
      <c r="A11" s="14"/>
      <c r="B11" s="37" t="s">
        <v>87</v>
      </c>
      <c r="D11" s="28" t="s">
        <v>87</v>
      </c>
    </row>
    <row r="12" spans="1:4" ht="16.5">
      <c r="A12" s="14"/>
      <c r="B12" s="39" t="s">
        <v>4</v>
      </c>
      <c r="D12" s="40" t="s">
        <v>61</v>
      </c>
    </row>
    <row r="14" spans="1:4" ht="16.5">
      <c r="A14" s="26" t="s">
        <v>54</v>
      </c>
      <c r="B14" s="43">
        <v>31572</v>
      </c>
      <c r="D14" s="41">
        <v>41538</v>
      </c>
    </row>
    <row r="15" spans="1:2" ht="16.5">
      <c r="A15" s="26"/>
      <c r="B15" s="43"/>
    </row>
    <row r="16" spans="1:4" ht="16.5">
      <c r="A16" s="26" t="s">
        <v>90</v>
      </c>
      <c r="B16" s="64">
        <v>-7158</v>
      </c>
      <c r="C16" s="64"/>
      <c r="D16" s="61">
        <v>-1612</v>
      </c>
    </row>
    <row r="17" spans="1:2" ht="16.5">
      <c r="A17" s="26"/>
      <c r="B17" s="43"/>
    </row>
    <row r="18" spans="1:4" ht="16.5">
      <c r="A18" s="26" t="s">
        <v>78</v>
      </c>
      <c r="B18" s="65">
        <v>-48841</v>
      </c>
      <c r="D18" s="49">
        <v>4</v>
      </c>
    </row>
    <row r="19" ht="16.5">
      <c r="B19" s="64"/>
    </row>
    <row r="20" spans="1:4" ht="16.5">
      <c r="A20" s="26" t="s">
        <v>89</v>
      </c>
      <c r="B20" s="64">
        <f>SUM(B14:B18)</f>
        <v>-24427</v>
      </c>
      <c r="C20" s="43"/>
      <c r="D20" s="43">
        <f>SUM(D14:D18)</f>
        <v>39930</v>
      </c>
    </row>
    <row r="21" spans="1:4" ht="16.5">
      <c r="A21" s="26" t="s">
        <v>55</v>
      </c>
      <c r="B21" s="45">
        <v>115596</v>
      </c>
      <c r="D21" s="41">
        <v>75666</v>
      </c>
    </row>
    <row r="22" spans="1:4" ht="16.5">
      <c r="A22" s="26" t="s">
        <v>88</v>
      </c>
      <c r="B22" s="44">
        <f>SUM(B20:B21)</f>
        <v>91169</v>
      </c>
      <c r="C22" s="44"/>
      <c r="D22" s="44">
        <f>SUM(D20:D21)</f>
        <v>115596</v>
      </c>
    </row>
    <row r="23" spans="1:2" ht="16.5">
      <c r="A23" s="26"/>
      <c r="B23" s="43"/>
    </row>
    <row r="24" ht="16.5">
      <c r="B24" s="43"/>
    </row>
    <row r="25" ht="16.5">
      <c r="A25" s="26" t="s">
        <v>53</v>
      </c>
    </row>
    <row r="26" ht="16.5">
      <c r="A26" s="26" t="s">
        <v>66</v>
      </c>
    </row>
  </sheetData>
  <printOptions horizontalCentered="1"/>
  <pageMargins left="0.4330708661417323" right="0.35433070866141736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B15">
      <selection activeCell="F19" sqref="F19"/>
    </sheetView>
  </sheetViews>
  <sheetFormatPr defaultColWidth="9.00390625" defaultRowHeight="16.5"/>
  <cols>
    <col min="1" max="1" width="46.625" style="0" customWidth="1"/>
    <col min="2" max="2" width="10.50390625" style="0" customWidth="1"/>
    <col min="3" max="3" width="1.4921875" style="0" customWidth="1"/>
    <col min="4" max="4" width="10.375" style="0" customWidth="1"/>
    <col min="5" max="5" width="1.625" style="0" customWidth="1"/>
    <col min="6" max="6" width="10.25390625" style="0" customWidth="1"/>
    <col min="7" max="7" width="1.00390625" style="0" customWidth="1"/>
    <col min="8" max="8" width="9.875" style="0" customWidth="1"/>
    <col min="9" max="9" width="1.12109375" style="0" customWidth="1"/>
    <col min="10" max="10" width="9.50390625" style="0" customWidth="1"/>
    <col min="11" max="11" width="1.4921875" style="0" customWidth="1"/>
    <col min="12" max="12" width="10.50390625" style="0" customWidth="1"/>
  </cols>
  <sheetData>
    <row r="1" spans="1:12" ht="16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6.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6.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6.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ht="16.5">
      <c r="A5" s="9"/>
    </row>
    <row r="6" spans="1:12" ht="16.5">
      <c r="A6" s="67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>
      <c r="A7" s="66" t="s">
        <v>85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ht="16.5">
      <c r="A8" s="30"/>
    </row>
    <row r="9" spans="1:8" ht="16.5">
      <c r="A9" s="30"/>
      <c r="H9" s="28" t="s">
        <v>97</v>
      </c>
    </row>
    <row r="10" spans="2:12" ht="16.5">
      <c r="B10" s="28" t="s">
        <v>48</v>
      </c>
      <c r="C10" s="28"/>
      <c r="D10" s="28" t="s">
        <v>74</v>
      </c>
      <c r="E10" s="28"/>
      <c r="F10" s="28" t="s">
        <v>49</v>
      </c>
      <c r="G10" s="28"/>
      <c r="H10" s="28" t="s">
        <v>98</v>
      </c>
      <c r="I10" s="28"/>
      <c r="J10" s="28" t="s">
        <v>45</v>
      </c>
      <c r="K10" s="28"/>
      <c r="L10" s="28"/>
    </row>
    <row r="11" spans="2:13" ht="16.5">
      <c r="B11" s="40" t="s">
        <v>44</v>
      </c>
      <c r="C11" s="58"/>
      <c r="D11" s="40" t="s">
        <v>75</v>
      </c>
      <c r="E11" s="28"/>
      <c r="F11" s="40" t="s">
        <v>50</v>
      </c>
      <c r="G11" s="58"/>
      <c r="H11" s="40" t="s">
        <v>99</v>
      </c>
      <c r="I11" s="28"/>
      <c r="J11" s="40" t="s">
        <v>51</v>
      </c>
      <c r="K11" s="28"/>
      <c r="L11" s="40" t="s">
        <v>46</v>
      </c>
      <c r="M11" s="26"/>
    </row>
    <row r="12" spans="2:13" ht="16.5">
      <c r="B12" s="28" t="s">
        <v>47</v>
      </c>
      <c r="C12" s="26"/>
      <c r="D12" s="28" t="s">
        <v>76</v>
      </c>
      <c r="E12" s="26"/>
      <c r="F12" s="28" t="s">
        <v>47</v>
      </c>
      <c r="G12" s="28"/>
      <c r="H12" s="28" t="s">
        <v>76</v>
      </c>
      <c r="I12" s="26"/>
      <c r="J12" s="28" t="s">
        <v>47</v>
      </c>
      <c r="K12" s="26"/>
      <c r="L12" s="28" t="s">
        <v>47</v>
      </c>
      <c r="M12" s="26"/>
    </row>
    <row r="13" spans="2:13" ht="16.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6.5">
      <c r="A14" s="54" t="s">
        <v>91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ht="16.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6.5">
      <c r="A16" s="26" t="s">
        <v>67</v>
      </c>
      <c r="B16" s="53">
        <v>82830</v>
      </c>
      <c r="C16" s="53"/>
      <c r="D16" s="53">
        <v>0</v>
      </c>
      <c r="E16" s="53"/>
      <c r="F16" s="53">
        <v>11936</v>
      </c>
      <c r="G16" s="53"/>
      <c r="H16" s="53">
        <v>0</v>
      </c>
      <c r="I16" s="53"/>
      <c r="J16" s="53">
        <v>75942</v>
      </c>
      <c r="K16" s="53"/>
      <c r="L16" s="53">
        <f>SUM(B16:J16)</f>
        <v>170708</v>
      </c>
      <c r="M16" s="26"/>
    </row>
    <row r="17" spans="1:12" ht="16.5">
      <c r="A17" s="26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53"/>
    </row>
    <row r="18" spans="1:12" ht="16.5">
      <c r="A18" s="26" t="s">
        <v>62</v>
      </c>
      <c r="B18" s="41">
        <v>2051</v>
      </c>
      <c r="C18" s="41"/>
      <c r="D18" s="41">
        <v>0</v>
      </c>
      <c r="E18" s="41"/>
      <c r="F18" s="41">
        <v>1463</v>
      </c>
      <c r="G18" s="41"/>
      <c r="H18" s="41">
        <v>0</v>
      </c>
      <c r="I18" s="41"/>
      <c r="J18" s="41">
        <v>0</v>
      </c>
      <c r="K18" s="41"/>
      <c r="L18" s="53">
        <f>SUM(B18:J18)</f>
        <v>3514</v>
      </c>
    </row>
    <row r="19" spans="1:12" ht="16.5">
      <c r="A19" s="2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53"/>
    </row>
    <row r="20" spans="1:12" ht="16.5">
      <c r="A20" s="26" t="s">
        <v>72</v>
      </c>
      <c r="B20" s="41">
        <v>0</v>
      </c>
      <c r="C20" s="41"/>
      <c r="D20" s="61">
        <v>-19</v>
      </c>
      <c r="E20" s="48"/>
      <c r="F20" s="59">
        <v>0</v>
      </c>
      <c r="G20" s="59"/>
      <c r="H20" s="59">
        <v>0</v>
      </c>
      <c r="I20" s="41"/>
      <c r="J20" s="41">
        <v>0</v>
      </c>
      <c r="K20" s="41"/>
      <c r="L20" s="63">
        <f>SUM(B20:J20)</f>
        <v>-19</v>
      </c>
    </row>
    <row r="21" spans="1:12" ht="16.5">
      <c r="A21" s="26"/>
      <c r="B21" s="41"/>
      <c r="C21" s="41"/>
      <c r="D21" s="61"/>
      <c r="E21" s="41"/>
      <c r="F21" s="41"/>
      <c r="G21" s="41"/>
      <c r="H21" s="41"/>
      <c r="I21" s="41"/>
      <c r="J21" s="41"/>
      <c r="K21" s="41"/>
      <c r="L21" s="41"/>
    </row>
    <row r="22" spans="1:12" ht="16.5">
      <c r="A22" s="26" t="s">
        <v>92</v>
      </c>
      <c r="B22" s="41">
        <v>0</v>
      </c>
      <c r="C22" s="41"/>
      <c r="D22" s="61">
        <v>0</v>
      </c>
      <c r="E22" s="41"/>
      <c r="F22" s="41">
        <v>0</v>
      </c>
      <c r="G22" s="41"/>
      <c r="H22" s="41">
        <v>0</v>
      </c>
      <c r="I22" s="41"/>
      <c r="J22" s="48">
        <v>29730</v>
      </c>
      <c r="K22" s="41"/>
      <c r="L22" s="48">
        <f>SUM(B22:J22)</f>
        <v>29730</v>
      </c>
    </row>
    <row r="23" spans="1:12" ht="16.5">
      <c r="A23" s="26"/>
      <c r="B23" s="41"/>
      <c r="C23" s="41"/>
      <c r="D23" s="61"/>
      <c r="E23" s="41"/>
      <c r="F23" s="41"/>
      <c r="G23" s="41"/>
      <c r="H23" s="41"/>
      <c r="I23" s="41"/>
      <c r="J23" s="48"/>
      <c r="K23" s="41"/>
      <c r="L23" s="48"/>
    </row>
    <row r="24" spans="1:12" ht="16.5">
      <c r="A24" s="26" t="s">
        <v>73</v>
      </c>
      <c r="B24" s="41">
        <v>0</v>
      </c>
      <c r="C24" s="41"/>
      <c r="D24" s="61">
        <v>0</v>
      </c>
      <c r="E24" s="41"/>
      <c r="F24" s="41">
        <v>0</v>
      </c>
      <c r="G24" s="41"/>
      <c r="H24" s="41">
        <v>0</v>
      </c>
      <c r="I24" s="41"/>
      <c r="J24" s="61">
        <v>-9157</v>
      </c>
      <c r="K24" s="61"/>
      <c r="L24" s="61">
        <f>SUM(B24:J24)</f>
        <v>-9157</v>
      </c>
    </row>
    <row r="25" spans="1:12" ht="16.5">
      <c r="A25" s="26"/>
      <c r="B25" s="41"/>
      <c r="C25" s="41"/>
      <c r="D25" s="61"/>
      <c r="E25" s="41"/>
      <c r="F25" s="41"/>
      <c r="G25" s="41"/>
      <c r="H25" s="41"/>
      <c r="I25" s="41"/>
      <c r="J25" s="61"/>
      <c r="K25" s="61"/>
      <c r="L25" s="61">
        <f>SUM(B25:J25)</f>
        <v>0</v>
      </c>
    </row>
    <row r="26" spans="1:12" ht="16.5">
      <c r="A26" s="26" t="s">
        <v>80</v>
      </c>
      <c r="B26" s="41">
        <v>0</v>
      </c>
      <c r="C26" s="41"/>
      <c r="D26" s="61">
        <v>0</v>
      </c>
      <c r="E26" s="41"/>
      <c r="F26" s="41">
        <v>0</v>
      </c>
      <c r="G26" s="41"/>
      <c r="H26" s="41">
        <v>0</v>
      </c>
      <c r="I26" s="41"/>
      <c r="J26" s="61">
        <v>-6100</v>
      </c>
      <c r="K26" s="61"/>
      <c r="L26" s="61">
        <f>SUM(B26:J26)</f>
        <v>-6100</v>
      </c>
    </row>
    <row r="27" spans="1:12" ht="16.5">
      <c r="A27" s="26"/>
      <c r="B27" s="41"/>
      <c r="C27" s="41"/>
      <c r="D27" s="61"/>
      <c r="E27" s="41"/>
      <c r="F27" s="41"/>
      <c r="G27" s="41"/>
      <c r="H27" s="41"/>
      <c r="I27" s="41"/>
      <c r="J27" s="48"/>
      <c r="K27" s="41"/>
      <c r="L27" s="48"/>
    </row>
    <row r="28" spans="1:12" ht="16.5">
      <c r="A28" s="26" t="s">
        <v>100</v>
      </c>
      <c r="B28" s="41">
        <v>0</v>
      </c>
      <c r="C28" s="41"/>
      <c r="D28" s="61">
        <v>0</v>
      </c>
      <c r="E28" s="41"/>
      <c r="F28" s="41">
        <v>0</v>
      </c>
      <c r="G28" s="41"/>
      <c r="H28" s="61">
        <v>-731</v>
      </c>
      <c r="I28" s="41"/>
      <c r="J28" s="60">
        <v>0</v>
      </c>
      <c r="K28" s="41"/>
      <c r="L28" s="60">
        <v>0</v>
      </c>
    </row>
    <row r="29" spans="1:12" ht="16.5">
      <c r="A29" s="26"/>
      <c r="B29" s="41"/>
      <c r="C29" s="41"/>
      <c r="D29" s="61"/>
      <c r="E29" s="41"/>
      <c r="F29" s="41"/>
      <c r="G29" s="41"/>
      <c r="H29" s="41"/>
      <c r="I29" s="41"/>
      <c r="J29" s="48"/>
      <c r="K29" s="41"/>
      <c r="L29" s="48"/>
    </row>
    <row r="30" spans="1:12" ht="17.25" thickBot="1">
      <c r="A30" s="26" t="s">
        <v>93</v>
      </c>
      <c r="B30" s="51">
        <f>SUM(B16:B29)</f>
        <v>84881</v>
      </c>
      <c r="C30" s="51"/>
      <c r="D30" s="62">
        <f>SUM(D16:D24)</f>
        <v>-19</v>
      </c>
      <c r="E30" s="51"/>
      <c r="F30" s="51">
        <f>SUM(F16:F29)</f>
        <v>13399</v>
      </c>
      <c r="G30" s="51"/>
      <c r="H30" s="62">
        <f>SUM(H16:H29)</f>
        <v>-731</v>
      </c>
      <c r="I30" s="51"/>
      <c r="J30" s="52">
        <f>SUM(J16:J29)</f>
        <v>90415</v>
      </c>
      <c r="K30" s="51"/>
      <c r="L30" s="52">
        <f>SUM(B30:J30)</f>
        <v>187945</v>
      </c>
    </row>
    <row r="31" spans="1:12" ht="17.25" thickTop="1">
      <c r="A31" s="26"/>
      <c r="B31" s="42"/>
      <c r="C31" s="42"/>
      <c r="D31" s="42"/>
      <c r="E31" s="42"/>
      <c r="F31" s="42"/>
      <c r="G31" s="42"/>
      <c r="H31" s="42"/>
      <c r="I31" s="42"/>
      <c r="J31" s="50"/>
      <c r="K31" s="42"/>
      <c r="L31" s="50"/>
    </row>
    <row r="32" spans="1:12" ht="16.5">
      <c r="A32" s="8"/>
      <c r="B32" s="41"/>
      <c r="C32" s="41"/>
      <c r="D32" s="41"/>
      <c r="E32" s="41"/>
      <c r="F32" s="41"/>
      <c r="G32" s="41"/>
      <c r="H32" s="41"/>
      <c r="I32" s="41"/>
      <c r="J32" s="48"/>
      <c r="K32" s="41"/>
      <c r="L32" s="48"/>
    </row>
    <row r="33" spans="1:12" ht="16.5">
      <c r="A33" s="55" t="s">
        <v>94</v>
      </c>
      <c r="B33" s="41"/>
      <c r="C33" s="41"/>
      <c r="D33" s="41"/>
      <c r="E33" s="41"/>
      <c r="F33" s="41"/>
      <c r="G33" s="41"/>
      <c r="H33" s="41"/>
      <c r="I33" s="41"/>
      <c r="J33" s="48"/>
      <c r="K33" s="41"/>
      <c r="L33" s="48"/>
    </row>
    <row r="34" spans="1:12" ht="16.5">
      <c r="A34" s="26"/>
      <c r="B34" s="41"/>
      <c r="C34" s="41"/>
      <c r="D34" s="41"/>
      <c r="E34" s="41"/>
      <c r="F34" s="41"/>
      <c r="G34" s="41"/>
      <c r="H34" s="41"/>
      <c r="I34" s="41"/>
      <c r="J34" s="48"/>
      <c r="K34" s="41"/>
      <c r="L34" s="48"/>
    </row>
    <row r="35" spans="1:12" ht="16.5">
      <c r="A35" s="26" t="s">
        <v>68</v>
      </c>
      <c r="B35" s="42">
        <v>81756</v>
      </c>
      <c r="C35" s="42"/>
      <c r="D35" s="42">
        <v>0</v>
      </c>
      <c r="E35" s="42"/>
      <c r="F35" s="42">
        <v>11243</v>
      </c>
      <c r="G35" s="42"/>
      <c r="H35" s="42"/>
      <c r="I35" s="42"/>
      <c r="J35" s="50">
        <v>49289</v>
      </c>
      <c r="K35" s="42"/>
      <c r="L35" s="50">
        <f>SUM(B35:J35)</f>
        <v>142288</v>
      </c>
    </row>
    <row r="36" spans="1:12" ht="16.5">
      <c r="A36" s="26"/>
      <c r="B36" s="42"/>
      <c r="C36" s="42"/>
      <c r="D36" s="42"/>
      <c r="E36" s="42"/>
      <c r="F36" s="42"/>
      <c r="G36" s="42"/>
      <c r="H36" s="42"/>
      <c r="I36" s="42"/>
      <c r="J36" s="50"/>
      <c r="K36" s="42"/>
      <c r="L36" s="50"/>
    </row>
    <row r="37" spans="1:12" ht="16.5">
      <c r="A37" s="26" t="s">
        <v>62</v>
      </c>
      <c r="B37" s="42">
        <v>1074</v>
      </c>
      <c r="C37" s="42"/>
      <c r="D37" s="42">
        <v>0</v>
      </c>
      <c r="E37" s="42"/>
      <c r="F37" s="42">
        <v>693</v>
      </c>
      <c r="G37" s="42"/>
      <c r="H37" s="42"/>
      <c r="I37" s="42"/>
      <c r="J37" s="57">
        <v>0</v>
      </c>
      <c r="K37" s="42"/>
      <c r="L37" s="50">
        <f>SUM(B37:J37)</f>
        <v>1767</v>
      </c>
    </row>
    <row r="38" spans="1:12" ht="16.5">
      <c r="A38" s="26"/>
      <c r="B38" s="42"/>
      <c r="C38" s="42"/>
      <c r="D38" s="42"/>
      <c r="E38" s="42"/>
      <c r="F38" s="42"/>
      <c r="G38" s="42"/>
      <c r="H38" s="42"/>
      <c r="I38" s="42"/>
      <c r="J38" s="50"/>
      <c r="K38" s="42"/>
      <c r="L38" s="50"/>
    </row>
    <row r="39" spans="1:12" ht="16.5">
      <c r="A39" s="26" t="s">
        <v>92</v>
      </c>
      <c r="B39" s="41">
        <v>0</v>
      </c>
      <c r="C39" s="41"/>
      <c r="D39" s="41">
        <v>0</v>
      </c>
      <c r="E39" s="41"/>
      <c r="F39" s="41">
        <v>0</v>
      </c>
      <c r="G39" s="41"/>
      <c r="H39" s="41"/>
      <c r="I39" s="41"/>
      <c r="J39" s="48">
        <v>43965</v>
      </c>
      <c r="K39" s="41"/>
      <c r="L39" s="48">
        <f>SUM(B39:J39)</f>
        <v>43965</v>
      </c>
    </row>
    <row r="40" spans="1:12" ht="16.5">
      <c r="A40" s="26"/>
      <c r="B40" s="41"/>
      <c r="C40" s="41"/>
      <c r="D40" s="41"/>
      <c r="E40" s="41"/>
      <c r="F40" s="41"/>
      <c r="G40" s="41"/>
      <c r="H40" s="41"/>
      <c r="I40" s="41"/>
      <c r="J40" s="48"/>
      <c r="K40" s="41"/>
      <c r="L40" s="48"/>
    </row>
    <row r="41" spans="1:12" ht="16.5">
      <c r="A41" s="26" t="s">
        <v>71</v>
      </c>
      <c r="B41" s="41">
        <v>0</v>
      </c>
      <c r="C41" s="41"/>
      <c r="D41" s="41">
        <v>0</v>
      </c>
      <c r="E41" s="41"/>
      <c r="F41" s="41">
        <v>0</v>
      </c>
      <c r="G41" s="41"/>
      <c r="H41" s="41"/>
      <c r="I41" s="41"/>
      <c r="J41" s="61">
        <v>-6585</v>
      </c>
      <c r="K41" s="61"/>
      <c r="L41" s="61">
        <f>SUM(B41:J41)</f>
        <v>-6585</v>
      </c>
    </row>
    <row r="42" spans="1:12" ht="16.5">
      <c r="A42" s="26"/>
      <c r="B42" s="41"/>
      <c r="C42" s="41"/>
      <c r="D42" s="41"/>
      <c r="E42" s="41"/>
      <c r="F42" s="41"/>
      <c r="G42" s="41"/>
      <c r="H42" s="41"/>
      <c r="I42" s="41"/>
      <c r="J42" s="61"/>
      <c r="K42" s="61"/>
      <c r="L42" s="61"/>
    </row>
    <row r="43" spans="1:12" ht="16.5">
      <c r="A43" s="26" t="s">
        <v>79</v>
      </c>
      <c r="B43" s="41">
        <v>0</v>
      </c>
      <c r="C43" s="41"/>
      <c r="D43" s="41">
        <v>0</v>
      </c>
      <c r="E43" s="41"/>
      <c r="F43" s="41">
        <v>0</v>
      </c>
      <c r="G43" s="41"/>
      <c r="H43" s="41"/>
      <c r="I43" s="41"/>
      <c r="J43" s="61">
        <v>-10727</v>
      </c>
      <c r="K43" s="61"/>
      <c r="L43" s="61">
        <f>SUM(B43:J43)</f>
        <v>-10727</v>
      </c>
    </row>
    <row r="44" spans="2:12" ht="16.5">
      <c r="B44" s="41"/>
      <c r="C44" s="41"/>
      <c r="D44" s="41"/>
      <c r="E44" s="41"/>
      <c r="F44" s="41"/>
      <c r="G44" s="41"/>
      <c r="H44" s="41"/>
      <c r="I44" s="41"/>
      <c r="J44" s="48"/>
      <c r="K44" s="41"/>
      <c r="L44" s="48"/>
    </row>
    <row r="45" spans="1:13" ht="17.25" thickBot="1">
      <c r="A45" s="26" t="s">
        <v>95</v>
      </c>
      <c r="B45" s="51">
        <f>SUM(B35:B44)</f>
        <v>82830</v>
      </c>
      <c r="C45" s="51"/>
      <c r="D45" s="51">
        <f>SUM(D35:D41)</f>
        <v>0</v>
      </c>
      <c r="E45" s="51">
        <f>SUM(E39:E44)</f>
        <v>0</v>
      </c>
      <c r="F45" s="51">
        <f>SUM(F35:F44)</f>
        <v>11936</v>
      </c>
      <c r="G45" s="51"/>
      <c r="H45" s="51"/>
      <c r="I45" s="51">
        <f>SUM(I39:I44)</f>
        <v>0</v>
      </c>
      <c r="J45" s="51">
        <f>SUM(J35:J44)</f>
        <v>75942</v>
      </c>
      <c r="K45" s="51">
        <f>SUM(K39:K44)</f>
        <v>0</v>
      </c>
      <c r="L45" s="51">
        <f>SUM(B45:K45)</f>
        <v>170708</v>
      </c>
      <c r="M45" s="43"/>
    </row>
    <row r="46" spans="1:12" ht="17.25" thickTop="1">
      <c r="A46" s="26"/>
      <c r="B46" s="41"/>
      <c r="C46" s="41"/>
      <c r="D46" s="41"/>
      <c r="E46" s="41"/>
      <c r="F46" s="41"/>
      <c r="G46" s="41"/>
      <c r="H46" s="41"/>
      <c r="I46" s="41"/>
      <c r="J46" s="48"/>
      <c r="K46" s="41"/>
      <c r="L46" s="48"/>
    </row>
    <row r="47" spans="1:12" ht="16.5">
      <c r="A47" s="26"/>
      <c r="B47" s="41"/>
      <c r="C47" s="41"/>
      <c r="D47" s="41"/>
      <c r="E47" s="41"/>
      <c r="F47" s="41"/>
      <c r="G47" s="41"/>
      <c r="H47" s="41"/>
      <c r="I47" s="41"/>
      <c r="J47" s="48"/>
      <c r="K47" s="41"/>
      <c r="L47" s="48"/>
    </row>
    <row r="48" spans="1:12" ht="16.5">
      <c r="A48" s="2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6.5">
      <c r="A49" s="26" t="s">
        <v>52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6.5">
      <c r="A50" s="26" t="s">
        <v>69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2:12" ht="16.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2:12" ht="16.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2:12" ht="16.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</sheetData>
  <mergeCells count="6">
    <mergeCell ref="A6:L6"/>
    <mergeCell ref="A7:L7"/>
    <mergeCell ref="A1:L1"/>
    <mergeCell ref="A2:L2"/>
    <mergeCell ref="A3:L3"/>
    <mergeCell ref="A4:L4"/>
  </mergeCells>
  <printOptions horizontalCentered="1"/>
  <pageMargins left="0.15748031496062992" right="0.15748031496062992" top="0.6299212598425197" bottom="0.4724409448818898" header="0.5118110236220472" footer="0.5118110236220472"/>
  <pageSetup horizontalDpi="600" verticalDpi="600" orientation="portrait" paperSize="9" scale="85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THE</cp:lastModifiedBy>
  <cp:lastPrinted>2006-02-23T07:13:47Z</cp:lastPrinted>
  <dcterms:created xsi:type="dcterms:W3CDTF">2001-05-14T01:05:44Z</dcterms:created>
  <dcterms:modified xsi:type="dcterms:W3CDTF">2004-04-21T15:40:07Z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