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9720" windowHeight="613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definedNames/>
  <calcPr fullCalcOnLoad="1"/>
</workbook>
</file>

<file path=xl/sharedStrings.xml><?xml version="1.0" encoding="utf-8"?>
<sst xmlns="http://schemas.openxmlformats.org/spreadsheetml/2006/main" count="99" uniqueCount="84">
  <si>
    <t>TONG HERR RESOURCES BERHAD</t>
  </si>
  <si>
    <t>(Company No.432139-W)</t>
  </si>
  <si>
    <t>(Incorporated in Malaysia)</t>
  </si>
  <si>
    <t>AND ITS SUBSIDIARY COMPANY</t>
  </si>
  <si>
    <t>QUARTERLY REPORT ON CONSOLIDATED RESULTS FOR THE FINANCIAL QUARTER ENDED</t>
  </si>
  <si>
    <t>(The figures have not been audited)</t>
  </si>
  <si>
    <t>INDIVIDUAL QUARTER</t>
  </si>
  <si>
    <t>CUMULATIVE QUARTER</t>
  </si>
  <si>
    <t>CURRENT</t>
  </si>
  <si>
    <t>PRECEDING YEAR</t>
  </si>
  <si>
    <t>YEAR</t>
  </si>
  <si>
    <t>CORRESPONDING</t>
  </si>
  <si>
    <t>QUARTER</t>
  </si>
  <si>
    <t>PERIOD</t>
  </si>
  <si>
    <t>RM'000</t>
  </si>
  <si>
    <t xml:space="preserve">  (b)  Investment income</t>
  </si>
  <si>
    <t xml:space="preserve">  (c)  Depreciation and amortisation</t>
  </si>
  <si>
    <t xml:space="preserve">  (d)  Exceptional items</t>
  </si>
  <si>
    <t xml:space="preserve">  </t>
  </si>
  <si>
    <t xml:space="preserve">       ii)  Less Minority interests</t>
  </si>
  <si>
    <t xml:space="preserve">       iii) Extraordinary items attributable to members of </t>
  </si>
  <si>
    <t xml:space="preserve">               the Company</t>
  </si>
  <si>
    <t>(Unaudited)</t>
  </si>
  <si>
    <t>As at end of</t>
  </si>
  <si>
    <t>Current assets</t>
  </si>
  <si>
    <t xml:space="preserve">      Short term deposits with a licensed bank</t>
  </si>
  <si>
    <t xml:space="preserve">      Cash and bank balances</t>
  </si>
  <si>
    <t>Current liabilities</t>
  </si>
  <si>
    <t xml:space="preserve">      Bank borrowings</t>
  </si>
  <si>
    <t xml:space="preserve">      Provision for taxation</t>
  </si>
  <si>
    <t xml:space="preserve">      Proposed dividend</t>
  </si>
  <si>
    <t>Net current assets</t>
  </si>
  <si>
    <t>Share capital</t>
  </si>
  <si>
    <t>Reserves</t>
  </si>
  <si>
    <t xml:space="preserve">       Share premium (non-distributable)</t>
  </si>
  <si>
    <t xml:space="preserve">       Revaluation reserve (non-distributable)</t>
  </si>
  <si>
    <t xml:space="preserve">       Capital Reserve</t>
  </si>
  <si>
    <t xml:space="preserve">       Reserve on consolidation (non-distributable)</t>
  </si>
  <si>
    <t xml:space="preserve">       Retained profits</t>
  </si>
  <si>
    <t>Minority interests</t>
  </si>
  <si>
    <t>Deferred taxation</t>
  </si>
  <si>
    <t>TO DATE</t>
  </si>
  <si>
    <t>1 (a)  Revenue</t>
  </si>
  <si>
    <t xml:space="preserve">  (c)  Other income </t>
  </si>
  <si>
    <t>2 (a)  Profit/(loss) before finance cost, depreciation and</t>
  </si>
  <si>
    <t xml:space="preserve">               amortisation, exceptional items, income tax,</t>
  </si>
  <si>
    <t xml:space="preserve">               minority interest and extraordinary items.</t>
  </si>
  <si>
    <t xml:space="preserve">  (b)  Finance cost</t>
  </si>
  <si>
    <t xml:space="preserve">  (e)  Profit/(loss) before income tax, minority interests and</t>
  </si>
  <si>
    <t xml:space="preserve">              extraordinary items.</t>
  </si>
  <si>
    <t xml:space="preserve">  (f)  Share of profits and losses of associated companies</t>
  </si>
  <si>
    <t xml:space="preserve">  (g)  Profit/(loss) before income tax, minority interests and</t>
  </si>
  <si>
    <t xml:space="preserve">             extraordinary items.</t>
  </si>
  <si>
    <t xml:space="preserve">  (h)  Income tax</t>
  </si>
  <si>
    <t xml:space="preserve">  (i)  (i) Profit/(loss) after income tax before deducting minority</t>
  </si>
  <si>
    <t xml:space="preserve">            interest.</t>
  </si>
  <si>
    <t xml:space="preserve">  (j)  Pre-acquisition profit/(loss), if applicable</t>
  </si>
  <si>
    <t xml:space="preserve">  (l)  i)   Extraordinary items</t>
  </si>
  <si>
    <t xml:space="preserve">  (m)  Net profit/(loss) attributable to members of the Company</t>
  </si>
  <si>
    <t>3 Earning per shares based on 2(m) above after deducting</t>
  </si>
  <si>
    <t xml:space="preserve">      (ii) Less minority interest</t>
  </si>
  <si>
    <t xml:space="preserve"> (k) Net profit/(loss) from ordinary activities attributable to </t>
  </si>
  <si>
    <t xml:space="preserve">            members of the Company</t>
  </si>
  <si>
    <t xml:space="preserve">   any provision for preference dividends if any:-</t>
  </si>
  <si>
    <t xml:space="preserve">  (a) Basic (based on ordinary shares-sen)</t>
  </si>
  <si>
    <t xml:space="preserve">  (b) Fully diluted ( based on ordinary shares-sen)</t>
  </si>
  <si>
    <t>Property, plant and equipment</t>
  </si>
  <si>
    <t>Investment property</t>
  </si>
  <si>
    <t>Investment in associated companies</t>
  </si>
  <si>
    <t>Long term investment</t>
  </si>
  <si>
    <t>Goodwill on consolidation</t>
  </si>
  <si>
    <t>Intangible assets</t>
  </si>
  <si>
    <t>Other long term assets</t>
  </si>
  <si>
    <t xml:space="preserve">      Inventories</t>
  </si>
  <si>
    <t xml:space="preserve">      Trade receivables</t>
  </si>
  <si>
    <t xml:space="preserve">      Other receivables, deposits and prepayments</t>
  </si>
  <si>
    <t xml:space="preserve">      Trade payables</t>
  </si>
  <si>
    <t xml:space="preserve">      Other payables and accruals</t>
  </si>
  <si>
    <t>Shareholders' funds</t>
  </si>
  <si>
    <r>
      <t xml:space="preserve">Long term </t>
    </r>
    <r>
      <rPr>
        <sz val="12"/>
        <rFont val="新細明體"/>
        <family val="1"/>
      </rPr>
      <t>borrowings</t>
    </r>
  </si>
  <si>
    <t>Other long term liabilities</t>
  </si>
  <si>
    <t>Net tangible assets per share (RM)</t>
  </si>
  <si>
    <r>
      <t>CONSOLIDATED BALANCE SHEET AT 3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MARCH</t>
    </r>
    <r>
      <rPr>
        <sz val="12"/>
        <rFont val="新細明體"/>
        <family val="1"/>
      </rPr>
      <t xml:space="preserve"> 200</t>
    </r>
    <r>
      <rPr>
        <sz val="12"/>
        <rFont val="新細明體"/>
        <family val="1"/>
      </rPr>
      <t>2</t>
    </r>
  </si>
  <si>
    <t>31 MARCH 2002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</si>
</sst>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US$&quot;#,##0_);\(&quot;US$&quot;#,##0\)"/>
    <numFmt numFmtId="173" formatCode="&quot;US$&quot;#,##0_);[Red]\(&quot;US$&quot;#,##0\)"/>
    <numFmt numFmtId="174" formatCode="&quot;US$&quot;#,##0.00_);\(&quot;US$&quot;#,##0.00\)"/>
    <numFmt numFmtId="175" formatCode="&quot;US$&quot;#,##0.00_);[Red]\(&quot;US$&quot;#,##0.00\)"/>
    <numFmt numFmtId="176" formatCode="_(* #,##0_);_(* \(#,##0\);_(* &quot;-&quot;??_);_(@_)"/>
    <numFmt numFmtId="177" formatCode="_-* #,##0.0_-;\-* #,##0.0_-;_-* &quot;-&quot;??_-;_-@_-"/>
    <numFmt numFmtId="178" formatCode="_-* #,##0_-;\-* #,##0_-;_-* &quot;-&quot;??_-;_-@_-"/>
    <numFmt numFmtId="179" formatCode="0.00_);[Red]\(0.00\)"/>
  </numFmts>
  <fonts count="4">
    <font>
      <sz val="12"/>
      <name val="新細明體"/>
      <family val="1"/>
    </font>
    <font>
      <i/>
      <sz val="10"/>
      <name val="新細明體"/>
      <family val="1"/>
    </font>
    <font>
      <sz val="11"/>
      <name val="Times New Roman"/>
      <family val="1"/>
    </font>
    <font>
      <i/>
      <sz val="11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49" fontId="0" fillId="0" borderId="0" xfId="0" applyNumberFormat="1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15" fontId="0" fillId="0" borderId="0" xfId="0" applyNumberFormat="1" applyFont="1" applyAlignment="1">
      <alignment horizontal="center"/>
    </xf>
    <xf numFmtId="176" fontId="0" fillId="0" borderId="0" xfId="15" applyNumberFormat="1" applyFont="1" applyAlignment="1">
      <alignment horizontal="center"/>
    </xf>
    <xf numFmtId="176" fontId="0" fillId="0" borderId="0" xfId="15" applyNumberFormat="1" applyFont="1" applyAlignment="1">
      <alignment/>
    </xf>
    <xf numFmtId="176" fontId="0" fillId="0" borderId="0" xfId="15" applyNumberFormat="1" applyFont="1" applyBorder="1" applyAlignment="1">
      <alignment/>
    </xf>
    <xf numFmtId="0" fontId="0" fillId="0" borderId="0" xfId="0" applyFont="1" applyAlignment="1" quotePrefix="1">
      <alignment/>
    </xf>
    <xf numFmtId="176" fontId="0" fillId="0" borderId="1" xfId="15" applyNumberFormat="1" applyFont="1" applyBorder="1" applyAlignment="1">
      <alignment/>
    </xf>
    <xf numFmtId="176" fontId="0" fillId="0" borderId="2" xfId="15" applyNumberFormat="1" applyFont="1" applyBorder="1" applyAlignment="1">
      <alignment/>
    </xf>
    <xf numFmtId="176" fontId="0" fillId="0" borderId="3" xfId="15" applyNumberFormat="1" applyFont="1" applyBorder="1" applyAlignment="1">
      <alignment/>
    </xf>
    <xf numFmtId="176" fontId="0" fillId="0" borderId="4" xfId="15" applyNumberFormat="1" applyFont="1" applyBorder="1" applyAlignment="1">
      <alignment/>
    </xf>
    <xf numFmtId="176" fontId="0" fillId="0" borderId="5" xfId="15" applyNumberFormat="1" applyFont="1" applyBorder="1" applyAlignment="1">
      <alignment/>
    </xf>
    <xf numFmtId="176" fontId="0" fillId="0" borderId="6" xfId="15" applyNumberFormat="1" applyFont="1" applyBorder="1" applyAlignment="1">
      <alignment/>
    </xf>
    <xf numFmtId="0" fontId="0" fillId="0" borderId="0" xfId="0" applyFont="1" applyBorder="1" applyAlignment="1">
      <alignment/>
    </xf>
    <xf numFmtId="2" fontId="0" fillId="0" borderId="7" xfId="0" applyNumberFormat="1" applyFont="1" applyBorder="1" applyAlignment="1">
      <alignment/>
    </xf>
    <xf numFmtId="0" fontId="2" fillId="0" borderId="0" xfId="0" applyFont="1" applyAlignment="1" quotePrefix="1">
      <alignment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5" fontId="2" fillId="0" borderId="0" xfId="0" applyNumberFormat="1" applyFont="1" applyAlignment="1">
      <alignment horizontal="center"/>
    </xf>
    <xf numFmtId="176" fontId="2" fillId="0" borderId="7" xfId="15" applyNumberFormat="1" applyFont="1" applyBorder="1" applyAlignment="1">
      <alignment/>
    </xf>
    <xf numFmtId="176" fontId="2" fillId="0" borderId="0" xfId="15" applyNumberFormat="1" applyFont="1" applyBorder="1" applyAlignment="1">
      <alignment/>
    </xf>
    <xf numFmtId="176" fontId="2" fillId="0" borderId="0" xfId="15" applyNumberFormat="1" applyFont="1" applyAlignment="1">
      <alignment/>
    </xf>
    <xf numFmtId="176" fontId="2" fillId="0" borderId="6" xfId="15" applyNumberFormat="1" applyFont="1" applyBorder="1" applyAlignment="1">
      <alignment/>
    </xf>
    <xf numFmtId="176" fontId="2" fillId="0" borderId="5" xfId="15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2" fontId="2" fillId="0" borderId="7" xfId="0" applyNumberFormat="1" applyFont="1" applyBorder="1" applyAlignment="1">
      <alignment/>
    </xf>
    <xf numFmtId="171" fontId="2" fillId="0" borderId="7" xfId="0" applyNumberFormat="1" applyFont="1" applyBorder="1" applyAlignment="1">
      <alignment/>
    </xf>
    <xf numFmtId="171" fontId="2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tabSelected="1" workbookViewId="0" topLeftCell="B14">
      <selection activeCell="D26" sqref="D26"/>
    </sheetView>
  </sheetViews>
  <sheetFormatPr defaultColWidth="9.00390625" defaultRowHeight="16.5"/>
  <cols>
    <col min="1" max="1" width="47.625" style="25" customWidth="1"/>
    <col min="2" max="2" width="12.25390625" style="25" customWidth="1"/>
    <col min="3" max="3" width="2.50390625" style="25" customWidth="1"/>
    <col min="4" max="4" width="13.75390625" style="25" customWidth="1"/>
    <col min="5" max="5" width="2.50390625" style="25" customWidth="1"/>
    <col min="6" max="6" width="15.375" style="25" customWidth="1"/>
    <col min="7" max="7" width="2.625" style="25" customWidth="1"/>
    <col min="8" max="8" width="16.125" style="25" customWidth="1"/>
  </cols>
  <sheetData>
    <row r="1" spans="1:8" ht="15.75">
      <c r="A1" s="22" t="s">
        <v>0</v>
      </c>
      <c r="B1" s="22"/>
      <c r="C1" s="22"/>
      <c r="D1" s="22"/>
      <c r="E1" s="22"/>
      <c r="F1" s="22"/>
      <c r="G1" s="22"/>
      <c r="H1" s="22"/>
    </row>
    <row r="2" spans="1:8" ht="15.75">
      <c r="A2" s="22" t="s">
        <v>1</v>
      </c>
      <c r="B2" s="22"/>
      <c r="C2" s="22"/>
      <c r="D2" s="22"/>
      <c r="E2" s="22"/>
      <c r="F2" s="22"/>
      <c r="G2" s="22"/>
      <c r="H2" s="22"/>
    </row>
    <row r="3" spans="1:8" ht="15.75">
      <c r="A3" s="22" t="s">
        <v>2</v>
      </c>
      <c r="B3" s="22"/>
      <c r="C3" s="22"/>
      <c r="D3" s="22"/>
      <c r="E3" s="22"/>
      <c r="F3" s="22"/>
      <c r="G3" s="22"/>
      <c r="H3" s="22"/>
    </row>
    <row r="4" spans="1:8" ht="15.75">
      <c r="A4" s="22" t="s">
        <v>3</v>
      </c>
      <c r="B4" s="22"/>
      <c r="C4" s="22"/>
      <c r="D4" s="22"/>
      <c r="E4" s="22"/>
      <c r="F4" s="22"/>
      <c r="G4" s="22"/>
      <c r="H4" s="22"/>
    </row>
    <row r="6" spans="1:8" ht="15.75">
      <c r="A6" s="22" t="s">
        <v>4</v>
      </c>
      <c r="B6" s="22"/>
      <c r="C6" s="22"/>
      <c r="D6" s="22"/>
      <c r="E6" s="22"/>
      <c r="F6" s="22"/>
      <c r="G6" s="22"/>
      <c r="H6" s="22"/>
    </row>
    <row r="7" spans="1:8" ht="15.75">
      <c r="A7" s="23" t="s">
        <v>83</v>
      </c>
      <c r="B7" s="23"/>
      <c r="C7" s="23"/>
      <c r="D7" s="23"/>
      <c r="E7" s="23"/>
      <c r="F7" s="23"/>
      <c r="G7" s="23"/>
      <c r="H7" s="23"/>
    </row>
    <row r="8" spans="1:8" ht="15.75">
      <c r="A8" s="24" t="s">
        <v>5</v>
      </c>
      <c r="B8" s="24"/>
      <c r="C8" s="24"/>
      <c r="D8" s="24"/>
      <c r="E8" s="24"/>
      <c r="F8" s="24"/>
      <c r="G8" s="24"/>
      <c r="H8" s="24"/>
    </row>
    <row r="11" spans="2:8" ht="15.75">
      <c r="B11" s="22" t="s">
        <v>6</v>
      </c>
      <c r="C11" s="22"/>
      <c r="D11" s="22"/>
      <c r="E11" s="26"/>
      <c r="F11" s="22" t="s">
        <v>7</v>
      </c>
      <c r="G11" s="22"/>
      <c r="H11" s="22"/>
    </row>
    <row r="12" spans="2:8" ht="15.75">
      <c r="B12" s="26" t="s">
        <v>8</v>
      </c>
      <c r="C12" s="26"/>
      <c r="D12" s="26" t="s">
        <v>9</v>
      </c>
      <c r="E12" s="26"/>
      <c r="F12" s="26" t="s">
        <v>8</v>
      </c>
      <c r="H12" s="26" t="s">
        <v>9</v>
      </c>
    </row>
    <row r="13" spans="2:8" ht="15.75">
      <c r="B13" s="26" t="s">
        <v>10</v>
      </c>
      <c r="C13" s="26"/>
      <c r="D13" s="26" t="s">
        <v>11</v>
      </c>
      <c r="E13" s="26"/>
      <c r="F13" s="26" t="s">
        <v>10</v>
      </c>
      <c r="H13" s="26" t="s">
        <v>11</v>
      </c>
    </row>
    <row r="14" spans="2:8" ht="15.75">
      <c r="B14" s="26" t="s">
        <v>12</v>
      </c>
      <c r="C14" s="26"/>
      <c r="D14" s="26" t="s">
        <v>12</v>
      </c>
      <c r="E14" s="26"/>
      <c r="F14" s="26" t="s">
        <v>41</v>
      </c>
      <c r="H14" s="26" t="s">
        <v>13</v>
      </c>
    </row>
    <row r="15" spans="2:8" ht="15.75">
      <c r="B15" s="27">
        <v>37346</v>
      </c>
      <c r="C15" s="27"/>
      <c r="D15" s="27">
        <v>36981</v>
      </c>
      <c r="E15" s="27"/>
      <c r="F15" s="27">
        <v>37346</v>
      </c>
      <c r="H15" s="27">
        <v>36981</v>
      </c>
    </row>
    <row r="16" spans="2:8" ht="15.75">
      <c r="B16" s="26" t="s">
        <v>14</v>
      </c>
      <c r="C16" s="26"/>
      <c r="D16" s="26" t="s">
        <v>14</v>
      </c>
      <c r="E16" s="26"/>
      <c r="F16" s="26" t="s">
        <v>14</v>
      </c>
      <c r="H16" s="26" t="s">
        <v>14</v>
      </c>
    </row>
    <row r="18" spans="1:8" ht="16.5" thickBot="1">
      <c r="A18" s="25" t="s">
        <v>42</v>
      </c>
      <c r="B18" s="28">
        <v>20796</v>
      </c>
      <c r="C18" s="29"/>
      <c r="D18" s="28">
        <v>28130</v>
      </c>
      <c r="E18" s="30"/>
      <c r="F18" s="28">
        <v>20796</v>
      </c>
      <c r="H18" s="28">
        <v>28130</v>
      </c>
    </row>
    <row r="19" spans="2:8" ht="16.5" thickTop="1">
      <c r="B19" s="30"/>
      <c r="C19" s="30"/>
      <c r="D19" s="30"/>
      <c r="E19" s="30"/>
      <c r="F19" s="30"/>
      <c r="H19" s="30"/>
    </row>
    <row r="20" spans="1:8" ht="16.5" thickBot="1">
      <c r="A20" s="21" t="s">
        <v>15</v>
      </c>
      <c r="B20" s="28">
        <v>0</v>
      </c>
      <c r="C20" s="29"/>
      <c r="D20" s="28">
        <v>0</v>
      </c>
      <c r="E20" s="30"/>
      <c r="F20" s="28">
        <v>0</v>
      </c>
      <c r="H20" s="28">
        <v>0</v>
      </c>
    </row>
    <row r="21" spans="2:8" ht="16.5" thickTop="1">
      <c r="B21" s="30"/>
      <c r="C21" s="30"/>
      <c r="D21" s="30"/>
      <c r="E21" s="30"/>
      <c r="F21" s="30"/>
      <c r="H21" s="30"/>
    </row>
    <row r="22" spans="1:8" ht="16.5" thickBot="1">
      <c r="A22" s="21" t="s">
        <v>43</v>
      </c>
      <c r="B22" s="28">
        <v>449</v>
      </c>
      <c r="C22" s="29"/>
      <c r="D22" s="28">
        <v>689</v>
      </c>
      <c r="E22" s="30"/>
      <c r="F22" s="28">
        <v>449</v>
      </c>
      <c r="H22" s="28">
        <v>689</v>
      </c>
    </row>
    <row r="23" spans="2:8" ht="16.5" thickTop="1">
      <c r="B23" s="30"/>
      <c r="C23" s="30"/>
      <c r="D23" s="30"/>
      <c r="E23" s="30"/>
      <c r="F23" s="30"/>
      <c r="H23" s="30"/>
    </row>
    <row r="24" spans="1:8" ht="15.75">
      <c r="A24" s="25" t="s">
        <v>44</v>
      </c>
      <c r="B24" s="30"/>
      <c r="C24" s="30"/>
      <c r="D24" s="30"/>
      <c r="E24" s="30"/>
      <c r="F24" s="30"/>
      <c r="H24" s="30"/>
    </row>
    <row r="25" spans="1:8" ht="15.75">
      <c r="A25" s="21" t="s">
        <v>45</v>
      </c>
      <c r="B25" s="30"/>
      <c r="C25" s="30"/>
      <c r="D25" s="30"/>
      <c r="E25" s="30"/>
      <c r="F25" s="30"/>
      <c r="H25" s="30"/>
    </row>
    <row r="26" spans="1:8" ht="15.75">
      <c r="A26" s="21" t="s">
        <v>46</v>
      </c>
      <c r="B26" s="30">
        <f>427+62+1301</f>
        <v>1790</v>
      </c>
      <c r="C26" s="30"/>
      <c r="D26" s="30">
        <v>2408</v>
      </c>
      <c r="E26" s="30"/>
      <c r="F26" s="30">
        <v>1790</v>
      </c>
      <c r="H26" s="30">
        <v>2408</v>
      </c>
    </row>
    <row r="27" spans="2:8" ht="15.75">
      <c r="B27" s="30"/>
      <c r="C27" s="30"/>
      <c r="D27" s="30"/>
      <c r="E27" s="30"/>
      <c r="F27" s="30"/>
      <c r="H27" s="30"/>
    </row>
    <row r="28" spans="1:8" ht="15.75">
      <c r="A28" s="21" t="s">
        <v>47</v>
      </c>
      <c r="B28" s="30">
        <v>-62</v>
      </c>
      <c r="C28" s="30"/>
      <c r="D28" s="30">
        <v>-25</v>
      </c>
      <c r="E28" s="30"/>
      <c r="F28" s="30">
        <v>-62</v>
      </c>
      <c r="H28" s="30">
        <v>-25</v>
      </c>
    </row>
    <row r="29" spans="2:8" ht="15.75">
      <c r="B29" s="30"/>
      <c r="C29" s="30"/>
      <c r="D29" s="30"/>
      <c r="E29" s="30"/>
      <c r="F29" s="30"/>
      <c r="H29" s="30"/>
    </row>
    <row r="30" spans="1:8" ht="15.75">
      <c r="A30" s="21" t="s">
        <v>16</v>
      </c>
      <c r="B30" s="30">
        <v>-1301</v>
      </c>
      <c r="C30" s="30"/>
      <c r="D30" s="30">
        <v>-1311</v>
      </c>
      <c r="E30" s="30"/>
      <c r="F30" s="30">
        <v>-1301</v>
      </c>
      <c r="H30" s="30">
        <v>-1311</v>
      </c>
    </row>
    <row r="31" spans="2:8" ht="15.75">
      <c r="B31" s="30"/>
      <c r="C31" s="30"/>
      <c r="D31" s="30"/>
      <c r="E31" s="30"/>
      <c r="F31" s="30"/>
      <c r="H31" s="30"/>
    </row>
    <row r="32" spans="1:8" ht="15.75">
      <c r="A32" s="21" t="s">
        <v>17</v>
      </c>
      <c r="B32" s="31">
        <v>0</v>
      </c>
      <c r="C32" s="29"/>
      <c r="D32" s="31">
        <v>0</v>
      </c>
      <c r="E32" s="30"/>
      <c r="F32" s="31">
        <v>0</v>
      </c>
      <c r="H32" s="31">
        <v>0</v>
      </c>
    </row>
    <row r="33" spans="2:8" ht="15.75">
      <c r="B33" s="30"/>
      <c r="C33" s="30"/>
      <c r="D33" s="30"/>
      <c r="E33" s="30"/>
      <c r="F33" s="30"/>
      <c r="H33" s="30"/>
    </row>
    <row r="34" spans="1:8" ht="15.75">
      <c r="A34" s="21" t="s">
        <v>48</v>
      </c>
      <c r="B34" s="30"/>
      <c r="C34" s="30"/>
      <c r="D34" s="30"/>
      <c r="E34" s="30"/>
      <c r="F34" s="30"/>
      <c r="H34" s="30"/>
    </row>
    <row r="35" spans="1:8" ht="15.75">
      <c r="A35" s="21" t="s">
        <v>49</v>
      </c>
      <c r="B35" s="30">
        <f>SUM(B26:B30)</f>
        <v>427</v>
      </c>
      <c r="C35" s="29"/>
      <c r="D35" s="30">
        <f>SUM(D26:D30)</f>
        <v>1072</v>
      </c>
      <c r="E35" s="30"/>
      <c r="F35" s="30">
        <f>SUM(F26:F31)</f>
        <v>427</v>
      </c>
      <c r="H35" s="30">
        <f>SUM(H26:H32)</f>
        <v>1072</v>
      </c>
    </row>
    <row r="36" spans="2:8" ht="15.75">
      <c r="B36" s="30"/>
      <c r="C36" s="30"/>
      <c r="D36" s="30"/>
      <c r="E36" s="30"/>
      <c r="F36" s="30"/>
      <c r="H36" s="30"/>
    </row>
    <row r="37" spans="1:8" ht="15.75">
      <c r="A37" s="21" t="s">
        <v>50</v>
      </c>
      <c r="B37" s="31">
        <v>0</v>
      </c>
      <c r="C37" s="29"/>
      <c r="D37" s="31">
        <v>0</v>
      </c>
      <c r="E37" s="30"/>
      <c r="F37" s="31">
        <v>0</v>
      </c>
      <c r="H37" s="31">
        <v>0</v>
      </c>
    </row>
    <row r="38" spans="2:8" ht="15.75">
      <c r="B38" s="30"/>
      <c r="C38" s="30"/>
      <c r="D38" s="30"/>
      <c r="E38" s="30"/>
      <c r="F38" s="30"/>
      <c r="H38" s="30"/>
    </row>
    <row r="39" spans="1:5" ht="15.75">
      <c r="A39" s="21" t="s">
        <v>51</v>
      </c>
      <c r="C39" s="30"/>
      <c r="E39" s="30"/>
    </row>
    <row r="40" spans="1:8" ht="15.75">
      <c r="A40" s="21" t="s">
        <v>52</v>
      </c>
      <c r="B40" s="30">
        <f>B35+B37</f>
        <v>427</v>
      </c>
      <c r="C40" s="30"/>
      <c r="D40" s="30">
        <f>D35+D37</f>
        <v>1072</v>
      </c>
      <c r="E40" s="30"/>
      <c r="F40" s="30">
        <f>F35+F37</f>
        <v>427</v>
      </c>
      <c r="H40" s="30">
        <f>H35+H37</f>
        <v>1072</v>
      </c>
    </row>
    <row r="41" spans="2:8" ht="15.75">
      <c r="B41" s="30"/>
      <c r="C41" s="30"/>
      <c r="D41" s="30"/>
      <c r="E41" s="30"/>
      <c r="F41" s="30"/>
      <c r="H41" s="30"/>
    </row>
    <row r="42" spans="1:8" ht="15.75">
      <c r="A42" s="21" t="s">
        <v>53</v>
      </c>
      <c r="B42" s="30">
        <v>-120</v>
      </c>
      <c r="C42" s="30"/>
      <c r="D42" s="30">
        <v>-307</v>
      </c>
      <c r="E42" s="30"/>
      <c r="F42" s="30">
        <v>-120</v>
      </c>
      <c r="H42" s="30">
        <v>-307</v>
      </c>
    </row>
    <row r="43" spans="1:8" ht="15.75">
      <c r="A43" s="21" t="s">
        <v>18</v>
      </c>
      <c r="B43" s="31"/>
      <c r="C43" s="29"/>
      <c r="D43" s="31"/>
      <c r="E43" s="30"/>
      <c r="F43" s="31"/>
      <c r="H43" s="31"/>
    </row>
    <row r="44" spans="1:5" ht="15.75">
      <c r="A44" s="21" t="s">
        <v>54</v>
      </c>
      <c r="C44" s="30"/>
      <c r="E44" s="30"/>
    </row>
    <row r="45" spans="1:8" ht="15.75">
      <c r="A45" s="21" t="s">
        <v>55</v>
      </c>
      <c r="B45" s="30">
        <f>B40+B42</f>
        <v>307</v>
      </c>
      <c r="C45" s="30"/>
      <c r="D45" s="30">
        <f>D40+D42</f>
        <v>765</v>
      </c>
      <c r="E45" s="30"/>
      <c r="F45" s="30">
        <f>F40+F42</f>
        <v>307</v>
      </c>
      <c r="H45" s="30">
        <f>H40+H42</f>
        <v>765</v>
      </c>
    </row>
    <row r="46" spans="1:8" ht="15.75">
      <c r="A46" s="21" t="s">
        <v>60</v>
      </c>
      <c r="B46" s="30">
        <v>0</v>
      </c>
      <c r="C46" s="30"/>
      <c r="D46" s="30">
        <v>0</v>
      </c>
      <c r="E46" s="30"/>
      <c r="F46" s="30">
        <v>0</v>
      </c>
      <c r="H46" s="30">
        <v>0</v>
      </c>
    </row>
    <row r="47" spans="1:8" ht="15.75">
      <c r="A47" s="21"/>
      <c r="B47" s="30"/>
      <c r="C47" s="30"/>
      <c r="D47" s="30"/>
      <c r="E47" s="30"/>
      <c r="F47" s="30"/>
      <c r="H47" s="30"/>
    </row>
    <row r="48" spans="1:8" ht="15.75">
      <c r="A48" s="21" t="s">
        <v>56</v>
      </c>
      <c r="B48" s="30">
        <v>0</v>
      </c>
      <c r="C48" s="30"/>
      <c r="D48" s="30">
        <v>0</v>
      </c>
      <c r="E48" s="30"/>
      <c r="F48" s="30">
        <v>0</v>
      </c>
      <c r="H48" s="30">
        <v>0</v>
      </c>
    </row>
    <row r="49" spans="2:8" ht="15.75">
      <c r="B49" s="31"/>
      <c r="C49" s="30"/>
      <c r="D49" s="31"/>
      <c r="E49" s="30"/>
      <c r="F49" s="31"/>
      <c r="H49" s="31"/>
    </row>
    <row r="50" spans="1:8" ht="15.75">
      <c r="A50" s="21" t="s">
        <v>61</v>
      </c>
      <c r="B50" s="30"/>
      <c r="C50" s="30"/>
      <c r="D50" s="30"/>
      <c r="E50" s="30"/>
      <c r="F50" s="30"/>
      <c r="H50" s="30"/>
    </row>
    <row r="51" spans="1:8" ht="15.75">
      <c r="A51" s="21" t="s">
        <v>62</v>
      </c>
      <c r="B51" s="30">
        <f>SUM(B45:B48)</f>
        <v>307</v>
      </c>
      <c r="C51" s="30"/>
      <c r="D51" s="30">
        <f>SUM(D45:D48)</f>
        <v>765</v>
      </c>
      <c r="E51" s="30"/>
      <c r="F51" s="30">
        <f>SUM(F45:F48)</f>
        <v>307</v>
      </c>
      <c r="H51" s="30">
        <f>SUM(H45:H48)</f>
        <v>765</v>
      </c>
    </row>
    <row r="52" spans="1:8" ht="15.75">
      <c r="A52" s="21"/>
      <c r="B52" s="30"/>
      <c r="C52" s="30"/>
      <c r="D52" s="30"/>
      <c r="E52" s="30"/>
      <c r="F52" s="30"/>
      <c r="H52" s="30"/>
    </row>
    <row r="53" spans="1:8" ht="15.75">
      <c r="A53" s="21" t="s">
        <v>57</v>
      </c>
      <c r="B53" s="30">
        <v>0</v>
      </c>
      <c r="C53" s="30"/>
      <c r="D53" s="30">
        <v>0</v>
      </c>
      <c r="E53" s="30"/>
      <c r="F53" s="30">
        <v>0</v>
      </c>
      <c r="H53" s="30">
        <v>0</v>
      </c>
    </row>
    <row r="54" spans="1:8" ht="15.75">
      <c r="A54" s="25" t="s">
        <v>19</v>
      </c>
      <c r="B54" s="30">
        <v>0</v>
      </c>
      <c r="C54" s="30"/>
      <c r="D54" s="30">
        <v>0</v>
      </c>
      <c r="E54" s="30"/>
      <c r="F54" s="30">
        <v>0</v>
      </c>
      <c r="H54" s="30">
        <v>0</v>
      </c>
    </row>
    <row r="55" spans="1:8" ht="15.75">
      <c r="A55" s="25" t="s">
        <v>20</v>
      </c>
      <c r="B55" s="30"/>
      <c r="C55" s="30"/>
      <c r="D55" s="30"/>
      <c r="E55" s="30"/>
      <c r="F55" s="30"/>
      <c r="H55" s="30"/>
    </row>
    <row r="56" spans="1:8" ht="15.75">
      <c r="A56" s="21" t="s">
        <v>21</v>
      </c>
      <c r="B56" s="30">
        <v>0</v>
      </c>
      <c r="C56" s="30"/>
      <c r="D56" s="30">
        <v>0</v>
      </c>
      <c r="E56" s="30"/>
      <c r="F56" s="30">
        <v>0</v>
      </c>
      <c r="H56" s="30">
        <v>0</v>
      </c>
    </row>
    <row r="57" spans="2:8" ht="15.75">
      <c r="B57" s="30"/>
      <c r="C57" s="30"/>
      <c r="D57" s="31"/>
      <c r="E57" s="30"/>
      <c r="F57" s="30"/>
      <c r="H57" s="31"/>
    </row>
    <row r="58" spans="1:8" ht="16.5" thickBot="1">
      <c r="A58" s="21" t="s">
        <v>58</v>
      </c>
      <c r="B58" s="32">
        <f>SUM(B51:B56)</f>
        <v>307</v>
      </c>
      <c r="C58" s="29"/>
      <c r="D58" s="32">
        <f>SUM(D51:D56)</f>
        <v>765</v>
      </c>
      <c r="E58" s="30"/>
      <c r="F58" s="32">
        <f>SUM(F51:F56)</f>
        <v>307</v>
      </c>
      <c r="H58" s="32">
        <f>SUM(H51:H56)</f>
        <v>765</v>
      </c>
    </row>
    <row r="59" spans="2:6" ht="16.5" thickTop="1">
      <c r="B59" s="30"/>
      <c r="C59" s="30"/>
      <c r="D59" s="30"/>
      <c r="E59" s="30"/>
      <c r="F59" s="30"/>
    </row>
    <row r="60" spans="1:3" ht="15.75">
      <c r="A60" s="25" t="s">
        <v>59</v>
      </c>
      <c r="C60" s="33"/>
    </row>
    <row r="61" ht="15.75">
      <c r="A61" s="21" t="s">
        <v>63</v>
      </c>
    </row>
    <row r="62" spans="1:8" ht="16.5" thickBot="1">
      <c r="A62" s="21" t="s">
        <v>64</v>
      </c>
      <c r="B62" s="34">
        <f>B58/80000*100</f>
        <v>0.38375000000000004</v>
      </c>
      <c r="D62" s="34">
        <f>D58/80000*100</f>
        <v>0.9562499999999999</v>
      </c>
      <c r="F62" s="34">
        <f>F58/80000*100</f>
        <v>0.38375000000000004</v>
      </c>
      <c r="H62" s="35">
        <f>H58/80000*100</f>
        <v>0.9562499999999999</v>
      </c>
    </row>
    <row r="63" spans="1:8" ht="16.5" thickTop="1">
      <c r="A63" s="21"/>
      <c r="B63" s="33"/>
      <c r="D63" s="33"/>
      <c r="F63" s="33"/>
      <c r="H63" s="36"/>
    </row>
    <row r="64" spans="1:8" ht="16.5" thickBot="1">
      <c r="A64" s="21" t="s">
        <v>65</v>
      </c>
      <c r="B64" s="34">
        <f>B62</f>
        <v>0.38375000000000004</v>
      </c>
      <c r="D64" s="34">
        <f>D62</f>
        <v>0.9562499999999999</v>
      </c>
      <c r="F64" s="34">
        <f>F62</f>
        <v>0.38375000000000004</v>
      </c>
      <c r="H64" s="35">
        <f>H62</f>
        <v>0.9562499999999999</v>
      </c>
    </row>
    <row r="65" ht="16.5" thickTop="1"/>
  </sheetData>
  <mergeCells count="9">
    <mergeCell ref="A6:H6"/>
    <mergeCell ref="A7:H7"/>
    <mergeCell ref="A8:H8"/>
    <mergeCell ref="B11:D11"/>
    <mergeCell ref="F11:H11"/>
    <mergeCell ref="A1:H1"/>
    <mergeCell ref="A2:H2"/>
    <mergeCell ref="A3:H3"/>
    <mergeCell ref="A4:H4"/>
  </mergeCells>
  <printOptions horizontalCentered="1"/>
  <pageMargins left="0.15748031496062992" right="0.15748031496062992" top="0.3937007874015748" bottom="0.3937007874015748" header="0.51" footer="0.5118110236220472"/>
  <pageSetup horizontalDpi="180" verticalDpi="180" orientation="portrait" paperSize="9" scale="75" r:id="rId1"/>
  <headerFooter alignWithMargins="0">
    <oddFooter>&amp;C&amp;"Times New Roman,標準"1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55"/>
  <sheetViews>
    <sheetView workbookViewId="0" topLeftCell="A1">
      <selection activeCell="E9" sqref="E9"/>
    </sheetView>
  </sheetViews>
  <sheetFormatPr defaultColWidth="9.00390625" defaultRowHeight="16.5"/>
  <cols>
    <col min="1" max="1" width="3.375" style="0" customWidth="1"/>
    <col min="2" max="2" width="40.75390625" style="0" customWidth="1"/>
    <col min="3" max="3" width="12.875" style="0" customWidth="1"/>
    <col min="4" max="4" width="2.625" style="0" customWidth="1"/>
    <col min="5" max="5" width="11.50390625" style="0" customWidth="1"/>
  </cols>
  <sheetData>
    <row r="1" spans="1:5" ht="15.75">
      <c r="A1" s="2" t="s">
        <v>0</v>
      </c>
      <c r="B1" s="2"/>
      <c r="C1" s="2"/>
      <c r="D1" s="2"/>
      <c r="E1" s="2"/>
    </row>
    <row r="2" spans="1:5" ht="15.75">
      <c r="A2" s="2" t="s">
        <v>1</v>
      </c>
      <c r="B2" s="2"/>
      <c r="C2" s="2"/>
      <c r="D2" s="2"/>
      <c r="E2" s="2"/>
    </row>
    <row r="3" spans="1:5" ht="15.75">
      <c r="A3" s="2" t="s">
        <v>2</v>
      </c>
      <c r="B3" s="2"/>
      <c r="C3" s="2"/>
      <c r="D3" s="2"/>
      <c r="E3" s="2"/>
    </row>
    <row r="4" spans="1:5" ht="15.75">
      <c r="A4" s="2" t="s">
        <v>3</v>
      </c>
      <c r="B4" s="2"/>
      <c r="C4" s="2"/>
      <c r="D4" s="2"/>
      <c r="E4" s="2"/>
    </row>
    <row r="5" spans="1:5" ht="15.75">
      <c r="A5" s="1"/>
      <c r="B5" s="1"/>
      <c r="C5" s="1"/>
      <c r="D5" s="1"/>
      <c r="E5" s="1"/>
    </row>
    <row r="6" spans="1:5" ht="15.75">
      <c r="A6" s="2" t="s">
        <v>82</v>
      </c>
      <c r="B6" s="2"/>
      <c r="C6" s="2"/>
      <c r="D6" s="2"/>
      <c r="E6" s="2"/>
    </row>
    <row r="7" spans="1:5" ht="15.75">
      <c r="A7" s="1"/>
      <c r="B7" s="3"/>
      <c r="C7" s="2"/>
      <c r="D7" s="2"/>
      <c r="E7" s="2"/>
    </row>
    <row r="8" spans="1:5" ht="16.5">
      <c r="A8" s="1"/>
      <c r="B8" s="4"/>
      <c r="C8" s="5" t="s">
        <v>22</v>
      </c>
      <c r="D8" s="5"/>
      <c r="E8" s="6"/>
    </row>
    <row r="9" spans="1:5" ht="15.75">
      <c r="A9" s="7"/>
      <c r="B9" s="7"/>
      <c r="C9" s="5" t="s">
        <v>23</v>
      </c>
      <c r="D9" s="5"/>
      <c r="E9" s="5" t="s">
        <v>23</v>
      </c>
    </row>
    <row r="10" spans="1:5" ht="15.75">
      <c r="A10" s="7"/>
      <c r="B10" s="7"/>
      <c r="C10" s="8">
        <v>37346</v>
      </c>
      <c r="D10" s="8"/>
      <c r="E10" s="8">
        <v>37256</v>
      </c>
    </row>
    <row r="11" spans="1:5" ht="15.75">
      <c r="A11" s="7"/>
      <c r="B11" s="7"/>
      <c r="C11" s="5" t="s">
        <v>14</v>
      </c>
      <c r="D11" s="5"/>
      <c r="E11" s="5" t="s">
        <v>14</v>
      </c>
    </row>
    <row r="12" spans="1:5" ht="15.75">
      <c r="A12" s="7"/>
      <c r="B12" s="7"/>
      <c r="C12" s="5"/>
      <c r="D12" s="5"/>
      <c r="E12" s="5"/>
    </row>
    <row r="13" spans="1:5" ht="15.75">
      <c r="A13" s="7">
        <v>1</v>
      </c>
      <c r="B13" s="7" t="s">
        <v>66</v>
      </c>
      <c r="C13" s="9">
        <v>37720</v>
      </c>
      <c r="D13" s="9"/>
      <c r="E13" s="9">
        <v>38554</v>
      </c>
    </row>
    <row r="14" spans="1:5" ht="15.75">
      <c r="A14" s="7">
        <v>2</v>
      </c>
      <c r="B14" s="7" t="s">
        <v>67</v>
      </c>
      <c r="C14" s="9">
        <v>0</v>
      </c>
      <c r="D14" s="9"/>
      <c r="E14" s="9">
        <v>0</v>
      </c>
    </row>
    <row r="15" spans="1:5" ht="15.75">
      <c r="A15" s="7">
        <v>3</v>
      </c>
      <c r="B15" s="7" t="s">
        <v>68</v>
      </c>
      <c r="C15" s="9">
        <v>0</v>
      </c>
      <c r="D15" s="9"/>
      <c r="E15" s="9">
        <v>0</v>
      </c>
    </row>
    <row r="16" spans="1:5" ht="15.75">
      <c r="A16" s="7">
        <v>4</v>
      </c>
      <c r="B16" s="7" t="s">
        <v>69</v>
      </c>
      <c r="C16" s="10">
        <v>0</v>
      </c>
      <c r="D16" s="10"/>
      <c r="E16" s="10">
        <v>0</v>
      </c>
    </row>
    <row r="17" spans="1:5" ht="15.75">
      <c r="A17" s="7">
        <v>5</v>
      </c>
      <c r="B17" s="7" t="s">
        <v>70</v>
      </c>
      <c r="C17" s="10">
        <v>0</v>
      </c>
      <c r="D17" s="10"/>
      <c r="E17" s="10">
        <v>0</v>
      </c>
    </row>
    <row r="18" spans="1:5" ht="15.75">
      <c r="A18" s="7">
        <v>6</v>
      </c>
      <c r="B18" s="7" t="s">
        <v>71</v>
      </c>
      <c r="C18" s="10">
        <v>0</v>
      </c>
      <c r="D18" s="10"/>
      <c r="E18" s="10">
        <v>0</v>
      </c>
    </row>
    <row r="19" spans="1:5" ht="15.75">
      <c r="A19" s="7">
        <v>7</v>
      </c>
      <c r="B19" s="7" t="s">
        <v>72</v>
      </c>
      <c r="C19" s="10">
        <v>0</v>
      </c>
      <c r="D19" s="10"/>
      <c r="E19" s="10">
        <v>0</v>
      </c>
    </row>
    <row r="20" spans="1:5" ht="15.75">
      <c r="A20" s="7"/>
      <c r="B20" s="7"/>
      <c r="C20" s="10"/>
      <c r="D20" s="10"/>
      <c r="E20" s="10"/>
    </row>
    <row r="21" spans="1:5" ht="15.75">
      <c r="A21" s="7">
        <v>8</v>
      </c>
      <c r="B21" s="7" t="s">
        <v>24</v>
      </c>
      <c r="C21" s="10"/>
      <c r="D21" s="11"/>
      <c r="E21" s="10"/>
    </row>
    <row r="22" spans="1:5" ht="15.75">
      <c r="A22" s="7"/>
      <c r="B22" s="12" t="s">
        <v>73</v>
      </c>
      <c r="C22" s="13">
        <v>40118</v>
      </c>
      <c r="D22" s="14"/>
      <c r="E22" s="13">
        <v>39653</v>
      </c>
    </row>
    <row r="23" spans="1:5" ht="15.75">
      <c r="A23" s="7"/>
      <c r="B23" s="12" t="s">
        <v>74</v>
      </c>
      <c r="C23" s="14">
        <v>6957</v>
      </c>
      <c r="D23" s="14"/>
      <c r="E23" s="14">
        <v>7667</v>
      </c>
    </row>
    <row r="24" spans="1:5" ht="15.75">
      <c r="A24" s="7"/>
      <c r="B24" s="12" t="s">
        <v>75</v>
      </c>
      <c r="C24" s="14">
        <v>176</v>
      </c>
      <c r="D24" s="14"/>
      <c r="E24" s="14">
        <v>5018</v>
      </c>
    </row>
    <row r="25" spans="1:5" ht="15.75">
      <c r="A25" s="7"/>
      <c r="B25" s="12" t="s">
        <v>25</v>
      </c>
      <c r="C25" s="14">
        <v>43479</v>
      </c>
      <c r="D25" s="14"/>
      <c r="E25" s="14">
        <v>37156</v>
      </c>
    </row>
    <row r="26" spans="1:5" ht="15.75">
      <c r="A26" s="7"/>
      <c r="B26" s="12" t="s">
        <v>26</v>
      </c>
      <c r="C26" s="14">
        <v>1299</v>
      </c>
      <c r="D26" s="14"/>
      <c r="E26" s="14">
        <v>1497</v>
      </c>
    </row>
    <row r="27" spans="1:5" ht="15.75">
      <c r="A27" s="7"/>
      <c r="B27" s="7"/>
      <c r="C27" s="15">
        <f>SUM(C22:C26)</f>
        <v>92029</v>
      </c>
      <c r="D27" s="14"/>
      <c r="E27" s="15">
        <f>SUM(E22:E26)</f>
        <v>90991</v>
      </c>
    </row>
    <row r="28" spans="1:5" ht="15.75">
      <c r="A28" s="7"/>
      <c r="B28" s="7"/>
      <c r="C28" s="14"/>
      <c r="D28" s="14"/>
      <c r="E28" s="14"/>
    </row>
    <row r="29" spans="1:5" ht="15.75">
      <c r="A29" s="7">
        <v>9</v>
      </c>
      <c r="B29" s="7" t="s">
        <v>27</v>
      </c>
      <c r="C29" s="14"/>
      <c r="D29" s="14"/>
      <c r="E29" s="14"/>
    </row>
    <row r="30" spans="1:5" ht="15.75">
      <c r="A30" s="7"/>
      <c r="B30" s="12" t="s">
        <v>76</v>
      </c>
      <c r="C30" s="14">
        <v>-1514</v>
      </c>
      <c r="D30" s="14"/>
      <c r="E30" s="14">
        <v>750</v>
      </c>
    </row>
    <row r="31" spans="1:5" ht="15.75">
      <c r="A31" s="7"/>
      <c r="B31" s="12" t="s">
        <v>77</v>
      </c>
      <c r="C31" s="14">
        <v>474</v>
      </c>
      <c r="D31" s="14"/>
      <c r="E31" s="14">
        <v>664</v>
      </c>
    </row>
    <row r="32" spans="1:5" ht="15.75">
      <c r="A32" s="7"/>
      <c r="B32" s="12" t="s">
        <v>28</v>
      </c>
      <c r="C32" s="14">
        <v>2658</v>
      </c>
      <c r="D32" s="14"/>
      <c r="E32" s="14">
        <v>0</v>
      </c>
    </row>
    <row r="33" spans="1:5" ht="15.75">
      <c r="A33" s="7"/>
      <c r="B33" s="12" t="s">
        <v>29</v>
      </c>
      <c r="C33" s="14">
        <v>3079</v>
      </c>
      <c r="D33" s="14"/>
      <c r="E33" s="14">
        <v>3386</v>
      </c>
    </row>
    <row r="34" spans="1:5" ht="15.75">
      <c r="A34" s="7"/>
      <c r="B34" s="12" t="s">
        <v>30</v>
      </c>
      <c r="C34" s="16">
        <v>6400</v>
      </c>
      <c r="D34" s="14"/>
      <c r="E34" s="16">
        <v>6400</v>
      </c>
    </row>
    <row r="35" spans="1:5" ht="15.75">
      <c r="A35" s="7"/>
      <c r="B35" s="7"/>
      <c r="C35" s="16">
        <f>SUM(C30:C34)</f>
        <v>11097</v>
      </c>
      <c r="D35" s="14"/>
      <c r="E35" s="16">
        <f>SUM(E30:E34)</f>
        <v>11200</v>
      </c>
    </row>
    <row r="36" spans="1:5" ht="15.75">
      <c r="A36" s="7">
        <v>10</v>
      </c>
      <c r="B36" s="7" t="s">
        <v>31</v>
      </c>
      <c r="C36" s="10">
        <f>C27-C35</f>
        <v>80932</v>
      </c>
      <c r="D36" s="11"/>
      <c r="E36" s="10">
        <f>E27-E35</f>
        <v>79791</v>
      </c>
    </row>
    <row r="37" spans="1:5" ht="15.75">
      <c r="A37" s="7"/>
      <c r="B37" s="7"/>
      <c r="C37" s="10"/>
      <c r="D37" s="11"/>
      <c r="E37" s="10"/>
    </row>
    <row r="38" spans="1:5" ht="16.5" thickBot="1">
      <c r="A38" s="7"/>
      <c r="B38" s="7"/>
      <c r="C38" s="17">
        <f>C13+C17+C36</f>
        <v>118652</v>
      </c>
      <c r="D38" s="11"/>
      <c r="E38" s="17">
        <f>E13+E17+E36</f>
        <v>118345</v>
      </c>
    </row>
    <row r="39" spans="1:5" ht="16.5" thickTop="1">
      <c r="A39" s="7"/>
      <c r="B39" s="7"/>
      <c r="C39" s="10"/>
      <c r="D39" s="11"/>
      <c r="E39" s="10"/>
    </row>
    <row r="40" spans="1:5" ht="15.75">
      <c r="A40" s="7">
        <v>11</v>
      </c>
      <c r="B40" s="7" t="s">
        <v>78</v>
      </c>
      <c r="C40" s="10"/>
      <c r="D40" s="11"/>
      <c r="E40" s="10"/>
    </row>
    <row r="41" spans="1:5" ht="15.75">
      <c r="A41" s="7"/>
      <c r="B41" s="7" t="s">
        <v>32</v>
      </c>
      <c r="C41" s="10">
        <v>80000</v>
      </c>
      <c r="D41" s="11"/>
      <c r="E41" s="10">
        <v>80000</v>
      </c>
    </row>
    <row r="42" spans="1:5" ht="15.75">
      <c r="A42" s="7"/>
      <c r="B42" s="7" t="s">
        <v>33</v>
      </c>
      <c r="C42" s="11"/>
      <c r="D42" s="11"/>
      <c r="E42" s="10"/>
    </row>
    <row r="43" spans="1:5" ht="15.75">
      <c r="A43" s="7"/>
      <c r="B43" s="12" t="s">
        <v>34</v>
      </c>
      <c r="C43" s="10">
        <v>10347</v>
      </c>
      <c r="D43" s="11"/>
      <c r="E43" s="10">
        <v>10347</v>
      </c>
    </row>
    <row r="44" spans="1:5" ht="15.75">
      <c r="A44" s="7"/>
      <c r="B44" s="12" t="s">
        <v>35</v>
      </c>
      <c r="C44" s="10">
        <v>0</v>
      </c>
      <c r="D44" s="11"/>
      <c r="E44" s="10">
        <v>0</v>
      </c>
    </row>
    <row r="45" spans="1:5" ht="15.75">
      <c r="A45" s="7"/>
      <c r="B45" s="12" t="s">
        <v>36</v>
      </c>
      <c r="C45" s="11">
        <v>0</v>
      </c>
      <c r="D45" s="11"/>
      <c r="E45" s="10">
        <v>0</v>
      </c>
    </row>
    <row r="46" spans="1:5" ht="15.75">
      <c r="A46" s="7"/>
      <c r="B46" s="12" t="s">
        <v>37</v>
      </c>
      <c r="C46" s="10">
        <v>0</v>
      </c>
      <c r="D46" s="11"/>
      <c r="E46" s="10">
        <v>0</v>
      </c>
    </row>
    <row r="47" spans="1:5" ht="15.75">
      <c r="A47" s="7"/>
      <c r="B47" s="12" t="s">
        <v>38</v>
      </c>
      <c r="C47" s="18">
        <v>25975</v>
      </c>
      <c r="D47" s="11"/>
      <c r="E47" s="18">
        <f>36015-10347</f>
        <v>25668</v>
      </c>
    </row>
    <row r="48" spans="1:5" ht="15.75">
      <c r="A48" s="7"/>
      <c r="B48" s="7"/>
      <c r="C48" s="10">
        <f>SUM(C41:C47)</f>
        <v>116322</v>
      </c>
      <c r="D48" s="11"/>
      <c r="E48" s="10">
        <f>SUM(E41:E47)</f>
        <v>116015</v>
      </c>
    </row>
    <row r="49" spans="1:5" ht="15.75">
      <c r="A49" s="7">
        <v>12</v>
      </c>
      <c r="B49" s="7" t="s">
        <v>39</v>
      </c>
      <c r="C49" s="10">
        <v>0</v>
      </c>
      <c r="D49" s="11"/>
      <c r="E49" s="10">
        <v>0</v>
      </c>
    </row>
    <row r="50" spans="1:5" ht="15.75">
      <c r="A50" s="7">
        <v>13</v>
      </c>
      <c r="B50" s="7" t="s">
        <v>79</v>
      </c>
      <c r="C50" s="10">
        <v>0</v>
      </c>
      <c r="D50" s="11"/>
      <c r="E50" s="10">
        <v>0</v>
      </c>
    </row>
    <row r="51" spans="1:5" ht="15.75">
      <c r="A51" s="7">
        <v>14</v>
      </c>
      <c r="B51" s="7" t="s">
        <v>80</v>
      </c>
      <c r="C51" s="10">
        <v>0</v>
      </c>
      <c r="D51" s="11"/>
      <c r="E51" s="10">
        <v>0</v>
      </c>
    </row>
    <row r="52" spans="1:5" ht="15.75">
      <c r="A52" s="7">
        <v>15</v>
      </c>
      <c r="B52" s="7" t="s">
        <v>40</v>
      </c>
      <c r="C52" s="10">
        <v>2330</v>
      </c>
      <c r="D52" s="11"/>
      <c r="E52" s="10">
        <v>2330</v>
      </c>
    </row>
    <row r="53" spans="1:5" ht="16.5" thickBot="1">
      <c r="A53" s="7"/>
      <c r="B53" s="7"/>
      <c r="C53" s="17">
        <f>SUM(C48:C52)</f>
        <v>118652</v>
      </c>
      <c r="D53" s="11"/>
      <c r="E53" s="17">
        <f>SUM(E48:E52)</f>
        <v>118345</v>
      </c>
    </row>
    <row r="54" spans="1:5" ht="16.5" thickTop="1">
      <c r="A54" s="7"/>
      <c r="B54" s="7"/>
      <c r="C54" s="7"/>
      <c r="D54" s="19"/>
      <c r="E54" s="19"/>
    </row>
    <row r="55" spans="1:5" ht="16.5" thickBot="1">
      <c r="A55" s="7">
        <v>16</v>
      </c>
      <c r="B55" s="7" t="s">
        <v>81</v>
      </c>
      <c r="C55" s="20">
        <f>C48/C41</f>
        <v>1.454025</v>
      </c>
      <c r="D55" s="19"/>
      <c r="E55" s="20">
        <f>E48/E41</f>
        <v>1.4501875</v>
      </c>
    </row>
    <row r="56" ht="16.5" thickTop="1"/>
  </sheetData>
  <printOptions horizontalCentered="1"/>
  <pageMargins left="0.35433070866141736" right="0.35433070866141736" top="0.3937007874015748" bottom="0.3937007874015748" header="0.5118110236220472" footer="0.5118110236220472"/>
  <pageSetup horizontalDpi="180" verticalDpi="180" orientation="portrait" paperSize="9" scale="85" r:id="rId1"/>
  <headerFooter alignWithMargins="0">
    <oddFooter>&amp;C&amp;"Times New Roman,標準"2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</dc:creator>
  <cp:keywords/>
  <dc:description/>
  <cp:lastModifiedBy>mnc8</cp:lastModifiedBy>
  <cp:lastPrinted>2002-05-28T09:12:54Z</cp:lastPrinted>
  <dcterms:created xsi:type="dcterms:W3CDTF">2001-05-14T01:05:44Z</dcterms:created>
  <dcterms:modified xsi:type="dcterms:W3CDTF">2002-05-28T09:01:10Z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