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3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<sst xmlns="http://schemas.openxmlformats.org/spreadsheetml/2006/main" count="148" uniqueCount="112">
  <si>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</si>
  <si>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</si>
  <si>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</si>
  <si>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</si>
  <si>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</si>
  <si>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</si>
  <si>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</si>
  <si>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</si>
  <si>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</si>
  <si>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</si>
  <si>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</si>
  <si>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</si>
  <si>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</si>
  <si>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</si>
  <si>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</si>
  <si>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</si>
  <si>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</si>
  <si>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</si>
  <si>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</si>
  <si>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</si>
  <si>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</si>
  <si>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</si>
  <si>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</si>
  <si>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</si>
  <si>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</si>
  <si>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</si>
  <si>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</si>
  <si>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</si>
  <si>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</si>
  <si>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</si>
  <si>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</si>
  <si>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</si>
  <si>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</si>
  <si>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</si>
  <si>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</si>
  <si>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</si>
  <si>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</si>
  <si>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</si>
  <si>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</si>
  <si>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</si>
  <si>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</si>
  <si>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</si>
  <si>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</si>
  <si>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</si>
  <si>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</si>
  <si>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</si>
  <si>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</si>
  <si>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</si>
  <si>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</si>
  <si>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</si>
  <si>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</si>
  <si>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</si>
  <si>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</si>
  <si>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</si>
  <si>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</si>
  <si>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</si>
  <si>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</si>
  <si>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</si>
  <si>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</si>
  <si>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</si>
  <si>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</si>
  <si>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</si>
  <si>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</si>
  <si>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</si>
  <si>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</si>
  <si>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</si>
  <si>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</si>
  <si>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</si>
  <si>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</si>
  <si>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</si>
  <si>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</si>
  <si>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</si>
  <si>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</si>
  <si>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</si>
  <si>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</si>
  <si>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</si>
  <si>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</si>
  <si>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</si>
  <si>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</si>
  <si>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Cash and cash equivalents at 01-January</t>
  </si>
  <si>
    <t>QUARTER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</si>
  <si>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</si>
  <si>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</si>
  <si>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</si>
  <si>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</si>
  <si>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</si>
  <si>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</si>
  <si>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31 DEC 2003</t>
  </si>
  <si>
    <t>For the quarter</t>
  </si>
  <si>
    <t>Balance at 01 January 2003</t>
  </si>
  <si>
    <t>Annual Financial Report for the year ended 31 December 2003)</t>
  </si>
  <si>
    <t>with the Annual Financial Report for the year ended 31 December 2003)</t>
  </si>
  <si>
    <t>Financial Report for the year ended 31 December 2003)</t>
  </si>
  <si>
    <t xml:space="preserve">Share </t>
  </si>
  <si>
    <t>Premium</t>
  </si>
  <si>
    <t>Revaluation</t>
  </si>
  <si>
    <t>Distributable</t>
  </si>
  <si>
    <t>Non-Distributable</t>
  </si>
  <si>
    <t>30 JUN 2004</t>
  </si>
  <si>
    <t>30 JUN 2003</t>
  </si>
  <si>
    <t>6 MONTHS</t>
  </si>
  <si>
    <t>FOR THE QUARTER ENDED 30 JUNE 2004</t>
  </si>
  <si>
    <t>AS AT 30 JUNE 2004</t>
  </si>
  <si>
    <t>Balance at 30 Jun 2004</t>
  </si>
  <si>
    <t>ended 30 Jun 2004</t>
  </si>
  <si>
    <t>ended 30 Jun 2003</t>
  </si>
  <si>
    <t>Balance at 30 Jun 2003</t>
  </si>
  <si>
    <t>Cash and cash equivalents at 30-Jun</t>
  </si>
  <si>
    <t>Prior year adjustment</t>
  </si>
  <si>
    <t>At 01 January 2004</t>
  </si>
  <si>
    <t>As previously stated</t>
  </si>
  <si>
    <t>At 01 January 2004 (restated)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</si>
</sst>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72" fontId="3" fillId="0" borderId="4" xfId="15" applyNumberFormat="1" applyFont="1" applyBorder="1" applyAlignment="1">
      <alignment horizontal="right"/>
    </xf>
    <xf numFmtId="172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72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19" xfId="15" applyNumberFormat="1" applyFont="1" applyBorder="1" applyAlignment="1">
      <alignment/>
    </xf>
    <xf numFmtId="172" fontId="3" fillId="0" borderId="20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2" fontId="3" fillId="0" borderId="8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72" fontId="3" fillId="0" borderId="7" xfId="15" applyNumberFormat="1" applyFont="1" applyFill="1" applyBorder="1" applyAlignment="1">
      <alignment/>
    </xf>
    <xf numFmtId="172" fontId="3" fillId="0" borderId="8" xfId="15" applyNumberFormat="1" applyFont="1" applyFill="1" applyBorder="1" applyAlignment="1">
      <alignment/>
    </xf>
    <xf numFmtId="172" fontId="3" fillId="0" borderId="19" xfId="15" applyNumberFormat="1" applyFont="1" applyFill="1" applyBorder="1" applyAlignment="1">
      <alignment/>
    </xf>
    <xf numFmtId="172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172" fontId="3" fillId="0" borderId="16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  <xf numFmtId="172" fontId="3" fillId="0" borderId="17" xfId="15" applyNumberFormat="1" applyFont="1" applyBorder="1" applyAlignment="1">
      <alignment horizontal="center"/>
    </xf>
    <xf numFmtId="172" fontId="3" fillId="0" borderId="24" xfId="15" applyNumberFormat="1" applyFont="1" applyBorder="1" applyAlignment="1">
      <alignment horizontal="center"/>
    </xf>
    <xf numFmtId="172" fontId="3" fillId="0" borderId="25" xfId="15" applyNumberFormat="1" applyFont="1" applyBorder="1" applyAlignment="1">
      <alignment horizontal="center"/>
    </xf>
    <xf numFmtId="172" fontId="3" fillId="0" borderId="26" xfId="15" applyNumberFormat="1" applyFont="1" applyBorder="1" applyAlignment="1">
      <alignment horizontal="center"/>
    </xf>
    <xf numFmtId="172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8" xfId="15" applyNumberFormat="1" applyFont="1" applyBorder="1" applyAlignment="1">
      <alignment/>
    </xf>
    <xf numFmtId="172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2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3" fillId="0" borderId="7" xfId="15" applyNumberFormat="1" applyFont="1" applyBorder="1" applyAlignment="1">
      <alignment horizontal="right"/>
    </xf>
    <xf numFmtId="172" fontId="3" fillId="0" borderId="8" xfId="15" applyNumberFormat="1" applyFont="1" applyBorder="1" applyAlignment="1">
      <alignment horizontal="right"/>
    </xf>
    <xf numFmtId="172" fontId="3" fillId="0" borderId="31" xfId="15" applyNumberFormat="1" applyFont="1" applyFill="1" applyBorder="1" applyAlignment="1">
      <alignment horizontal="right"/>
    </xf>
    <xf numFmtId="172" fontId="3" fillId="0" borderId="6" xfId="15" applyNumberFormat="1" applyFont="1" applyBorder="1" applyAlignment="1">
      <alignment horizontal="right"/>
    </xf>
    <xf numFmtId="172" fontId="3" fillId="0" borderId="1" xfId="15" applyNumberFormat="1" applyFont="1" applyFill="1" applyBorder="1" applyAlignment="1">
      <alignment horizontal="right"/>
    </xf>
    <xf numFmtId="172" fontId="3" fillId="0" borderId="3" xfId="15" applyNumberFormat="1" applyFont="1" applyFill="1" applyBorder="1" applyAlignment="1">
      <alignment horizontal="right"/>
    </xf>
    <xf numFmtId="172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2" xfId="15" applyNumberFormat="1" applyFont="1" applyBorder="1" applyAlignment="1">
      <alignment horizontal="center"/>
    </xf>
    <xf numFmtId="172" fontId="3" fillId="0" borderId="32" xfId="15" applyNumberFormat="1" applyFont="1" applyBorder="1" applyAlignment="1">
      <alignment horizontal="center"/>
    </xf>
    <xf numFmtId="172" fontId="3" fillId="0" borderId="34" xfId="15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34" xfId="0" applyNumberFormat="1" applyFont="1" applyBorder="1" applyAlignment="1" quotePrefix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2" fontId="3" fillId="0" borderId="36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72" fontId="3" fillId="0" borderId="0" xfId="15" applyNumberFormat="1" applyFont="1" applyFill="1" applyAlignment="1">
      <alignment/>
    </xf>
    <xf numFmtId="43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2" fontId="0" fillId="0" borderId="23" xfId="15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72" fontId="3" fillId="0" borderId="37" xfId="15" applyNumberFormat="1" applyFont="1" applyBorder="1" applyAlignment="1">
      <alignment horizontal="center"/>
    </xf>
    <xf numFmtId="172" fontId="3" fillId="0" borderId="5" xfId="15" applyNumberFormat="1" applyFont="1" applyBorder="1" applyAlignment="1">
      <alignment horizontal="center"/>
    </xf>
    <xf numFmtId="172" fontId="3" fillId="0" borderId="33" xfId="15" applyNumberFormat="1" applyFont="1" applyBorder="1" applyAlignment="1">
      <alignment horizontal="center"/>
    </xf>
    <xf numFmtId="172" fontId="3" fillId="0" borderId="38" xfId="15" applyNumberFormat="1" applyFont="1" applyBorder="1" applyAlignment="1">
      <alignment horizontal="center"/>
    </xf>
    <xf numFmtId="172" fontId="3" fillId="0" borderId="15" xfId="15" applyNumberFormat="1" applyFont="1" applyBorder="1" applyAlignment="1">
      <alignment horizontal="center"/>
    </xf>
    <xf numFmtId="172" fontId="3" fillId="0" borderId="10" xfId="15" applyNumberFormat="1" applyFont="1" applyBorder="1" applyAlignment="1">
      <alignment horizontal="center"/>
    </xf>
    <xf numFmtId="172" fontId="3" fillId="0" borderId="4" xfId="15" applyNumberFormat="1" applyFont="1" applyBorder="1" applyAlignment="1">
      <alignment horizontal="center"/>
    </xf>
    <xf numFmtId="172" fontId="3" fillId="0" borderId="39" xfId="15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A19">
      <selection activeCell="E28" sqref="E28"/>
    </sheetView>
  </sheetViews>
  <sheetFormatPr defaultColWidth="9.140625" defaultRowHeight="12.75"/>
  <cols>
    <col min="1" max="1" width="2.7109375" style="1" customWidth="1"/>
    <col min="2" max="2" width="24.851562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101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100</v>
      </c>
      <c r="H9" s="23" t="str">
        <f>G9</f>
        <v>6 MONTHS</v>
      </c>
    </row>
    <row r="10" spans="2:8" ht="12.75">
      <c r="B10" s="8"/>
      <c r="C10" s="8"/>
      <c r="D10" s="17" t="s">
        <v>69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98</v>
      </c>
      <c r="E11" s="42" t="s">
        <v>99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30 JUN 2004</v>
      </c>
      <c r="H12" s="42" t="str">
        <f>E11</f>
        <v>30 JUN 2003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1">
        <v>109268</v>
      </c>
      <c r="E17" s="127">
        <v>78780</v>
      </c>
      <c r="F17" s="10"/>
      <c r="G17" s="131">
        <v>195760</v>
      </c>
      <c r="H17" s="127">
        <v>140040</v>
      </c>
    </row>
    <row r="18" spans="2:8" ht="14.25">
      <c r="B18" s="29" t="s">
        <v>70</v>
      </c>
      <c r="C18" s="39"/>
      <c r="D18" s="131">
        <v>-83336</v>
      </c>
      <c r="E18" s="127">
        <v>-64087</v>
      </c>
      <c r="F18" s="10"/>
      <c r="G18" s="131">
        <v>-154298</v>
      </c>
      <c r="H18" s="127">
        <v>-113605</v>
      </c>
    </row>
    <row r="19" spans="2:8" ht="14.25">
      <c r="B19" s="29" t="s">
        <v>25</v>
      </c>
      <c r="C19" s="39"/>
      <c r="D19" s="132">
        <v>600</v>
      </c>
      <c r="E19" s="128">
        <v>494</v>
      </c>
      <c r="F19" s="10"/>
      <c r="G19" s="132">
        <v>1040</v>
      </c>
      <c r="H19" s="128">
        <v>713</v>
      </c>
    </row>
    <row r="20" spans="2:8" ht="14.25">
      <c r="B20" s="29"/>
      <c r="C20" s="39"/>
      <c r="D20" s="131"/>
      <c r="E20" s="127"/>
      <c r="F20" s="10"/>
      <c r="G20" s="131"/>
      <c r="H20" s="127"/>
    </row>
    <row r="21" spans="2:8" ht="14.25">
      <c r="B21" s="29" t="s">
        <v>26</v>
      </c>
      <c r="C21" s="39"/>
      <c r="D21" s="131">
        <f>SUM(D17:D19)</f>
        <v>26532</v>
      </c>
      <c r="E21" s="127">
        <f>SUM(E17:E19)</f>
        <v>15187</v>
      </c>
      <c r="F21" s="10"/>
      <c r="G21" s="131">
        <f>SUM(G17:G19)</f>
        <v>42502</v>
      </c>
      <c r="H21" s="127">
        <f>SUM(H17:H19)</f>
        <v>27148</v>
      </c>
    </row>
    <row r="22" spans="2:8" ht="14.25">
      <c r="B22" s="29" t="s">
        <v>18</v>
      </c>
      <c r="C22" s="39"/>
      <c r="D22" s="132">
        <v>-2286</v>
      </c>
      <c r="E22" s="128">
        <v>-3115</v>
      </c>
      <c r="F22" s="10"/>
      <c r="G22" s="132">
        <v>-4757</v>
      </c>
      <c r="H22" s="128">
        <v>-6646</v>
      </c>
    </row>
    <row r="23" spans="2:8" ht="14.25">
      <c r="B23" s="29"/>
      <c r="C23" s="39"/>
      <c r="D23" s="131"/>
      <c r="E23" s="127"/>
      <c r="F23" s="10"/>
      <c r="G23" s="131"/>
      <c r="H23" s="127"/>
    </row>
    <row r="24" spans="2:8" ht="14.25">
      <c r="B24" s="29" t="s">
        <v>27</v>
      </c>
      <c r="C24" s="39"/>
      <c r="D24" s="131">
        <f>D22+D21</f>
        <v>24246</v>
      </c>
      <c r="E24" s="127">
        <f>E22+E21</f>
        <v>12072</v>
      </c>
      <c r="F24" s="10"/>
      <c r="G24" s="131">
        <f>G22+G21</f>
        <v>37745</v>
      </c>
      <c r="H24" s="127">
        <f>H22+H21</f>
        <v>20502</v>
      </c>
    </row>
    <row r="25" spans="2:8" ht="14.25">
      <c r="B25" s="29" t="s">
        <v>28</v>
      </c>
      <c r="C25" s="39"/>
      <c r="D25" s="132">
        <v>-3121</v>
      </c>
      <c r="E25" s="128">
        <v>-1211</v>
      </c>
      <c r="F25" s="10"/>
      <c r="G25" s="132">
        <v>-4324</v>
      </c>
      <c r="H25" s="128">
        <v>-2422</v>
      </c>
    </row>
    <row r="26" spans="2:8" ht="14.25">
      <c r="B26" s="29"/>
      <c r="C26" s="39"/>
      <c r="D26" s="131"/>
      <c r="E26" s="127"/>
      <c r="F26" s="10"/>
      <c r="G26" s="131"/>
      <c r="H26" s="127"/>
    </row>
    <row r="27" spans="2:8" ht="15" thickBot="1">
      <c r="B27" s="29" t="s">
        <v>29</v>
      </c>
      <c r="C27" s="39"/>
      <c r="D27" s="133">
        <f>D25+D24</f>
        <v>21125</v>
      </c>
      <c r="E27" s="129">
        <f>E25+E24</f>
        <v>10861</v>
      </c>
      <c r="F27" s="10"/>
      <c r="G27" s="133">
        <f>G25+G24</f>
        <v>33421</v>
      </c>
      <c r="H27" s="129">
        <f>H25+H24</f>
        <v>18080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72">
        <f>(D27/(240000-1100.3))*100</f>
        <v>8.842623075709177</v>
      </c>
      <c r="E32" s="151">
        <f>(E27/(240000-394.8))*100</f>
        <v>4.53287324315165</v>
      </c>
      <c r="F32" s="152"/>
      <c r="G32" s="172">
        <f>(G27/(240000-1100.3))*100</f>
        <v>13.989552937906577</v>
      </c>
      <c r="H32" s="151">
        <f>(H27/(240000-394.8))*100</f>
        <v>7.545746085644217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92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spans="4:8" ht="12.75">
      <c r="D40" s="160"/>
      <c r="E40" s="160"/>
      <c r="F40" s="160"/>
      <c r="G40" s="160"/>
      <c r="H40" s="160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workbookViewId="0" topLeftCell="A40">
      <selection activeCell="G42" sqref="G42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102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71</v>
      </c>
      <c r="G7" s="41" t="s">
        <v>37</v>
      </c>
    </row>
    <row r="8" spans="2:7" ht="12.75">
      <c r="B8" s="8"/>
      <c r="C8" s="8"/>
      <c r="D8" s="20"/>
      <c r="E8" s="41" t="s">
        <v>80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98</v>
      </c>
      <c r="F10" s="4"/>
      <c r="G10" s="42" t="s">
        <v>87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336019</v>
      </c>
      <c r="F15" s="74"/>
      <c r="G15" s="73">
        <v>347883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336696</v>
      </c>
      <c r="F17" s="74"/>
      <c r="G17" s="75">
        <f>SUM(G15:G16)</f>
        <v>348560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125614</v>
      </c>
      <c r="F19" s="74"/>
      <c r="G19" s="73">
        <v>127590</v>
      </c>
      <c r="H19" s="6"/>
    </row>
    <row r="20" spans="2:8" ht="14.25">
      <c r="B20" s="29" t="s">
        <v>4</v>
      </c>
      <c r="C20" s="69"/>
      <c r="D20" s="69"/>
      <c r="E20" s="73">
        <v>101640</v>
      </c>
      <c r="F20" s="74"/>
      <c r="G20" s="73">
        <v>91240</v>
      </c>
      <c r="H20" s="6"/>
    </row>
    <row r="21" spans="2:8" ht="14.25">
      <c r="B21" s="29" t="s">
        <v>39</v>
      </c>
      <c r="C21" s="69"/>
      <c r="D21" s="69"/>
      <c r="E21" s="73">
        <v>14026</v>
      </c>
      <c r="F21" s="74"/>
      <c r="G21" s="73">
        <v>12262</v>
      </c>
      <c r="H21" s="6"/>
    </row>
    <row r="22" spans="2:8" ht="14.25">
      <c r="B22" s="29" t="s">
        <v>38</v>
      </c>
      <c r="C22" s="69"/>
      <c r="D22" s="69"/>
      <c r="E22" s="73">
        <v>35436</v>
      </c>
      <c r="F22" s="74"/>
      <c r="G22" s="73">
        <v>26701</v>
      </c>
      <c r="H22" s="6"/>
    </row>
    <row r="23" spans="2:8" ht="15">
      <c r="B23" s="72" t="s">
        <v>2</v>
      </c>
      <c r="C23" s="69"/>
      <c r="D23" s="69"/>
      <c r="E23" s="75">
        <f>SUM(E19:E22)</f>
        <v>276716</v>
      </c>
      <c r="F23" s="74"/>
      <c r="G23" s="75">
        <f>SUM(G19:G22)</f>
        <v>257793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-14252</v>
      </c>
      <c r="F25" s="74"/>
      <c r="G25" s="73">
        <v>-47261</v>
      </c>
      <c r="H25" s="6"/>
    </row>
    <row r="26" spans="2:8" ht="14.25">
      <c r="B26" s="29" t="s">
        <v>6</v>
      </c>
      <c r="C26" s="69"/>
      <c r="D26" s="69"/>
      <c r="E26" s="73">
        <v>-20262</v>
      </c>
      <c r="F26" s="74"/>
      <c r="G26" s="73">
        <v>-17542</v>
      </c>
      <c r="H26" s="6"/>
    </row>
    <row r="27" spans="2:8" ht="14.25">
      <c r="B27" s="29" t="s">
        <v>7</v>
      </c>
      <c r="C27" s="69"/>
      <c r="D27" s="69"/>
      <c r="E27" s="73">
        <v>-18804</v>
      </c>
      <c r="F27" s="74"/>
      <c r="G27" s="73">
        <v>-18236</v>
      </c>
      <c r="H27" s="6"/>
    </row>
    <row r="28" spans="2:8" ht="14.25">
      <c r="B28" s="29" t="s">
        <v>28</v>
      </c>
      <c r="C28" s="69"/>
      <c r="D28" s="69"/>
      <c r="E28" s="73">
        <v>-4412</v>
      </c>
      <c r="F28" s="74"/>
      <c r="G28" s="73">
        <v>-1009</v>
      </c>
      <c r="H28" s="6"/>
    </row>
    <row r="29" spans="2:8" ht="14.25">
      <c r="B29" s="29" t="s">
        <v>9</v>
      </c>
      <c r="C29" s="69"/>
      <c r="D29" s="69"/>
      <c r="E29" s="73">
        <v>-12011</v>
      </c>
      <c r="F29" s="74"/>
      <c r="G29" s="73">
        <v>-76</v>
      </c>
      <c r="H29" s="6"/>
    </row>
    <row r="30" spans="2:8" ht="15">
      <c r="B30" s="72" t="s">
        <v>5</v>
      </c>
      <c r="C30" s="69"/>
      <c r="D30" s="69"/>
      <c r="E30" s="75">
        <f>SUM(E25:E29)</f>
        <v>-69741</v>
      </c>
      <c r="F30" s="74"/>
      <c r="G30" s="75">
        <f>SUM(G25:G29)</f>
        <v>-84124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206975</v>
      </c>
      <c r="F32" s="74"/>
      <c r="G32" s="73">
        <f>G23+G30</f>
        <v>173669</v>
      </c>
    </row>
    <row r="33" spans="2:7" ht="15" thickBot="1">
      <c r="B33" s="39"/>
      <c r="C33" s="69"/>
      <c r="D33" s="69"/>
      <c r="E33" s="76">
        <f>E32+E17</f>
        <v>543671</v>
      </c>
      <c r="F33" s="74"/>
      <c r="G33" s="76">
        <f>G32+G17</f>
        <v>522229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67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83</v>
      </c>
      <c r="C40" s="69"/>
      <c r="D40" s="69"/>
      <c r="E40" s="79">
        <v>-1920</v>
      </c>
      <c r="F40" s="74"/>
      <c r="G40" s="79">
        <v>-600</v>
      </c>
    </row>
    <row r="41" spans="2:7" ht="14.25">
      <c r="B41" s="39"/>
      <c r="C41" s="69"/>
      <c r="D41" s="69"/>
      <c r="E41" s="73">
        <f>SUM(E39:E40)</f>
        <v>238080</v>
      </c>
      <c r="F41" s="74"/>
      <c r="G41" s="73">
        <f>SUM(G39:G40)</f>
        <v>239400</v>
      </c>
    </row>
    <row r="42" spans="2:7" ht="14.25">
      <c r="B42" s="39" t="s">
        <v>11</v>
      </c>
      <c r="C42" s="69"/>
      <c r="D42" s="69"/>
      <c r="E42" s="73">
        <v>143273</v>
      </c>
      <c r="F42" s="74"/>
      <c r="G42" s="73">
        <v>121688</v>
      </c>
    </row>
    <row r="43" spans="2:7" ht="15">
      <c r="B43" s="72" t="s">
        <v>68</v>
      </c>
      <c r="C43" s="69"/>
      <c r="D43" s="69"/>
      <c r="E43" s="75">
        <f>SUM(E41:E42)</f>
        <v>381353</v>
      </c>
      <c r="F43" s="74"/>
      <c r="G43" s="75">
        <f>SUM(G41:G42)</f>
        <v>361088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127933</v>
      </c>
      <c r="F45" s="74"/>
      <c r="G45" s="73">
        <v>127328</v>
      </c>
    </row>
    <row r="46" spans="2:7" ht="14.25">
      <c r="B46" s="39" t="s">
        <v>13</v>
      </c>
      <c r="C46" s="69"/>
      <c r="D46" s="69"/>
      <c r="E46" s="73">
        <v>34385</v>
      </c>
      <c r="F46" s="74"/>
      <c r="G46" s="73">
        <v>33813</v>
      </c>
    </row>
    <row r="47" spans="2:7" ht="15">
      <c r="B47" s="72" t="s">
        <v>42</v>
      </c>
      <c r="C47" s="69"/>
      <c r="D47" s="69"/>
      <c r="E47" s="75">
        <f>SUM(E45:E46)</f>
        <v>162318</v>
      </c>
      <c r="F47" s="74"/>
      <c r="G47" s="75">
        <f>SUM(G45:G46)</f>
        <v>161141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543671</v>
      </c>
      <c r="F49" s="74"/>
      <c r="G49" s="76">
        <f>G47+G43</f>
        <v>522229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49">
        <f>(E43-E16)/(240000-1100.3)</f>
        <v>1.5934553287425643</v>
      </c>
      <c r="F52" s="150"/>
      <c r="G52" s="149">
        <f>(G43-G16)/(240000-394.8)</f>
        <v>1.504186887429822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91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workbookViewId="0" topLeftCell="D19">
      <selection activeCell="K27" sqref="K27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2.421875" style="8" bestFit="1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101</v>
      </c>
    </row>
    <row r="7" spans="2:13" ht="15">
      <c r="B7" s="8"/>
      <c r="C7" s="55"/>
      <c r="D7" s="136"/>
      <c r="E7" s="136"/>
      <c r="F7" s="56"/>
      <c r="G7" s="56"/>
      <c r="H7" s="56"/>
      <c r="I7" s="56"/>
      <c r="J7" s="60"/>
      <c r="K7" s="56"/>
      <c r="L7" s="60"/>
      <c r="M7" s="57"/>
    </row>
    <row r="8" spans="2:13" ht="12.75">
      <c r="B8" s="8"/>
      <c r="C8" s="17"/>
      <c r="D8" s="50"/>
      <c r="E8" s="169" t="s">
        <v>97</v>
      </c>
      <c r="F8" s="170"/>
      <c r="G8" s="170"/>
      <c r="H8" s="170"/>
      <c r="I8" s="171"/>
      <c r="J8" s="61"/>
      <c r="K8" s="47" t="s">
        <v>96</v>
      </c>
      <c r="L8" s="61"/>
      <c r="M8" s="58"/>
    </row>
    <row r="9" spans="2:13" ht="12.75">
      <c r="B9" s="8"/>
      <c r="C9" s="142" t="s">
        <v>85</v>
      </c>
      <c r="D9" s="50"/>
      <c r="E9" s="61" t="s">
        <v>84</v>
      </c>
      <c r="F9" s="47"/>
      <c r="G9" s="61" t="s">
        <v>93</v>
      </c>
      <c r="H9" s="143"/>
      <c r="I9" s="50" t="s">
        <v>95</v>
      </c>
      <c r="J9" s="61"/>
      <c r="K9" s="47" t="s">
        <v>61</v>
      </c>
      <c r="L9" s="61"/>
      <c r="M9" s="58"/>
    </row>
    <row r="10" spans="2:13" ht="12.75">
      <c r="B10" s="8"/>
      <c r="C10" s="17" t="s">
        <v>86</v>
      </c>
      <c r="D10" s="134"/>
      <c r="E10" s="61" t="s">
        <v>85</v>
      </c>
      <c r="F10" s="48"/>
      <c r="G10" s="61" t="s">
        <v>94</v>
      </c>
      <c r="H10" s="144"/>
      <c r="I10" s="50" t="s">
        <v>60</v>
      </c>
      <c r="J10" s="62"/>
      <c r="K10" s="47" t="s">
        <v>62</v>
      </c>
      <c r="L10" s="62"/>
      <c r="M10" s="58" t="s">
        <v>63</v>
      </c>
    </row>
    <row r="11" spans="2:13" ht="12.75">
      <c r="B11" s="8"/>
      <c r="C11" s="18"/>
      <c r="D11" s="134"/>
      <c r="E11" s="62"/>
      <c r="F11" s="48"/>
      <c r="G11" s="62"/>
      <c r="H11" s="144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5"/>
      <c r="E12" s="90" t="s">
        <v>21</v>
      </c>
      <c r="F12" s="91"/>
      <c r="G12" s="90" t="s">
        <v>21</v>
      </c>
      <c r="H12" s="145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88</v>
      </c>
      <c r="C14" s="40"/>
      <c r="D14" s="137"/>
      <c r="E14" s="94"/>
      <c r="F14" s="95"/>
      <c r="G14" s="94"/>
      <c r="H14" s="146"/>
      <c r="I14" s="95"/>
      <c r="J14" s="94"/>
      <c r="K14" s="95"/>
      <c r="L14" s="94"/>
      <c r="M14" s="96"/>
    </row>
    <row r="15" spans="2:13" ht="15">
      <c r="B15" s="97" t="s">
        <v>104</v>
      </c>
      <c r="C15" s="40"/>
      <c r="D15" s="137"/>
      <c r="E15" s="94"/>
      <c r="F15" s="95"/>
      <c r="G15" s="94"/>
      <c r="H15" s="146"/>
      <c r="I15" s="95"/>
      <c r="J15" s="94"/>
      <c r="K15" s="95"/>
      <c r="L15" s="94"/>
      <c r="M15" s="96"/>
    </row>
    <row r="16" spans="2:13" ht="14.25">
      <c r="B16" s="29" t="s">
        <v>109</v>
      </c>
      <c r="C16" s="78"/>
      <c r="D16" s="138"/>
      <c r="E16" s="98"/>
      <c r="F16" s="99"/>
      <c r="G16" s="98"/>
      <c r="H16" s="147"/>
      <c r="I16" s="99"/>
      <c r="J16" s="98"/>
      <c r="K16" s="99"/>
      <c r="L16" s="98"/>
      <c r="M16" s="100"/>
    </row>
    <row r="17" spans="2:13" ht="14.25">
      <c r="B17" s="29" t="s">
        <v>110</v>
      </c>
      <c r="C17" s="101">
        <v>240000</v>
      </c>
      <c r="D17" s="139"/>
      <c r="E17" s="102">
        <v>-600</v>
      </c>
      <c r="F17" s="139"/>
      <c r="G17" s="102">
        <v>6936</v>
      </c>
      <c r="H17" s="139"/>
      <c r="I17" s="103">
        <v>5272</v>
      </c>
      <c r="J17" s="102"/>
      <c r="K17" s="103">
        <v>109480</v>
      </c>
      <c r="L17" s="102"/>
      <c r="M17" s="104">
        <f>SUM(C17:K17)</f>
        <v>361088</v>
      </c>
    </row>
    <row r="18" spans="2:13" ht="14.25">
      <c r="B18" s="29" t="s">
        <v>108</v>
      </c>
      <c r="C18" s="161">
        <v>0</v>
      </c>
      <c r="D18" s="139"/>
      <c r="E18" s="111">
        <v>0</v>
      </c>
      <c r="F18" s="139"/>
      <c r="G18" s="111">
        <v>0</v>
      </c>
      <c r="H18" s="139"/>
      <c r="I18" s="111">
        <v>0</v>
      </c>
      <c r="J18" s="102"/>
      <c r="K18" s="111">
        <v>164</v>
      </c>
      <c r="L18" s="102"/>
      <c r="M18" s="162">
        <f>SUM(C18:K18)</f>
        <v>164</v>
      </c>
    </row>
    <row r="19" spans="2:13" ht="14.25">
      <c r="B19" s="29" t="s">
        <v>111</v>
      </c>
      <c r="C19" s="101">
        <f>SUM(C17:C18)</f>
        <v>240000</v>
      </c>
      <c r="D19" s="139"/>
      <c r="E19" s="163">
        <f>SUM(E17:E18)</f>
        <v>-600</v>
      </c>
      <c r="F19" s="139"/>
      <c r="G19" s="165">
        <f>SUM(G17:G18)</f>
        <v>6936</v>
      </c>
      <c r="H19" s="139"/>
      <c r="I19" s="165">
        <f>SUM(I17:I18)</f>
        <v>5272</v>
      </c>
      <c r="J19" s="139"/>
      <c r="K19" s="165">
        <f>SUM(K17:K18)</f>
        <v>109644</v>
      </c>
      <c r="L19" s="139"/>
      <c r="M19" s="166">
        <f>SUM(M17:M18)</f>
        <v>361252</v>
      </c>
    </row>
    <row r="20" spans="2:13" ht="14.25">
      <c r="B20" s="29" t="s">
        <v>81</v>
      </c>
      <c r="C20" s="101">
        <v>0</v>
      </c>
      <c r="D20" s="139"/>
      <c r="E20" s="102">
        <v>-1320</v>
      </c>
      <c r="F20" s="139"/>
      <c r="G20" s="102">
        <v>0</v>
      </c>
      <c r="H20" s="139"/>
      <c r="I20" s="103">
        <v>0</v>
      </c>
      <c r="J20" s="102"/>
      <c r="K20" s="103">
        <v>0</v>
      </c>
      <c r="L20" s="102"/>
      <c r="M20" s="167">
        <f>SUM(C20:K20)</f>
        <v>-1320</v>
      </c>
    </row>
    <row r="21" spans="2:13" ht="14.25">
      <c r="B21" s="29" t="s">
        <v>64</v>
      </c>
      <c r="C21" s="101">
        <v>0</v>
      </c>
      <c r="D21" s="139"/>
      <c r="E21" s="102">
        <v>0</v>
      </c>
      <c r="F21" s="139"/>
      <c r="G21" s="102">
        <v>0</v>
      </c>
      <c r="H21" s="139"/>
      <c r="I21" s="103">
        <v>0</v>
      </c>
      <c r="J21" s="102"/>
      <c r="K21" s="103">
        <v>33421</v>
      </c>
      <c r="L21" s="102"/>
      <c r="M21" s="167">
        <f>SUM(C21:K21)</f>
        <v>33421</v>
      </c>
    </row>
    <row r="22" spans="2:13" ht="14.25">
      <c r="B22" s="29" t="s">
        <v>65</v>
      </c>
      <c r="C22" s="105">
        <v>0</v>
      </c>
      <c r="D22" s="139"/>
      <c r="E22" s="111">
        <v>0</v>
      </c>
      <c r="F22" s="139"/>
      <c r="G22" s="111">
        <v>0</v>
      </c>
      <c r="H22" s="139"/>
      <c r="I22" s="106">
        <v>0</v>
      </c>
      <c r="J22" s="102"/>
      <c r="K22" s="106">
        <v>-12000</v>
      </c>
      <c r="L22" s="102"/>
      <c r="M22" s="162">
        <f>SUM(C22:K22)</f>
        <v>-12000</v>
      </c>
    </row>
    <row r="23" spans="2:13" ht="14.25">
      <c r="B23" s="29"/>
      <c r="C23" s="101"/>
      <c r="D23" s="139"/>
      <c r="E23" s="102"/>
      <c r="F23" s="139"/>
      <c r="G23" s="102"/>
      <c r="H23" s="139"/>
      <c r="I23" s="103"/>
      <c r="J23" s="102"/>
      <c r="K23" s="103"/>
      <c r="L23" s="102"/>
      <c r="M23" s="167"/>
    </row>
    <row r="24" spans="2:13" ht="15" thickBot="1">
      <c r="B24" s="29" t="s">
        <v>103</v>
      </c>
      <c r="C24" s="108">
        <f>SUM(C19:C23)</f>
        <v>240000</v>
      </c>
      <c r="D24" s="139"/>
      <c r="E24" s="164">
        <f>SUM(E19:E23)</f>
        <v>-1920</v>
      </c>
      <c r="F24" s="139"/>
      <c r="G24" s="164">
        <f>SUM(G19:G23)</f>
        <v>6936</v>
      </c>
      <c r="H24" s="139"/>
      <c r="I24" s="164">
        <f>SUM(I19:I23)</f>
        <v>5272</v>
      </c>
      <c r="J24" s="102"/>
      <c r="K24" s="164">
        <f>SUM(K19:K23)</f>
        <v>131065</v>
      </c>
      <c r="L24" s="102"/>
      <c r="M24" s="168">
        <f>SUM(M19:M23)</f>
        <v>381353</v>
      </c>
    </row>
    <row r="25" spans="2:13" ht="15" thickTop="1">
      <c r="B25" s="30"/>
      <c r="C25" s="105"/>
      <c r="D25" s="140"/>
      <c r="E25" s="111"/>
      <c r="F25" s="106"/>
      <c r="G25" s="111"/>
      <c r="H25" s="148"/>
      <c r="I25" s="106"/>
      <c r="J25" s="111"/>
      <c r="K25" s="106"/>
      <c r="L25" s="111"/>
      <c r="M25" s="107"/>
    </row>
    <row r="26" spans="2:13" s="8" customFormat="1" ht="14.25">
      <c r="B26" s="31"/>
      <c r="C26" s="103"/>
      <c r="D26" s="103"/>
      <c r="E26" s="103"/>
      <c r="F26" s="103"/>
      <c r="G26" s="103"/>
      <c r="H26" s="103"/>
      <c r="I26" s="103"/>
      <c r="J26" s="103"/>
      <c r="K26" s="103"/>
      <c r="L26" s="80"/>
      <c r="M26" s="103"/>
    </row>
    <row r="27" spans="2:13" ht="15">
      <c r="B27" s="93" t="str">
        <f>B14</f>
        <v>For the quarter</v>
      </c>
      <c r="C27" s="55"/>
      <c r="D27" s="60"/>
      <c r="E27" s="56"/>
      <c r="F27" s="60"/>
      <c r="G27" s="56"/>
      <c r="H27" s="60"/>
      <c r="I27" s="56"/>
      <c r="J27" s="60"/>
      <c r="K27" s="156"/>
      <c r="L27" s="157"/>
      <c r="M27" s="57"/>
    </row>
    <row r="28" spans="2:13" ht="15">
      <c r="B28" s="97" t="s">
        <v>105</v>
      </c>
      <c r="C28" s="40"/>
      <c r="D28" s="94"/>
      <c r="E28" s="95"/>
      <c r="F28" s="94"/>
      <c r="G28" s="95"/>
      <c r="H28" s="94"/>
      <c r="I28" s="95"/>
      <c r="J28" s="94"/>
      <c r="K28" s="1"/>
      <c r="L28" s="158"/>
      <c r="M28" s="96"/>
    </row>
    <row r="29" spans="2:13" ht="14.25">
      <c r="B29" s="29"/>
      <c r="C29" s="78"/>
      <c r="D29" s="98"/>
      <c r="E29" s="99"/>
      <c r="F29" s="98"/>
      <c r="G29" s="99"/>
      <c r="H29" s="98"/>
      <c r="I29" s="99"/>
      <c r="J29" s="98"/>
      <c r="K29" s="1"/>
      <c r="L29" s="158"/>
      <c r="M29" s="100"/>
    </row>
    <row r="30" spans="2:13" ht="14.25">
      <c r="B30" s="29" t="s">
        <v>89</v>
      </c>
      <c r="C30" s="101">
        <v>240000</v>
      </c>
      <c r="D30" s="102"/>
      <c r="E30" s="5">
        <v>0</v>
      </c>
      <c r="F30" s="102"/>
      <c r="G30" s="103">
        <v>6936</v>
      </c>
      <c r="H30" s="102"/>
      <c r="I30" s="5">
        <v>0</v>
      </c>
      <c r="J30" s="102"/>
      <c r="K30" s="103">
        <v>77991</v>
      </c>
      <c r="L30" s="158"/>
      <c r="M30" s="104">
        <f>SUM(C30:K30)</f>
        <v>324927</v>
      </c>
    </row>
    <row r="31" spans="2:13" ht="14.25">
      <c r="B31" s="29" t="s">
        <v>81</v>
      </c>
      <c r="C31" s="101">
        <v>0</v>
      </c>
      <c r="D31" s="139"/>
      <c r="E31" s="102">
        <v>-352</v>
      </c>
      <c r="F31" s="103"/>
      <c r="G31" s="102">
        <v>0</v>
      </c>
      <c r="H31" s="141"/>
      <c r="I31" s="103">
        <v>0</v>
      </c>
      <c r="J31" s="102"/>
      <c r="K31" s="103">
        <v>0</v>
      </c>
      <c r="L31" s="102"/>
      <c r="M31" s="104">
        <f>SUM(C31:K31)</f>
        <v>-352</v>
      </c>
    </row>
    <row r="32" spans="2:13" ht="14.25">
      <c r="B32" s="29" t="s">
        <v>64</v>
      </c>
      <c r="C32" s="101">
        <v>0</v>
      </c>
      <c r="D32" s="102"/>
      <c r="E32" s="5">
        <v>0</v>
      </c>
      <c r="F32" s="102"/>
      <c r="G32" s="103">
        <v>0</v>
      </c>
      <c r="H32" s="102"/>
      <c r="I32" s="5">
        <v>0</v>
      </c>
      <c r="J32" s="102"/>
      <c r="K32" s="103">
        <v>18080</v>
      </c>
      <c r="L32" s="158"/>
      <c r="M32" s="104">
        <f>SUM(C32:K32)</f>
        <v>18080</v>
      </c>
    </row>
    <row r="33" spans="2:13" ht="14.25">
      <c r="B33" s="29" t="s">
        <v>65</v>
      </c>
      <c r="C33" s="105">
        <v>0</v>
      </c>
      <c r="D33" s="102"/>
      <c r="E33" s="153">
        <v>0</v>
      </c>
      <c r="F33" s="102"/>
      <c r="G33" s="106">
        <v>0</v>
      </c>
      <c r="H33" s="102"/>
      <c r="I33" s="153">
        <v>0</v>
      </c>
      <c r="J33" s="102"/>
      <c r="K33" s="106">
        <v>-12000</v>
      </c>
      <c r="L33" s="158"/>
      <c r="M33" s="107">
        <f>SUM(C33:K33)</f>
        <v>-12000</v>
      </c>
    </row>
    <row r="34" spans="2:13" ht="14.25">
      <c r="B34" s="29"/>
      <c r="C34" s="101"/>
      <c r="D34" s="102"/>
      <c r="E34" s="5"/>
      <c r="F34" s="102"/>
      <c r="G34" s="103"/>
      <c r="H34" s="102"/>
      <c r="I34" s="5"/>
      <c r="J34" s="102"/>
      <c r="K34" s="103"/>
      <c r="L34" s="158"/>
      <c r="M34" s="104"/>
    </row>
    <row r="35" spans="2:13" ht="15" thickBot="1">
      <c r="B35" s="29" t="s">
        <v>106</v>
      </c>
      <c r="C35" s="108">
        <f>SUM(C30:C33)</f>
        <v>240000</v>
      </c>
      <c r="D35" s="102"/>
      <c r="E35" s="109">
        <f>SUM(E30:E33)</f>
        <v>-352</v>
      </c>
      <c r="F35" s="102"/>
      <c r="G35" s="109">
        <f>SUM(G30:G33)</f>
        <v>6936</v>
      </c>
      <c r="H35" s="102"/>
      <c r="I35" s="109">
        <f>SUM(I30:I33)</f>
        <v>0</v>
      </c>
      <c r="J35" s="102"/>
      <c r="K35" s="109">
        <f>SUM(K30:K33)</f>
        <v>84071</v>
      </c>
      <c r="L35" s="158"/>
      <c r="M35" s="110">
        <f>SUM(M30:M33)</f>
        <v>330655</v>
      </c>
    </row>
    <row r="36" spans="2:13" ht="15" thickTop="1">
      <c r="B36" s="30"/>
      <c r="C36" s="105"/>
      <c r="D36" s="111"/>
      <c r="E36" s="154"/>
      <c r="F36" s="111"/>
      <c r="G36" s="106"/>
      <c r="H36" s="111"/>
      <c r="I36" s="155"/>
      <c r="J36" s="111"/>
      <c r="K36" s="106"/>
      <c r="L36" s="159"/>
      <c r="M36" s="107"/>
    </row>
    <row r="37" spans="2:13" s="8" customFormat="1" ht="14.25">
      <c r="B37" s="31"/>
      <c r="C37" s="103"/>
      <c r="D37" s="103"/>
      <c r="E37" s="103"/>
      <c r="F37" s="103"/>
      <c r="G37" s="103"/>
      <c r="H37" s="103"/>
      <c r="I37" s="103"/>
      <c r="J37" s="103"/>
      <c r="K37" s="103"/>
      <c r="L37" s="80"/>
      <c r="M37" s="103"/>
    </row>
    <row r="38" spans="2:13" s="8" customFormat="1" ht="14.25">
      <c r="B38" s="31"/>
      <c r="C38" s="103"/>
      <c r="D38" s="103"/>
      <c r="E38" s="103"/>
      <c r="F38" s="103"/>
      <c r="G38" s="103"/>
      <c r="H38" s="103"/>
      <c r="I38" s="103"/>
      <c r="J38" s="103"/>
      <c r="K38" s="103"/>
      <c r="L38" s="80"/>
      <c r="M38" s="103"/>
    </row>
    <row r="39" spans="2:13" ht="15">
      <c r="B39" s="16" t="s">
        <v>66</v>
      </c>
      <c r="C39" s="10"/>
      <c r="D39" s="10"/>
      <c r="E39" s="10"/>
      <c r="F39" s="10"/>
      <c r="G39" s="10"/>
      <c r="H39" s="51"/>
      <c r="I39" s="11"/>
      <c r="J39" s="51"/>
      <c r="K39" s="54"/>
      <c r="M39" s="54"/>
    </row>
    <row r="40" spans="2:13" ht="15">
      <c r="B40" s="16" t="s">
        <v>90</v>
      </c>
      <c r="C40" s="12"/>
      <c r="D40" s="12"/>
      <c r="E40" s="12"/>
      <c r="F40" s="12"/>
      <c r="G40" s="12"/>
      <c r="H40" s="52"/>
      <c r="I40" s="13"/>
      <c r="J40" s="52"/>
      <c r="K40" s="52"/>
      <c r="M40" s="52"/>
    </row>
    <row r="41" spans="3:13" ht="12.75">
      <c r="C41" s="14"/>
      <c r="D41" s="14"/>
      <c r="E41" s="14"/>
      <c r="F41" s="14"/>
      <c r="G41" s="14"/>
      <c r="H41" s="53"/>
      <c r="I41" s="15"/>
      <c r="J41" s="53"/>
      <c r="K41" s="53"/>
      <c r="M41" s="53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</sheetData>
  <mergeCells count="1">
    <mergeCell ref="E8:I8"/>
  </mergeCells>
  <printOptions horizontalCentered="1" verticalCentered="1"/>
  <pageMargins left="0" right="0" top="0" bottom="0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2.7109375" style="0" customWidth="1"/>
    <col min="2" max="2" width="59.0039062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100</v>
      </c>
      <c r="F4" s="41" t="str">
        <f>D4</f>
        <v>6 MONTHS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101</v>
      </c>
      <c r="C6" s="3"/>
      <c r="D6" s="42" t="s">
        <v>98</v>
      </c>
      <c r="F6" s="42" t="s">
        <v>99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37745</v>
      </c>
      <c r="F12" s="85">
        <v>20502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72</v>
      </c>
      <c r="C14" s="9"/>
      <c r="D14" s="85">
        <v>16593</v>
      </c>
      <c r="F14" s="85">
        <v>16740</v>
      </c>
    </row>
    <row r="15" spans="2:6" ht="14.25">
      <c r="B15" s="29" t="s">
        <v>73</v>
      </c>
      <c r="C15" s="9"/>
      <c r="D15" s="86">
        <v>5040</v>
      </c>
      <c r="F15" s="86">
        <v>5375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59378</v>
      </c>
      <c r="F17" s="85">
        <f>SUM(F12:F15)</f>
        <v>42617</v>
      </c>
    </row>
    <row r="18" spans="2:6" ht="14.25">
      <c r="B18" s="29" t="s">
        <v>74</v>
      </c>
      <c r="C18" s="9"/>
      <c r="D18" s="85">
        <v>-10188</v>
      </c>
      <c r="F18" s="85">
        <v>6001</v>
      </c>
    </row>
    <row r="19" spans="2:6" ht="14.25">
      <c r="B19" s="121" t="s">
        <v>75</v>
      </c>
      <c r="C19" s="9"/>
      <c r="D19" s="86">
        <v>3288</v>
      </c>
      <c r="F19" s="86">
        <v>-2523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52478</v>
      </c>
      <c r="F21" s="85">
        <f>SUM(F17:F19)</f>
        <v>46095</v>
      </c>
    </row>
    <row r="22" spans="2:6" ht="14.25">
      <c r="B22" s="29" t="s">
        <v>76</v>
      </c>
      <c r="C22" s="9"/>
      <c r="D22" s="85">
        <v>-3027</v>
      </c>
      <c r="F22" s="85">
        <v>-1190</v>
      </c>
    </row>
    <row r="23" spans="2:6" ht="14.25">
      <c r="B23" s="29" t="s">
        <v>77</v>
      </c>
      <c r="C23" s="9"/>
      <c r="D23" s="86">
        <v>-4282</v>
      </c>
      <c r="F23" s="86">
        <v>-4833</v>
      </c>
    </row>
    <row r="24" spans="2:6" ht="14.25">
      <c r="B24" s="122" t="s">
        <v>52</v>
      </c>
      <c r="C24" s="9"/>
      <c r="D24" s="87">
        <f>SUM(D21:D23)</f>
        <v>45169</v>
      </c>
      <c r="F24" s="87">
        <f>SUM(F21:F23)</f>
        <v>40072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-3965</v>
      </c>
      <c r="F27" s="85">
        <v>-3590</v>
      </c>
    </row>
    <row r="28" spans="2:6" ht="14.25">
      <c r="B28" s="122" t="s">
        <v>54</v>
      </c>
      <c r="C28" s="9"/>
      <c r="D28" s="87">
        <f>SUM(D27:D27)</f>
        <v>-3965</v>
      </c>
      <c r="F28" s="87">
        <f>SUM(F27:F27)</f>
        <v>-3590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-65</v>
      </c>
      <c r="F31" s="85">
        <v>-13</v>
      </c>
    </row>
    <row r="32" spans="2:6" ht="14.25">
      <c r="B32" s="29" t="s">
        <v>78</v>
      </c>
      <c r="C32" s="9"/>
      <c r="D32" s="85">
        <v>-32404</v>
      </c>
      <c r="F32" s="85">
        <v>-28804</v>
      </c>
    </row>
    <row r="33" spans="2:6" ht="14.25">
      <c r="B33" s="122" t="s">
        <v>55</v>
      </c>
      <c r="C33" s="9"/>
      <c r="D33" s="87">
        <f>SUM(D31:D32)</f>
        <v>-32469</v>
      </c>
      <c r="F33" s="87">
        <f>SUM(F31:F32)</f>
        <v>-28817</v>
      </c>
    </row>
    <row r="34" spans="2:6" ht="14.25">
      <c r="B34" s="29"/>
      <c r="C34" s="9"/>
      <c r="D34" s="85"/>
      <c r="F34" s="85"/>
    </row>
    <row r="35" spans="2:6" ht="14.25">
      <c r="B35" s="29" t="s">
        <v>56</v>
      </c>
      <c r="C35" s="9"/>
      <c r="D35" s="85">
        <f>D24+D28+D33</f>
        <v>8735</v>
      </c>
      <c r="F35" s="85">
        <f>F24+F28+F33</f>
        <v>7665</v>
      </c>
    </row>
    <row r="36" spans="2:6" ht="14.25">
      <c r="B36" s="29" t="s">
        <v>79</v>
      </c>
      <c r="C36" s="9"/>
      <c r="D36" s="85">
        <v>26701</v>
      </c>
      <c r="F36" s="85">
        <v>15518</v>
      </c>
    </row>
    <row r="37" spans="2:6" ht="15" thickBot="1">
      <c r="B37" s="122" t="s">
        <v>107</v>
      </c>
      <c r="C37" s="9"/>
      <c r="D37" s="88">
        <f>SUM(D35:D36)</f>
        <v>35436</v>
      </c>
      <c r="F37" s="88">
        <f>SUM(F35:F36)</f>
        <v>23183</v>
      </c>
    </row>
    <row r="38" spans="2:6" ht="15" thickTop="1">
      <c r="B38" s="123"/>
      <c r="C38" s="9"/>
      <c r="D38" s="124"/>
      <c r="F38" s="124"/>
    </row>
    <row r="39" spans="4:6" ht="12.75">
      <c r="D39" s="44"/>
      <c r="F39" s="44"/>
    </row>
    <row r="40" spans="2:6" ht="15">
      <c r="B40" s="16" t="s">
        <v>82</v>
      </c>
      <c r="D40" s="44"/>
      <c r="F40" s="44"/>
    </row>
    <row r="41" spans="2:6" ht="15">
      <c r="B41" s="16" t="s">
        <v>91</v>
      </c>
      <c r="D41" s="44"/>
      <c r="F41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2004-07-20T05:15:35Z</cp:lastPrinted>
  <dcterms:created xsi:type="dcterms:W3CDTF">2002-10-03T07:32:19Z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