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1"/>
  </bookViews>
  <sheets>
    <sheet name="PL" sheetId="1" r:id="rId1"/>
    <sheet name="BS" sheetId="2" r:id="rId2"/>
    <sheet name="CF" sheetId="3" r:id="rId3"/>
    <sheet name="EQT" sheetId="4" r:id="rId4"/>
  </sheets>
  <definedNames/>
  <calcPr fullCalcOnLoad="1"/>
</workbook>
</file>

<file path=xl/sharedStrings.xml><?xml version="1.0" encoding="utf-8"?>
<sst xmlns="http://schemas.openxmlformats.org/spreadsheetml/2006/main" count="150" uniqueCount="113">
  <si>
    <t>Property, plant and equipment</t>
  </si>
  <si>
    <t>Goodwill on consolidation</t>
  </si>
  <si>
    <t>Current assets</t>
  </si>
  <si>
    <t>Inventories</t>
  </si>
  <si>
    <t>Trade receivables</t>
  </si>
  <si>
    <t>Current Liabilities</t>
  </si>
  <si>
    <t>Trade payables</t>
  </si>
  <si>
    <t>Other payables</t>
  </si>
  <si>
    <t>Short term borrowings</t>
  </si>
  <si>
    <t>Dividend payable</t>
  </si>
  <si>
    <t>Share capital</t>
  </si>
  <si>
    <t>Reserves</t>
  </si>
  <si>
    <t>Long term borrowings</t>
  </si>
  <si>
    <t>Deferred taxation</t>
  </si>
  <si>
    <t>Net tangible assets per share (RM)</t>
  </si>
  <si>
    <t>CURRENT</t>
  </si>
  <si>
    <t>YEAR</t>
  </si>
  <si>
    <t>TO DATE</t>
  </si>
  <si>
    <t>Finance cost</t>
  </si>
  <si>
    <t>N/A</t>
  </si>
  <si>
    <r>
      <t xml:space="preserve">WHITE HORSE BERHAD </t>
    </r>
    <r>
      <rPr>
        <sz val="9"/>
        <rFont val="Arial"/>
        <family val="2"/>
      </rPr>
      <t xml:space="preserve"> (Company No: 455130-X)</t>
    </r>
  </si>
  <si>
    <t>RM '000</t>
  </si>
  <si>
    <t>CUMULATIVE</t>
  </si>
  <si>
    <t>COMPARATIVE</t>
  </si>
  <si>
    <t>Revenue</t>
  </si>
  <si>
    <t>Other operating income</t>
  </si>
  <si>
    <t>Profit from operations</t>
  </si>
  <si>
    <t>Profit before taxation</t>
  </si>
  <si>
    <t>Taxation</t>
  </si>
  <si>
    <t>Net profit for the period</t>
  </si>
  <si>
    <t>Earnings per share (sen)</t>
  </si>
  <si>
    <t>(a)  Basic</t>
  </si>
  <si>
    <t>(b)  Diluted</t>
  </si>
  <si>
    <t>CONDENSED CONSOLIDATED BALANCE SHEET</t>
  </si>
  <si>
    <t>CONDENSED CONSOLIDATED INCOME STATEMENT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</si>
  <si>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</si>
  <si>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</si>
  <si>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</si>
  <si>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</si>
  <si>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</si>
  <si>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</si>
  <si>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Net current assets</t>
  </si>
  <si>
    <t>Non-current liabilities</t>
  </si>
  <si>
    <t>(The Condensed Consolidated Balance Sheet shall be read in conjunction</t>
  </si>
  <si>
    <t>Cash Flow From Operating Activities</t>
  </si>
  <si>
    <t>Profit Before Tax</t>
  </si>
  <si>
    <t>Adjustment for :</t>
  </si>
  <si>
    <t>Cash generated from operations</t>
  </si>
  <si>
    <t>Cash Flow From Investing Activities</t>
  </si>
  <si>
    <t>Cash Flow from Financing Activities</t>
  </si>
  <si>
    <t>Dividend paid</t>
  </si>
  <si>
    <t>CONDENSED CONSOLIDATED CASH FLOW STATEMENT</t>
  </si>
  <si>
    <t>Net Cash generated from operating activities</t>
  </si>
  <si>
    <t>Purchase of property, plant and equipment</t>
  </si>
  <si>
    <t>Net cash used in investing activities</t>
  </si>
  <si>
    <t>Net cash generated from financing activities</t>
  </si>
  <si>
    <t>Net increase / (decrease) in cash and cash equivalents</t>
  </si>
  <si>
    <t>Operating profit before changes in working capital</t>
  </si>
  <si>
    <t>ENDED</t>
  </si>
  <si>
    <t>CONDENSED CONSOLIDATED STATEMENT OF CHANGES IN EQUITY</t>
  </si>
  <si>
    <t>Reserve</t>
  </si>
  <si>
    <t xml:space="preserve">attributable </t>
  </si>
  <si>
    <t>to Capital</t>
  </si>
  <si>
    <t>to Revenue</t>
  </si>
  <si>
    <t>Retained</t>
  </si>
  <si>
    <t>Profits</t>
  </si>
  <si>
    <t>Total</t>
  </si>
  <si>
    <t>Net Profit for the period</t>
  </si>
  <si>
    <t>Dividends</t>
  </si>
  <si>
    <t xml:space="preserve">(The Condensed Consolidated Statement of Changes in Equity shall be read in conjunction with the </t>
  </si>
  <si>
    <t>Financed by :-</t>
  </si>
  <si>
    <t>Shareholders' equity</t>
  </si>
  <si>
    <t>QUARTER ENDED</t>
  </si>
  <si>
    <t>Operating expenses</t>
  </si>
  <si>
    <t>UNAUDITED</t>
  </si>
  <si>
    <t xml:space="preserve">   Non-cash items</t>
  </si>
  <si>
    <t xml:space="preserve">   Non-operating items</t>
  </si>
  <si>
    <t xml:space="preserve">   Net change in current assets</t>
  </si>
  <si>
    <t xml:space="preserve">   Net change in current liabilities</t>
  </si>
  <si>
    <t xml:space="preserve">  Taxes paid</t>
  </si>
  <si>
    <t xml:space="preserve">   Interest paid</t>
  </si>
  <si>
    <t>Bank and other borrowings</t>
  </si>
  <si>
    <t>31 DEC 2002</t>
  </si>
  <si>
    <t>Cash and cash equivalents at 01-January</t>
  </si>
  <si>
    <t>Financial Report for the year ended 31 December 2002)</t>
  </si>
  <si>
    <t>QUARTER</t>
  </si>
  <si>
    <t>with the Annual Financial Report for the year ended 31 December 2002)</t>
  </si>
  <si>
    <t>Annual Financial Report for the year ended 31 December 2002)</t>
  </si>
  <si>
    <t>At 01 January 2003</t>
  </si>
  <si>
    <t>As previouly stated</t>
  </si>
  <si>
    <t>Prior year adjustments</t>
  </si>
  <si>
    <t>At 01 January 2003 (restated)</t>
  </si>
  <si>
    <t>Share buy-back</t>
  </si>
  <si>
    <t>(The Condensed Consolidated Cash Flow Statement shall be read in conjunction</t>
  </si>
  <si>
    <t>Treasury share</t>
  </si>
  <si>
    <t>Treasury</t>
  </si>
  <si>
    <t>Share</t>
  </si>
  <si>
    <t>Capital</t>
  </si>
  <si>
    <t>FOR THE QUARTER ENDED 30 SEPTEMBER 2003</t>
  </si>
  <si>
    <t>30 SEP 2003</t>
  </si>
  <si>
    <t>30 SEP 2002</t>
  </si>
  <si>
    <t>9 MONTHS</t>
  </si>
  <si>
    <t>AS AT 30 SEPTEMBER 2003</t>
  </si>
  <si>
    <t>For the 9 months quarter</t>
  </si>
  <si>
    <t>Balance at 30 Sep 2003</t>
  </si>
  <si>
    <t>FOR THE QUARTER ENDED 30 SEP 2003</t>
  </si>
  <si>
    <t>9 months quarter</t>
  </si>
  <si>
    <t>ended 30 September 2002</t>
  </si>
  <si>
    <t>Balance at 01 January 2002</t>
  </si>
  <si>
    <t>Bonus issue</t>
  </si>
  <si>
    <t>Balance at 30 Sep 2002</t>
  </si>
  <si>
    <t>Cash and cash equivalents at 30-Sep</t>
  </si>
  <si>
    <t>ended 30 September 2003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</si>
</sst>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2" fontId="3" fillId="0" borderId="1" xfId="15" applyNumberFormat="1" applyFont="1" applyBorder="1" applyAlignment="1">
      <alignment horizontal="right"/>
    </xf>
    <xf numFmtId="172" fontId="3" fillId="0" borderId="3" xfId="15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172" fontId="3" fillId="0" borderId="4" xfId="15" applyNumberFormat="1" applyFont="1" applyBorder="1" applyAlignment="1">
      <alignment horizontal="right"/>
    </xf>
    <xf numFmtId="172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/>
    </xf>
    <xf numFmtId="172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2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72" fontId="3" fillId="0" borderId="7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3" fillId="0" borderId="19" xfId="15" applyNumberFormat="1" applyFont="1" applyBorder="1" applyAlignment="1">
      <alignment/>
    </xf>
    <xf numFmtId="172" fontId="3" fillId="0" borderId="20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72" fontId="3" fillId="0" borderId="8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172" fontId="3" fillId="0" borderId="7" xfId="15" applyNumberFormat="1" applyFont="1" applyFill="1" applyBorder="1" applyAlignment="1">
      <alignment/>
    </xf>
    <xf numFmtId="172" fontId="3" fillId="0" borderId="8" xfId="15" applyNumberFormat="1" applyFont="1" applyFill="1" applyBorder="1" applyAlignment="1">
      <alignment/>
    </xf>
    <xf numFmtId="172" fontId="3" fillId="0" borderId="19" xfId="15" applyNumberFormat="1" applyFont="1" applyFill="1" applyBorder="1" applyAlignment="1">
      <alignment/>
    </xf>
    <xf numFmtId="172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3" fillId="0" borderId="1" xfId="15" applyNumberFormat="1" applyFont="1" applyBorder="1" applyAlignment="1">
      <alignment horizontal="center"/>
    </xf>
    <xf numFmtId="172" fontId="3" fillId="0" borderId="16" xfId="15" applyNumberFormat="1" applyFont="1" applyBorder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172" fontId="3" fillId="0" borderId="2" xfId="15" applyNumberFormat="1" applyFont="1" applyBorder="1" applyAlignment="1">
      <alignment horizontal="center"/>
    </xf>
    <xf numFmtId="172" fontId="3" fillId="0" borderId="3" xfId="15" applyNumberFormat="1" applyFont="1" applyBorder="1" applyAlignment="1">
      <alignment horizontal="center"/>
    </xf>
    <xf numFmtId="172" fontId="3" fillId="0" borderId="11" xfId="15" applyNumberFormat="1" applyFont="1" applyBorder="1" applyAlignment="1">
      <alignment horizontal="center"/>
    </xf>
    <xf numFmtId="172" fontId="3" fillId="0" borderId="17" xfId="15" applyNumberFormat="1" applyFont="1" applyBorder="1" applyAlignment="1">
      <alignment horizontal="center"/>
    </xf>
    <xf numFmtId="172" fontId="3" fillId="0" borderId="24" xfId="15" applyNumberFormat="1" applyFont="1" applyBorder="1" applyAlignment="1">
      <alignment horizontal="center"/>
    </xf>
    <xf numFmtId="172" fontId="3" fillId="0" borderId="25" xfId="15" applyNumberFormat="1" applyFont="1" applyBorder="1" applyAlignment="1">
      <alignment horizontal="center"/>
    </xf>
    <xf numFmtId="172" fontId="3" fillId="0" borderId="26" xfId="15" applyNumberFormat="1" applyFont="1" applyBorder="1" applyAlignment="1">
      <alignment horizontal="center"/>
    </xf>
    <xf numFmtId="172" fontId="3" fillId="0" borderId="23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72" fontId="3" fillId="0" borderId="18" xfId="15" applyNumberFormat="1" applyFont="1" applyBorder="1" applyAlignment="1">
      <alignment/>
    </xf>
    <xf numFmtId="172" fontId="3" fillId="0" borderId="18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72" fontId="3" fillId="0" borderId="30" xfId="15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2" fontId="3" fillId="0" borderId="7" xfId="15" applyNumberFormat="1" applyFont="1" applyBorder="1" applyAlignment="1">
      <alignment horizontal="right"/>
    </xf>
    <xf numFmtId="172" fontId="3" fillId="0" borderId="8" xfId="15" applyNumberFormat="1" applyFont="1" applyBorder="1" applyAlignment="1">
      <alignment horizontal="right"/>
    </xf>
    <xf numFmtId="172" fontId="3" fillId="0" borderId="31" xfId="15" applyNumberFormat="1" applyFont="1" applyFill="1" applyBorder="1" applyAlignment="1">
      <alignment horizontal="right"/>
    </xf>
    <xf numFmtId="172" fontId="3" fillId="0" borderId="6" xfId="15" applyNumberFormat="1" applyFont="1" applyBorder="1" applyAlignment="1">
      <alignment horizontal="right"/>
    </xf>
    <xf numFmtId="172" fontId="3" fillId="0" borderId="5" xfId="15" applyNumberFormat="1" applyFont="1" applyBorder="1" applyAlignment="1">
      <alignment horizontal="center"/>
    </xf>
    <xf numFmtId="172" fontId="3" fillId="0" borderId="32" xfId="15" applyNumberFormat="1" applyFont="1" applyBorder="1" applyAlignment="1">
      <alignment horizontal="center"/>
    </xf>
    <xf numFmtId="172" fontId="3" fillId="0" borderId="1" xfId="15" applyNumberFormat="1" applyFont="1" applyFill="1" applyBorder="1" applyAlignment="1">
      <alignment horizontal="right"/>
    </xf>
    <xf numFmtId="172" fontId="3" fillId="0" borderId="3" xfId="15" applyNumberFormat="1" applyFont="1" applyFill="1" applyBorder="1" applyAlignment="1">
      <alignment horizontal="right"/>
    </xf>
    <xf numFmtId="172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12" xfId="15" applyNumberFormat="1" applyFont="1" applyBorder="1" applyAlignment="1">
      <alignment horizontal="center"/>
    </xf>
    <xf numFmtId="172" fontId="3" fillId="0" borderId="33" xfId="15" applyNumberFormat="1" applyFont="1" applyBorder="1" applyAlignment="1">
      <alignment horizontal="center"/>
    </xf>
    <xf numFmtId="172" fontId="3" fillId="0" borderId="35" xfId="15" applyNumberFormat="1" applyFont="1" applyBorder="1" applyAlignment="1">
      <alignment horizontal="center"/>
    </xf>
    <xf numFmtId="172" fontId="3" fillId="0" borderId="36" xfId="15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4" fontId="2" fillId="0" borderId="35" xfId="0" applyNumberFormat="1" applyFont="1" applyBorder="1" applyAlignment="1" quotePrefix="1">
      <alignment horizontal="center"/>
    </xf>
    <xf numFmtId="0" fontId="6" fillId="0" borderId="3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72" fontId="3" fillId="0" borderId="39" xfId="15" applyNumberFormat="1" applyFont="1" applyBorder="1" applyAlignment="1">
      <alignment horizontal="center"/>
    </xf>
    <xf numFmtId="43" fontId="3" fillId="0" borderId="19" xfId="15" applyNumberFormat="1" applyFont="1" applyFill="1" applyBorder="1" applyAlignment="1">
      <alignment/>
    </xf>
    <xf numFmtId="172" fontId="3" fillId="0" borderId="0" xfId="15" applyNumberFormat="1" applyFont="1" applyFill="1" applyAlignment="1">
      <alignment/>
    </xf>
    <xf numFmtId="43" fontId="3" fillId="0" borderId="1" xfId="15" applyNumberFormat="1" applyFont="1" applyFill="1" applyBorder="1" applyAlignment="1">
      <alignment horizontal="right"/>
    </xf>
    <xf numFmtId="43" fontId="3" fillId="0" borderId="7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72" fontId="3" fillId="0" borderId="37" xfId="15" applyNumberFormat="1" applyFont="1" applyBorder="1" applyAlignment="1">
      <alignment horizontal="center"/>
    </xf>
    <xf numFmtId="172" fontId="0" fillId="0" borderId="23" xfId="15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workbookViewId="0" topLeftCell="B7">
      <selection activeCell="E17" sqref="E17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.7109375" style="1" customWidth="1"/>
    <col min="4" max="5" width="16.7109375" style="1" customWidth="1"/>
    <col min="6" max="6" width="1.7109375" style="1" customWidth="1"/>
    <col min="7" max="8" width="16.7109375" style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3" ht="15.75">
      <c r="B2" s="2" t="s">
        <v>20</v>
      </c>
      <c r="C2" s="2"/>
    </row>
    <row r="3" spans="2:3" ht="12.75">
      <c r="B3" s="3"/>
      <c r="C3" s="3"/>
    </row>
    <row r="4" spans="2:3" ht="15">
      <c r="B4" s="16" t="s">
        <v>34</v>
      </c>
      <c r="C4" s="34"/>
    </row>
    <row r="5" spans="2:3" ht="15">
      <c r="B5" s="34" t="s">
        <v>98</v>
      </c>
      <c r="C5" s="34"/>
    </row>
    <row r="7" spans="2:8" ht="9" customHeight="1">
      <c r="B7" s="8"/>
      <c r="C7" s="8"/>
      <c r="D7" s="55"/>
      <c r="E7" s="126"/>
      <c r="F7" s="3"/>
      <c r="G7" s="55"/>
      <c r="H7" s="125"/>
    </row>
    <row r="8" spans="2:8" ht="12.75" customHeight="1">
      <c r="B8" s="8"/>
      <c r="C8" s="8"/>
      <c r="D8" s="40"/>
      <c r="E8" s="70"/>
      <c r="F8" s="3"/>
      <c r="G8" s="40"/>
      <c r="H8" s="41" t="s">
        <v>23</v>
      </c>
    </row>
    <row r="9" spans="2:8" ht="12.75">
      <c r="B9" s="8"/>
      <c r="C9" s="8"/>
      <c r="D9" s="17" t="s">
        <v>15</v>
      </c>
      <c r="E9" s="41" t="s">
        <v>23</v>
      </c>
      <c r="F9" s="3"/>
      <c r="G9" s="41" t="s">
        <v>101</v>
      </c>
      <c r="H9" s="23" t="str">
        <f>G9</f>
        <v>9 MONTHS</v>
      </c>
    </row>
    <row r="10" spans="2:8" ht="12.75">
      <c r="B10" s="8"/>
      <c r="C10" s="8"/>
      <c r="D10" s="17" t="s">
        <v>72</v>
      </c>
      <c r="E10" s="41" t="str">
        <f>D10</f>
        <v>QUARTER ENDED</v>
      </c>
      <c r="F10" s="3"/>
      <c r="G10" s="41" t="s">
        <v>22</v>
      </c>
      <c r="H10" s="23" t="s">
        <v>22</v>
      </c>
    </row>
    <row r="11" spans="2:8" ht="12.75">
      <c r="B11" s="8"/>
      <c r="C11" s="8"/>
      <c r="D11" s="18" t="s">
        <v>99</v>
      </c>
      <c r="E11" s="42" t="s">
        <v>100</v>
      </c>
      <c r="F11" s="3"/>
      <c r="G11" s="41" t="s">
        <v>17</v>
      </c>
      <c r="H11" s="23" t="s">
        <v>17</v>
      </c>
    </row>
    <row r="12" spans="2:8" ht="12.75">
      <c r="B12" s="8"/>
      <c r="C12" s="8"/>
      <c r="D12" s="18"/>
      <c r="E12" s="42"/>
      <c r="F12" s="3"/>
      <c r="G12" s="18" t="str">
        <f>D11</f>
        <v>30 SEP 2003</v>
      </c>
      <c r="H12" s="42" t="str">
        <f>E11</f>
        <v>30 SEP 2002</v>
      </c>
    </row>
    <row r="13" spans="2:8" ht="12.75">
      <c r="B13" s="8"/>
      <c r="C13" s="8"/>
      <c r="D13" s="18"/>
      <c r="E13" s="42"/>
      <c r="F13" s="3"/>
      <c r="G13" s="42"/>
      <c r="H13" s="24"/>
    </row>
    <row r="14" spans="2:8" ht="15">
      <c r="B14" s="8"/>
      <c r="C14" s="8"/>
      <c r="D14" s="89" t="s">
        <v>21</v>
      </c>
      <c r="E14" s="112" t="s">
        <v>21</v>
      </c>
      <c r="F14" s="68"/>
      <c r="G14" s="112" t="s">
        <v>21</v>
      </c>
      <c r="H14" s="113" t="s">
        <v>21</v>
      </c>
    </row>
    <row r="15" spans="2:8" ht="9" customHeight="1">
      <c r="B15" s="63"/>
      <c r="C15" s="8"/>
      <c r="D15" s="114"/>
      <c r="E15" s="114"/>
      <c r="F15" s="68"/>
      <c r="G15" s="114"/>
      <c r="H15" s="114"/>
    </row>
    <row r="16" spans="2:8" ht="12.75">
      <c r="B16" s="33"/>
      <c r="C16" s="19"/>
      <c r="D16" s="19"/>
      <c r="E16" s="32"/>
      <c r="G16" s="32"/>
      <c r="H16" s="25"/>
    </row>
    <row r="17" spans="2:8" ht="14.25">
      <c r="B17" s="29" t="s">
        <v>24</v>
      </c>
      <c r="C17" s="39"/>
      <c r="D17" s="133">
        <v>90184</v>
      </c>
      <c r="E17" s="127">
        <v>69322</v>
      </c>
      <c r="F17" s="10"/>
      <c r="G17" s="133">
        <v>230224</v>
      </c>
      <c r="H17" s="127">
        <v>202262</v>
      </c>
    </row>
    <row r="18" spans="2:8" ht="14.25">
      <c r="B18" s="29" t="s">
        <v>73</v>
      </c>
      <c r="C18" s="39"/>
      <c r="D18" s="133">
        <v>-72764</v>
      </c>
      <c r="E18" s="127">
        <v>-54385</v>
      </c>
      <c r="F18" s="10"/>
      <c r="G18" s="133">
        <v>-186369</v>
      </c>
      <c r="H18" s="127">
        <v>-162332</v>
      </c>
    </row>
    <row r="19" spans="2:8" ht="14.25">
      <c r="B19" s="29" t="s">
        <v>25</v>
      </c>
      <c r="C19" s="39"/>
      <c r="D19" s="134">
        <v>320</v>
      </c>
      <c r="E19" s="128">
        <v>-8</v>
      </c>
      <c r="F19" s="10"/>
      <c r="G19" s="134">
        <v>1033</v>
      </c>
      <c r="H19" s="128">
        <v>107</v>
      </c>
    </row>
    <row r="20" spans="2:8" ht="14.25">
      <c r="B20" s="29"/>
      <c r="C20" s="39"/>
      <c r="D20" s="133"/>
      <c r="E20" s="127"/>
      <c r="F20" s="10"/>
      <c r="G20" s="133"/>
      <c r="H20" s="127"/>
    </row>
    <row r="21" spans="2:8" ht="14.25">
      <c r="B21" s="29" t="s">
        <v>26</v>
      </c>
      <c r="C21" s="39"/>
      <c r="D21" s="133">
        <f>SUM(D17:D19)</f>
        <v>17740</v>
      </c>
      <c r="E21" s="127">
        <f>SUM(E17:E19)</f>
        <v>14929</v>
      </c>
      <c r="F21" s="10"/>
      <c r="G21" s="133">
        <f>SUM(G17:G19)</f>
        <v>44888</v>
      </c>
      <c r="H21" s="127">
        <f>SUM(H17:H19)</f>
        <v>40037</v>
      </c>
    </row>
    <row r="22" spans="2:8" ht="14.25">
      <c r="B22" s="29" t="s">
        <v>18</v>
      </c>
      <c r="C22" s="39"/>
      <c r="D22" s="134">
        <v>-2958</v>
      </c>
      <c r="E22" s="128">
        <v>-3131</v>
      </c>
      <c r="F22" s="10"/>
      <c r="G22" s="134">
        <v>-9604</v>
      </c>
      <c r="H22" s="128">
        <v>-10060</v>
      </c>
    </row>
    <row r="23" spans="2:8" ht="14.25">
      <c r="B23" s="29"/>
      <c r="C23" s="39"/>
      <c r="D23" s="133"/>
      <c r="E23" s="127"/>
      <c r="F23" s="10"/>
      <c r="G23" s="133"/>
      <c r="H23" s="127"/>
    </row>
    <row r="24" spans="2:8" ht="14.25">
      <c r="B24" s="29" t="s">
        <v>27</v>
      </c>
      <c r="C24" s="39"/>
      <c r="D24" s="133">
        <f>D22+D21</f>
        <v>14782</v>
      </c>
      <c r="E24" s="127">
        <f>E22+E21</f>
        <v>11798</v>
      </c>
      <c r="F24" s="10"/>
      <c r="G24" s="133">
        <f>G22+G21</f>
        <v>35284</v>
      </c>
      <c r="H24" s="127">
        <f>H22+H21</f>
        <v>29977</v>
      </c>
    </row>
    <row r="25" spans="2:8" ht="14.25">
      <c r="B25" s="29" t="s">
        <v>28</v>
      </c>
      <c r="C25" s="39"/>
      <c r="D25" s="134">
        <v>-1532</v>
      </c>
      <c r="E25" s="128">
        <v>-1141</v>
      </c>
      <c r="F25" s="10"/>
      <c r="G25" s="134">
        <v>-3954</v>
      </c>
      <c r="H25" s="128">
        <v>-3700</v>
      </c>
    </row>
    <row r="26" spans="2:8" ht="14.25">
      <c r="B26" s="29"/>
      <c r="C26" s="39"/>
      <c r="D26" s="133"/>
      <c r="E26" s="127"/>
      <c r="F26" s="10"/>
      <c r="G26" s="133"/>
      <c r="H26" s="127"/>
    </row>
    <row r="27" spans="2:8" ht="15" thickBot="1">
      <c r="B27" s="29" t="s">
        <v>29</v>
      </c>
      <c r="C27" s="39"/>
      <c r="D27" s="135">
        <f>D25+D24</f>
        <v>13250</v>
      </c>
      <c r="E27" s="129">
        <f>E25+E24</f>
        <v>10657</v>
      </c>
      <c r="F27" s="10"/>
      <c r="G27" s="135">
        <f>G25+G24</f>
        <v>31330</v>
      </c>
      <c r="H27" s="129">
        <f>H25+H24</f>
        <v>26277</v>
      </c>
    </row>
    <row r="28" spans="2:8" ht="15" thickTop="1">
      <c r="B28" s="30"/>
      <c r="C28" s="39"/>
      <c r="D28" s="22"/>
      <c r="E28" s="128"/>
      <c r="F28" s="10"/>
      <c r="G28" s="128"/>
      <c r="H28" s="27"/>
    </row>
    <row r="29" spans="2:8" ht="9" customHeight="1">
      <c r="B29" s="115"/>
      <c r="C29" s="31"/>
      <c r="D29" s="117"/>
      <c r="E29" s="117"/>
      <c r="F29" s="10"/>
      <c r="G29" s="117"/>
      <c r="H29" s="117"/>
    </row>
    <row r="30" spans="2:8" ht="14.25">
      <c r="B30" s="28"/>
      <c r="C30" s="39"/>
      <c r="D30" s="35"/>
      <c r="E30" s="130"/>
      <c r="F30" s="10"/>
      <c r="G30" s="130"/>
      <c r="H30" s="37"/>
    </row>
    <row r="31" spans="2:8" ht="14.25">
      <c r="B31" s="29" t="s">
        <v>30</v>
      </c>
      <c r="C31" s="39"/>
      <c r="D31" s="21"/>
      <c r="E31" s="127"/>
      <c r="F31" s="10"/>
      <c r="G31" s="127"/>
      <c r="H31" s="26"/>
    </row>
    <row r="32" spans="2:8" ht="14.25">
      <c r="B32" s="29" t="s">
        <v>31</v>
      </c>
      <c r="C32" s="39"/>
      <c r="D32" s="155">
        <f>(D27/(240000-356.8))*100</f>
        <v>5.529053192412721</v>
      </c>
      <c r="E32" s="156">
        <f>(E27/(240000-356.8))*100</f>
        <v>4.447027914833385</v>
      </c>
      <c r="F32" s="157"/>
      <c r="G32" s="155">
        <f>(G27/(240000-356.8))*100</f>
        <v>13.073602756097397</v>
      </c>
      <c r="H32" s="156">
        <f>(H27/(240000-356.8))*100</f>
        <v>10.96505137637955</v>
      </c>
    </row>
    <row r="33" spans="2:8" ht="14.25">
      <c r="B33" s="29" t="s">
        <v>32</v>
      </c>
      <c r="C33" s="39"/>
      <c r="D33" s="21" t="s">
        <v>19</v>
      </c>
      <c r="E33" s="127" t="s">
        <v>19</v>
      </c>
      <c r="F33" s="10"/>
      <c r="G33" s="127" t="s">
        <v>19</v>
      </c>
      <c r="H33" s="26" t="s">
        <v>19</v>
      </c>
    </row>
    <row r="34" spans="2:8" ht="14.25">
      <c r="B34" s="30"/>
      <c r="C34" s="39"/>
      <c r="D34" s="36"/>
      <c r="E34" s="30"/>
      <c r="F34" s="9"/>
      <c r="G34" s="30"/>
      <c r="H34" s="38"/>
    </row>
    <row r="35" spans="2:8" ht="14.25">
      <c r="B35" s="9"/>
      <c r="C35" s="31"/>
      <c r="D35" s="9"/>
      <c r="F35" s="9"/>
      <c r="G35" s="9"/>
      <c r="H35" s="9"/>
    </row>
    <row r="36" spans="2:8" ht="15">
      <c r="B36" s="16" t="s">
        <v>35</v>
      </c>
      <c r="C36" s="16"/>
      <c r="D36" s="10"/>
      <c r="E36" s="10"/>
      <c r="F36" s="10"/>
      <c r="G36" s="11"/>
      <c r="H36" s="11"/>
    </row>
    <row r="37" spans="2:8" ht="15">
      <c r="B37" s="16" t="s">
        <v>84</v>
      </c>
      <c r="C37" s="16"/>
      <c r="D37" s="12"/>
      <c r="E37" s="12"/>
      <c r="F37" s="12"/>
      <c r="G37" s="13"/>
      <c r="H37" s="12"/>
    </row>
    <row r="38" spans="4:8" ht="12.75">
      <c r="D38" s="14"/>
      <c r="E38" s="14"/>
      <c r="F38" s="14"/>
      <c r="G38" s="15"/>
      <c r="H38" s="14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8"/>
  <sheetViews>
    <sheetView tabSelected="1" workbookViewId="0" topLeftCell="A1">
      <selection activeCell="C49" sqref="C49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0.4218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ht="15.75">
      <c r="B2" s="2" t="s">
        <v>20</v>
      </c>
    </row>
    <row r="4" ht="15">
      <c r="B4" s="16" t="s">
        <v>33</v>
      </c>
    </row>
    <row r="5" ht="15">
      <c r="B5" s="34" t="s">
        <v>102</v>
      </c>
    </row>
    <row r="6" spans="2:7" ht="15">
      <c r="B6" s="34"/>
      <c r="E6" s="32"/>
      <c r="G6" s="32"/>
    </row>
    <row r="7" spans="2:7" ht="12.75">
      <c r="B7" s="66"/>
      <c r="C7" s="8"/>
      <c r="D7" s="20"/>
      <c r="E7" s="41" t="s">
        <v>74</v>
      </c>
      <c r="G7" s="41" t="s">
        <v>37</v>
      </c>
    </row>
    <row r="8" spans="2:7" ht="12.75">
      <c r="B8" s="8"/>
      <c r="C8" s="8"/>
      <c r="D8" s="20"/>
      <c r="E8" s="41" t="s">
        <v>85</v>
      </c>
      <c r="F8" s="4"/>
      <c r="G8" s="41" t="s">
        <v>16</v>
      </c>
    </row>
    <row r="9" spans="2:7" ht="12.75">
      <c r="B9" s="8"/>
      <c r="C9" s="8"/>
      <c r="D9" s="20"/>
      <c r="E9" s="41" t="s">
        <v>36</v>
      </c>
      <c r="F9" s="4"/>
      <c r="G9" s="41" t="s">
        <v>36</v>
      </c>
    </row>
    <row r="10" spans="2:7" ht="12.75">
      <c r="B10" s="8"/>
      <c r="C10" s="8"/>
      <c r="D10" s="20"/>
      <c r="E10" s="42" t="s">
        <v>99</v>
      </c>
      <c r="F10" s="4"/>
      <c r="G10" s="42" t="s">
        <v>82</v>
      </c>
    </row>
    <row r="11" spans="2:7" ht="12.75">
      <c r="B11" s="8"/>
      <c r="C11" s="8"/>
      <c r="D11" s="20"/>
      <c r="E11" s="42"/>
      <c r="F11" s="4"/>
      <c r="G11" s="43"/>
    </row>
    <row r="12" spans="2:7" ht="15">
      <c r="B12" s="31"/>
      <c r="C12" s="31"/>
      <c r="D12" s="69"/>
      <c r="E12" s="112" t="s">
        <v>21</v>
      </c>
      <c r="F12" s="71"/>
      <c r="G12" s="112" t="s">
        <v>21</v>
      </c>
    </row>
    <row r="13" spans="2:7" ht="9" customHeight="1">
      <c r="B13" s="49"/>
      <c r="C13" s="49"/>
      <c r="D13" s="31"/>
      <c r="E13" s="91"/>
      <c r="F13" s="71"/>
      <c r="G13" s="91"/>
    </row>
    <row r="14" spans="2:7" ht="14.25" customHeight="1">
      <c r="B14" s="39"/>
      <c r="C14" s="69"/>
      <c r="D14" s="69"/>
      <c r="E14" s="70"/>
      <c r="F14" s="71"/>
      <c r="G14" s="70"/>
    </row>
    <row r="15" spans="2:7" ht="14.25">
      <c r="B15" s="39" t="s">
        <v>0</v>
      </c>
      <c r="C15" s="69"/>
      <c r="D15" s="69"/>
      <c r="E15" s="73">
        <v>353201</v>
      </c>
      <c r="F15" s="74"/>
      <c r="G15" s="73">
        <v>367268</v>
      </c>
    </row>
    <row r="16" spans="2:7" ht="14.25">
      <c r="B16" s="39" t="s">
        <v>1</v>
      </c>
      <c r="C16" s="69"/>
      <c r="D16" s="69"/>
      <c r="E16" s="73">
        <v>677</v>
      </c>
      <c r="F16" s="74"/>
      <c r="G16" s="73">
        <v>677</v>
      </c>
    </row>
    <row r="17" spans="2:7" ht="15">
      <c r="B17" s="72" t="s">
        <v>40</v>
      </c>
      <c r="C17" s="69"/>
      <c r="D17" s="69"/>
      <c r="E17" s="75">
        <f>SUM(E15:E16)</f>
        <v>353878</v>
      </c>
      <c r="F17" s="74"/>
      <c r="G17" s="75">
        <f>SUM(G15:G16)</f>
        <v>367945</v>
      </c>
    </row>
    <row r="18" spans="2:7" ht="14.25">
      <c r="B18" s="39"/>
      <c r="C18" s="69"/>
      <c r="D18" s="69"/>
      <c r="E18" s="73"/>
      <c r="F18" s="74"/>
      <c r="G18" s="73"/>
    </row>
    <row r="19" spans="2:8" ht="14.25">
      <c r="B19" s="29" t="s">
        <v>3</v>
      </c>
      <c r="C19" s="69"/>
      <c r="D19" s="69"/>
      <c r="E19" s="73">
        <v>126889</v>
      </c>
      <c r="F19" s="74"/>
      <c r="G19" s="73">
        <v>141127</v>
      </c>
      <c r="H19" s="6"/>
    </row>
    <row r="20" spans="2:8" ht="14.25">
      <c r="B20" s="29" t="s">
        <v>4</v>
      </c>
      <c r="C20" s="69"/>
      <c r="D20" s="69"/>
      <c r="E20" s="73">
        <v>89785</v>
      </c>
      <c r="F20" s="74"/>
      <c r="G20" s="73">
        <v>78911</v>
      </c>
      <c r="H20" s="6"/>
    </row>
    <row r="21" spans="2:8" ht="14.25">
      <c r="B21" s="29" t="s">
        <v>39</v>
      </c>
      <c r="C21" s="69"/>
      <c r="D21" s="69"/>
      <c r="E21" s="73">
        <v>14863</v>
      </c>
      <c r="F21" s="74"/>
      <c r="G21" s="73">
        <v>14088</v>
      </c>
      <c r="H21" s="6"/>
    </row>
    <row r="22" spans="2:8" ht="14.25">
      <c r="B22" s="29" t="s">
        <v>38</v>
      </c>
      <c r="C22" s="69"/>
      <c r="D22" s="69"/>
      <c r="E22" s="73">
        <v>35903</v>
      </c>
      <c r="F22" s="74"/>
      <c r="G22" s="73">
        <v>15518</v>
      </c>
      <c r="H22" s="6"/>
    </row>
    <row r="23" spans="2:8" ht="15">
      <c r="B23" s="72" t="s">
        <v>2</v>
      </c>
      <c r="C23" s="69"/>
      <c r="D23" s="69"/>
      <c r="E23" s="75">
        <f>SUM(E19:E22)</f>
        <v>267440</v>
      </c>
      <c r="F23" s="74"/>
      <c r="G23" s="75">
        <f>SUM(G19:G22)</f>
        <v>249644</v>
      </c>
      <c r="H23" s="6"/>
    </row>
    <row r="24" spans="2:7" ht="14.25">
      <c r="B24" s="39"/>
      <c r="C24" s="69"/>
      <c r="D24" s="69"/>
      <c r="E24" s="73"/>
      <c r="F24" s="74"/>
      <c r="G24" s="73"/>
    </row>
    <row r="25" spans="2:8" ht="14.25">
      <c r="B25" s="29" t="s">
        <v>8</v>
      </c>
      <c r="C25" s="69"/>
      <c r="D25" s="69"/>
      <c r="E25" s="73">
        <v>-66956</v>
      </c>
      <c r="F25" s="74"/>
      <c r="G25" s="73">
        <v>-98023</v>
      </c>
      <c r="H25" s="6"/>
    </row>
    <row r="26" spans="2:8" ht="14.25">
      <c r="B26" s="29" t="s">
        <v>6</v>
      </c>
      <c r="C26" s="69"/>
      <c r="D26" s="69"/>
      <c r="E26" s="73">
        <v>-16769</v>
      </c>
      <c r="F26" s="74"/>
      <c r="G26" s="73">
        <v>-13813</v>
      </c>
      <c r="H26" s="6"/>
    </row>
    <row r="27" spans="2:8" ht="14.25">
      <c r="B27" s="29" t="s">
        <v>7</v>
      </c>
      <c r="C27" s="69"/>
      <c r="D27" s="69"/>
      <c r="E27" s="73">
        <v>-19650</v>
      </c>
      <c r="F27" s="74"/>
      <c r="G27" s="73">
        <v>-14112</v>
      </c>
      <c r="H27" s="6"/>
    </row>
    <row r="28" spans="2:8" ht="14.25">
      <c r="B28" s="29" t="s">
        <v>28</v>
      </c>
      <c r="C28" s="69"/>
      <c r="D28" s="69"/>
      <c r="E28" s="73">
        <v>-2676</v>
      </c>
      <c r="F28" s="74"/>
      <c r="G28" s="73">
        <v>-552</v>
      </c>
      <c r="H28" s="6"/>
    </row>
    <row r="29" spans="2:8" ht="14.25">
      <c r="B29" s="29" t="s">
        <v>9</v>
      </c>
      <c r="C29" s="69"/>
      <c r="D29" s="69"/>
      <c r="E29" s="73">
        <v>-85</v>
      </c>
      <c r="F29" s="74"/>
      <c r="G29" s="73">
        <v>-21</v>
      </c>
      <c r="H29" s="6"/>
    </row>
    <row r="30" spans="2:8" ht="15">
      <c r="B30" s="72" t="s">
        <v>5</v>
      </c>
      <c r="C30" s="69"/>
      <c r="D30" s="69"/>
      <c r="E30" s="75">
        <f>SUM(E25:E29)</f>
        <v>-106136</v>
      </c>
      <c r="F30" s="74"/>
      <c r="G30" s="75">
        <f>SUM(G25:G29)</f>
        <v>-126521</v>
      </c>
      <c r="H30" s="6"/>
    </row>
    <row r="31" spans="2:7" ht="14.25">
      <c r="B31" s="39"/>
      <c r="C31" s="69"/>
      <c r="D31" s="69"/>
      <c r="E31" s="73"/>
      <c r="F31" s="74"/>
      <c r="G31" s="73"/>
    </row>
    <row r="32" spans="2:7" ht="15">
      <c r="B32" s="72" t="s">
        <v>41</v>
      </c>
      <c r="C32" s="69"/>
      <c r="D32" s="69"/>
      <c r="E32" s="73">
        <f>E23+E30</f>
        <v>161304</v>
      </c>
      <c r="F32" s="74"/>
      <c r="G32" s="73">
        <f>G23+G30</f>
        <v>123123</v>
      </c>
    </row>
    <row r="33" spans="2:7" ht="15" thickBot="1">
      <c r="B33" s="39"/>
      <c r="C33" s="69"/>
      <c r="D33" s="69"/>
      <c r="E33" s="76">
        <f>E32+E17</f>
        <v>515182</v>
      </c>
      <c r="F33" s="74"/>
      <c r="G33" s="76">
        <f>G32+G17</f>
        <v>491068</v>
      </c>
    </row>
    <row r="34" spans="2:7" ht="15" thickTop="1">
      <c r="B34" s="36"/>
      <c r="C34" s="64"/>
      <c r="D34" s="69"/>
      <c r="E34" s="79"/>
      <c r="F34" s="73"/>
      <c r="G34" s="79"/>
    </row>
    <row r="35" spans="2:7" ht="9" customHeight="1">
      <c r="B35" s="115"/>
      <c r="C35" s="115"/>
      <c r="D35" s="31"/>
      <c r="E35" s="116"/>
      <c r="F35" s="31"/>
      <c r="G35" s="116"/>
    </row>
    <row r="36" spans="2:7" ht="14.25">
      <c r="B36" s="39"/>
      <c r="C36" s="69"/>
      <c r="D36" s="69"/>
      <c r="E36" s="73"/>
      <c r="F36" s="74"/>
      <c r="G36" s="73"/>
    </row>
    <row r="37" spans="2:8" ht="15">
      <c r="B37" s="72" t="s">
        <v>70</v>
      </c>
      <c r="C37" s="69"/>
      <c r="D37" s="69"/>
      <c r="E37" s="73"/>
      <c r="F37" s="77"/>
      <c r="G37" s="73"/>
      <c r="H37" s="6"/>
    </row>
    <row r="38" spans="2:8" ht="14.25">
      <c r="B38" s="39"/>
      <c r="C38" s="69"/>
      <c r="D38" s="69"/>
      <c r="E38" s="73"/>
      <c r="F38" s="77"/>
      <c r="G38" s="73"/>
      <c r="H38" s="6"/>
    </row>
    <row r="39" spans="2:7" ht="14.25">
      <c r="B39" s="39" t="s">
        <v>10</v>
      </c>
      <c r="C39" s="69"/>
      <c r="D39" s="69"/>
      <c r="E39" s="73">
        <v>240000</v>
      </c>
      <c r="F39" s="74"/>
      <c r="G39" s="73">
        <v>240000</v>
      </c>
    </row>
    <row r="40" spans="2:7" ht="14.25">
      <c r="B40" s="39" t="s">
        <v>94</v>
      </c>
      <c r="C40" s="69"/>
      <c r="D40" s="69"/>
      <c r="E40" s="79">
        <v>-536</v>
      </c>
      <c r="F40" s="74"/>
      <c r="G40" s="79">
        <v>0</v>
      </c>
    </row>
    <row r="41" spans="2:7" ht="14.25">
      <c r="B41" s="39"/>
      <c r="C41" s="69"/>
      <c r="D41" s="69"/>
      <c r="E41" s="73">
        <f>SUM(E39:E40)</f>
        <v>239464</v>
      </c>
      <c r="F41" s="74"/>
      <c r="G41" s="73">
        <f>SUM(G39:G40)</f>
        <v>240000</v>
      </c>
    </row>
    <row r="42" spans="2:7" ht="14.25">
      <c r="B42" s="39" t="s">
        <v>11</v>
      </c>
      <c r="C42" s="69"/>
      <c r="D42" s="69"/>
      <c r="E42" s="73">
        <v>104257</v>
      </c>
      <c r="F42" s="74"/>
      <c r="G42" s="73">
        <v>84927</v>
      </c>
    </row>
    <row r="43" spans="2:7" ht="15">
      <c r="B43" s="72" t="s">
        <v>71</v>
      </c>
      <c r="C43" s="69"/>
      <c r="D43" s="69"/>
      <c r="E43" s="75">
        <f>SUM(E41:E42)</f>
        <v>343721</v>
      </c>
      <c r="F43" s="74"/>
      <c r="G43" s="75">
        <f>SUM(G41:G42)</f>
        <v>324927</v>
      </c>
    </row>
    <row r="44" spans="2:7" ht="14.25">
      <c r="B44" s="39"/>
      <c r="C44" s="69"/>
      <c r="D44" s="69"/>
      <c r="E44" s="73"/>
      <c r="F44" s="74"/>
      <c r="G44" s="73"/>
    </row>
    <row r="45" spans="2:7" ht="14.25">
      <c r="B45" s="39" t="s">
        <v>12</v>
      </c>
      <c r="C45" s="69"/>
      <c r="D45" s="69"/>
      <c r="E45" s="73">
        <v>136861</v>
      </c>
      <c r="F45" s="74"/>
      <c r="G45" s="73">
        <v>133441</v>
      </c>
    </row>
    <row r="46" spans="2:7" ht="14.25">
      <c r="B46" s="39" t="s">
        <v>13</v>
      </c>
      <c r="C46" s="69"/>
      <c r="D46" s="69"/>
      <c r="E46" s="73">
        <v>34600</v>
      </c>
      <c r="F46" s="74"/>
      <c r="G46" s="73">
        <v>32700</v>
      </c>
    </row>
    <row r="47" spans="2:7" ht="15">
      <c r="B47" s="72" t="s">
        <v>42</v>
      </c>
      <c r="C47" s="69"/>
      <c r="D47" s="69"/>
      <c r="E47" s="75">
        <f>SUM(E45:E46)</f>
        <v>171461</v>
      </c>
      <c r="F47" s="74"/>
      <c r="G47" s="75">
        <f>SUM(G45:G46)</f>
        <v>166141</v>
      </c>
    </row>
    <row r="48" spans="2:7" ht="14.25">
      <c r="B48" s="39"/>
      <c r="C48" s="69"/>
      <c r="D48" s="69"/>
      <c r="E48" s="73"/>
      <c r="F48" s="74"/>
      <c r="G48" s="73"/>
    </row>
    <row r="49" spans="2:7" ht="15" thickBot="1">
      <c r="B49" s="39"/>
      <c r="C49" s="69"/>
      <c r="D49" s="69"/>
      <c r="E49" s="76">
        <f>E47+E43</f>
        <v>515182</v>
      </c>
      <c r="F49" s="74"/>
      <c r="G49" s="76">
        <f>G47+G43</f>
        <v>491068</v>
      </c>
    </row>
    <row r="50" spans="2:8" ht="15" thickTop="1">
      <c r="B50" s="36"/>
      <c r="C50" s="64"/>
      <c r="D50" s="69"/>
      <c r="E50" s="79"/>
      <c r="F50" s="77"/>
      <c r="G50" s="79"/>
      <c r="H50" s="6"/>
    </row>
    <row r="51" spans="2:8" ht="14.25">
      <c r="B51" s="9"/>
      <c r="C51" s="9"/>
      <c r="D51" s="31"/>
      <c r="E51" s="80"/>
      <c r="F51" s="77"/>
      <c r="G51" s="80"/>
      <c r="H51" s="6"/>
    </row>
    <row r="52" spans="2:7" ht="14.25">
      <c r="B52" s="81" t="s">
        <v>14</v>
      </c>
      <c r="C52" s="82"/>
      <c r="D52" s="69"/>
      <c r="E52" s="153">
        <f>(E43-E16)/(240000-356.8)</f>
        <v>1.431478130821154</v>
      </c>
      <c r="F52" s="154"/>
      <c r="G52" s="153">
        <f>(G43-G16)/(240000-356.8)</f>
        <v>1.3530532057659053</v>
      </c>
    </row>
    <row r="53" spans="2:7" ht="14.25">
      <c r="B53" s="9"/>
      <c r="C53" s="9"/>
      <c r="D53" s="9"/>
      <c r="E53" s="74"/>
      <c r="F53" s="74"/>
      <c r="G53" s="74"/>
    </row>
    <row r="54" spans="2:7" ht="15">
      <c r="B54" s="16" t="s">
        <v>43</v>
      </c>
      <c r="E54" s="7"/>
      <c r="F54" s="7"/>
      <c r="G54" s="7"/>
    </row>
    <row r="55" spans="2:7" ht="15">
      <c r="B55" s="16" t="s">
        <v>86</v>
      </c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workbookViewId="0" topLeftCell="A7">
      <selection activeCell="B31" sqref="B31"/>
    </sheetView>
  </sheetViews>
  <sheetFormatPr defaultColWidth="9.140625" defaultRowHeight="12.75"/>
  <cols>
    <col min="1" max="1" width="2.7109375" style="0" customWidth="1"/>
    <col min="2" max="2" width="59.57421875" style="0" customWidth="1"/>
    <col min="3" max="3" width="1.7109375" style="0" customWidth="1"/>
    <col min="4" max="4" width="14.7109375" style="0" customWidth="1"/>
    <col min="5" max="5" width="3.7109375" style="0" customWidth="1"/>
    <col min="6" max="6" width="14.7109375" style="0" customWidth="1"/>
  </cols>
  <sheetData>
    <row r="2" spans="2:6" ht="15.75">
      <c r="B2" s="2" t="s">
        <v>20</v>
      </c>
      <c r="C2" s="3"/>
      <c r="D2" s="46"/>
      <c r="F2" s="46"/>
    </row>
    <row r="3" spans="2:6" ht="15">
      <c r="B3" s="118"/>
      <c r="C3" s="3"/>
      <c r="D3" s="67"/>
      <c r="F3" s="67"/>
    </row>
    <row r="4" spans="2:6" ht="15">
      <c r="B4" s="118"/>
      <c r="C4" s="3"/>
      <c r="D4" s="41" t="s">
        <v>101</v>
      </c>
      <c r="F4" s="41" t="s">
        <v>101</v>
      </c>
    </row>
    <row r="5" spans="2:6" ht="15">
      <c r="B5" s="16" t="s">
        <v>51</v>
      </c>
      <c r="C5" s="3"/>
      <c r="D5" s="41" t="s">
        <v>58</v>
      </c>
      <c r="F5" s="41" t="s">
        <v>58</v>
      </c>
    </row>
    <row r="6" spans="2:6" ht="15">
      <c r="B6" s="34" t="s">
        <v>105</v>
      </c>
      <c r="C6" s="3"/>
      <c r="D6" s="42" t="s">
        <v>99</v>
      </c>
      <c r="F6" s="42" t="s">
        <v>100</v>
      </c>
    </row>
    <row r="7" spans="3:6" ht="12.75">
      <c r="C7" s="3"/>
      <c r="D7" s="45"/>
      <c r="F7" s="45"/>
    </row>
    <row r="8" spans="2:6" ht="15">
      <c r="B8" s="119"/>
      <c r="C8" s="16"/>
      <c r="D8" s="112" t="s">
        <v>21</v>
      </c>
      <c r="F8" s="112" t="s">
        <v>21</v>
      </c>
    </row>
    <row r="9" spans="2:6" ht="9" customHeight="1">
      <c r="B9" s="120"/>
      <c r="C9" s="16"/>
      <c r="D9" s="114"/>
      <c r="F9" s="114"/>
    </row>
    <row r="10" spans="2:6" ht="15">
      <c r="B10" s="83"/>
      <c r="C10" s="16"/>
      <c r="D10" s="70"/>
      <c r="F10" s="70"/>
    </row>
    <row r="11" spans="2:6" ht="15">
      <c r="B11" s="83" t="s">
        <v>44</v>
      </c>
      <c r="C11" s="16"/>
      <c r="D11" s="84"/>
      <c r="F11" s="84"/>
    </row>
    <row r="12" spans="2:6" ht="14.25">
      <c r="B12" s="29" t="s">
        <v>45</v>
      </c>
      <c r="C12" s="9"/>
      <c r="D12" s="85">
        <v>35284</v>
      </c>
      <c r="F12" s="85">
        <v>29977</v>
      </c>
    </row>
    <row r="13" spans="2:6" ht="14.25">
      <c r="B13" s="29" t="s">
        <v>46</v>
      </c>
      <c r="C13" s="9"/>
      <c r="D13" s="85"/>
      <c r="F13" s="85"/>
    </row>
    <row r="14" spans="2:6" ht="14.25">
      <c r="B14" s="29" t="s">
        <v>75</v>
      </c>
      <c r="C14" s="9"/>
      <c r="D14" s="85">
        <v>25299</v>
      </c>
      <c r="F14" s="85">
        <v>24606</v>
      </c>
    </row>
    <row r="15" spans="2:6" ht="14.25">
      <c r="B15" s="29" t="s">
        <v>76</v>
      </c>
      <c r="C15" s="9"/>
      <c r="D15" s="86">
        <v>8948</v>
      </c>
      <c r="F15" s="86">
        <v>8716</v>
      </c>
    </row>
    <row r="16" spans="2:6" ht="14.25">
      <c r="B16" s="29"/>
      <c r="C16" s="9"/>
      <c r="D16" s="85"/>
      <c r="F16" s="85"/>
    </row>
    <row r="17" spans="2:6" ht="14.25">
      <c r="B17" s="29" t="s">
        <v>57</v>
      </c>
      <c r="C17" s="9"/>
      <c r="D17" s="85">
        <f>SUM(D12:D15)</f>
        <v>69531</v>
      </c>
      <c r="F17" s="85">
        <f>SUM(F12:F15)</f>
        <v>63299</v>
      </c>
    </row>
    <row r="18" spans="2:6" ht="14.25">
      <c r="B18" s="29" t="s">
        <v>77</v>
      </c>
      <c r="C18" s="9"/>
      <c r="D18" s="85">
        <v>2589</v>
      </c>
      <c r="F18" s="85">
        <v>-26926</v>
      </c>
    </row>
    <row r="19" spans="2:6" ht="14.25">
      <c r="B19" s="121" t="s">
        <v>78</v>
      </c>
      <c r="C19" s="9"/>
      <c r="D19" s="86">
        <v>8133</v>
      </c>
      <c r="F19" s="86">
        <v>-2250</v>
      </c>
    </row>
    <row r="20" spans="2:6" ht="14.25">
      <c r="B20" s="29"/>
      <c r="C20" s="9"/>
      <c r="D20" s="85"/>
      <c r="F20" s="85"/>
    </row>
    <row r="21" spans="2:6" ht="14.25">
      <c r="B21" s="29" t="s">
        <v>47</v>
      </c>
      <c r="C21" s="9"/>
      <c r="D21" s="85">
        <f>SUM(D17:D19)</f>
        <v>80253</v>
      </c>
      <c r="F21" s="85">
        <f>SUM(F17:F19)</f>
        <v>34123</v>
      </c>
    </row>
    <row r="22" spans="2:6" ht="14.25">
      <c r="B22" s="29" t="s">
        <v>79</v>
      </c>
      <c r="C22" s="9"/>
      <c r="D22" s="85">
        <v>-3729</v>
      </c>
      <c r="F22" s="85">
        <v>-4062</v>
      </c>
    </row>
    <row r="23" spans="2:6" ht="14.25">
      <c r="B23" s="29" t="s">
        <v>80</v>
      </c>
      <c r="C23" s="9"/>
      <c r="D23" s="86">
        <v>-5041</v>
      </c>
      <c r="F23" s="86">
        <v>-5109</v>
      </c>
    </row>
    <row r="24" spans="2:6" ht="14.25">
      <c r="B24" s="122" t="s">
        <v>52</v>
      </c>
      <c r="C24" s="9"/>
      <c r="D24" s="87">
        <f>SUM(D21:D23)</f>
        <v>71483</v>
      </c>
      <c r="F24" s="87">
        <f>SUM(F21:F23)</f>
        <v>24952</v>
      </c>
    </row>
    <row r="25" spans="2:6" ht="14.25">
      <c r="B25" s="29"/>
      <c r="C25" s="9"/>
      <c r="D25" s="85"/>
      <c r="F25" s="85"/>
    </row>
    <row r="26" spans="2:6" ht="15">
      <c r="B26" s="83" t="s">
        <v>48</v>
      </c>
      <c r="C26" s="9"/>
      <c r="D26" s="85"/>
      <c r="F26" s="85"/>
    </row>
    <row r="27" spans="2:6" ht="14.25">
      <c r="B27" s="29" t="s">
        <v>53</v>
      </c>
      <c r="C27" s="9"/>
      <c r="D27" s="85">
        <v>-11256</v>
      </c>
      <c r="F27" s="85">
        <v>-31992</v>
      </c>
    </row>
    <row r="28" spans="2:6" ht="14.25">
      <c r="B28" s="122" t="s">
        <v>54</v>
      </c>
      <c r="C28" s="9"/>
      <c r="D28" s="87">
        <f>SUM(D27:D27)</f>
        <v>-11256</v>
      </c>
      <c r="F28" s="87">
        <f>SUM(F27:F27)</f>
        <v>-31992</v>
      </c>
    </row>
    <row r="29" spans="2:6" ht="14.25">
      <c r="B29" s="29"/>
      <c r="C29" s="9"/>
      <c r="D29" s="85"/>
      <c r="F29" s="85"/>
    </row>
    <row r="30" spans="2:6" ht="15">
      <c r="B30" s="83" t="s">
        <v>49</v>
      </c>
      <c r="C30" s="9"/>
      <c r="D30" s="85"/>
      <c r="F30" s="85"/>
    </row>
    <row r="31" spans="2:6" ht="14.25">
      <c r="B31" s="29" t="s">
        <v>50</v>
      </c>
      <c r="C31" s="9"/>
      <c r="D31" s="85">
        <v>-11915</v>
      </c>
      <c r="F31" s="85">
        <v>-11191</v>
      </c>
    </row>
    <row r="32" spans="2:6" ht="14.25">
      <c r="B32" s="29" t="s">
        <v>81</v>
      </c>
      <c r="C32" s="9"/>
      <c r="D32" s="85">
        <v>-27927</v>
      </c>
      <c r="F32" s="85">
        <v>7922</v>
      </c>
    </row>
    <row r="33" spans="2:6" ht="14.25">
      <c r="B33" s="122" t="s">
        <v>55</v>
      </c>
      <c r="C33" s="9"/>
      <c r="D33" s="87">
        <f>SUM(D31:D32)</f>
        <v>-39842</v>
      </c>
      <c r="F33" s="87">
        <f>SUM(F31:F32)</f>
        <v>-3269</v>
      </c>
    </row>
    <row r="34" spans="2:6" ht="14.25">
      <c r="B34" s="29"/>
      <c r="C34" s="9"/>
      <c r="D34" s="85"/>
      <c r="F34" s="85"/>
    </row>
    <row r="35" spans="2:6" ht="14.25">
      <c r="B35" s="29" t="s">
        <v>56</v>
      </c>
      <c r="C35" s="9"/>
      <c r="D35" s="85">
        <f>D24+D28+D33</f>
        <v>20385</v>
      </c>
      <c r="F35" s="85">
        <f>F24+F28+F33</f>
        <v>-10309</v>
      </c>
    </row>
    <row r="36" spans="2:6" ht="14.25">
      <c r="B36" s="29" t="s">
        <v>83</v>
      </c>
      <c r="C36" s="9"/>
      <c r="D36" s="85">
        <v>15518</v>
      </c>
      <c r="F36" s="85">
        <v>19999</v>
      </c>
    </row>
    <row r="37" spans="2:6" ht="15" thickBot="1">
      <c r="B37" s="122" t="s">
        <v>111</v>
      </c>
      <c r="C37" s="9"/>
      <c r="D37" s="88">
        <f>SUM(D35:D36)</f>
        <v>35903</v>
      </c>
      <c r="F37" s="88">
        <f>SUM(F35:F36)</f>
        <v>9690</v>
      </c>
    </row>
    <row r="38" spans="2:6" ht="15" thickTop="1">
      <c r="B38" s="123"/>
      <c r="C38" s="9"/>
      <c r="D38" s="124"/>
      <c r="F38" s="124"/>
    </row>
    <row r="39" spans="4:6" ht="12.75">
      <c r="D39" s="44"/>
      <c r="F39" s="44"/>
    </row>
    <row r="40" spans="2:6" ht="15">
      <c r="B40" s="16" t="s">
        <v>93</v>
      </c>
      <c r="D40" s="44"/>
      <c r="F40" s="44"/>
    </row>
    <row r="41" spans="2:6" ht="15">
      <c r="B41" s="16" t="s">
        <v>86</v>
      </c>
      <c r="D41" s="44"/>
      <c r="F41" s="4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workbookViewId="0" topLeftCell="C18">
      <selection activeCell="I21" sqref="I21"/>
    </sheetView>
  </sheetViews>
  <sheetFormatPr defaultColWidth="9.140625" defaultRowHeight="12.75"/>
  <cols>
    <col min="1" max="1" width="2.7109375" style="1" customWidth="1"/>
    <col min="2" max="2" width="28.421875" style="1" customWidth="1"/>
    <col min="3" max="3" width="12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2.00390625" style="1" bestFit="1" customWidth="1"/>
    <col min="8" max="8" width="1.7109375" style="8" customWidth="1"/>
    <col min="9" max="9" width="12.00390625" style="1" bestFit="1" customWidth="1"/>
    <col min="10" max="10" width="1.7109375" style="8" customWidth="1"/>
    <col min="11" max="11" width="10.7109375" style="8" customWidth="1"/>
    <col min="12" max="12" width="1.7109375" style="1" customWidth="1"/>
    <col min="13" max="13" width="12.7109375" style="8" customWidth="1"/>
    <col min="14" max="16384" width="9.140625" style="1" customWidth="1"/>
  </cols>
  <sheetData>
    <row r="2" ht="15.75">
      <c r="B2" s="2" t="s">
        <v>20</v>
      </c>
    </row>
    <row r="3" ht="12.75">
      <c r="B3" s="3"/>
    </row>
    <row r="4" ht="15">
      <c r="B4" s="16" t="s">
        <v>59</v>
      </c>
    </row>
    <row r="5" ht="15">
      <c r="B5" s="34" t="s">
        <v>98</v>
      </c>
    </row>
    <row r="7" spans="2:13" ht="15">
      <c r="B7" s="8"/>
      <c r="C7" s="55"/>
      <c r="D7" s="138"/>
      <c r="E7" s="60"/>
      <c r="F7" s="56"/>
      <c r="G7" s="60"/>
      <c r="H7" s="146"/>
      <c r="I7" s="56"/>
      <c r="J7" s="60"/>
      <c r="K7" s="56"/>
      <c r="L7" s="60"/>
      <c r="M7" s="57"/>
    </row>
    <row r="8" spans="2:13" ht="12.75">
      <c r="B8" s="8"/>
      <c r="C8" s="17"/>
      <c r="D8" s="50"/>
      <c r="E8" s="61"/>
      <c r="F8" s="47"/>
      <c r="G8" s="61" t="s">
        <v>60</v>
      </c>
      <c r="H8" s="147"/>
      <c r="I8" s="50" t="s">
        <v>60</v>
      </c>
      <c r="J8" s="61"/>
      <c r="K8" s="47"/>
      <c r="L8" s="61"/>
      <c r="M8" s="58"/>
    </row>
    <row r="9" spans="2:13" ht="12.75">
      <c r="B9" s="8"/>
      <c r="C9" s="145" t="s">
        <v>96</v>
      </c>
      <c r="D9" s="50"/>
      <c r="E9" s="61" t="s">
        <v>95</v>
      </c>
      <c r="F9" s="47"/>
      <c r="G9" s="61" t="s">
        <v>61</v>
      </c>
      <c r="H9" s="147"/>
      <c r="I9" s="50" t="s">
        <v>61</v>
      </c>
      <c r="J9" s="61"/>
      <c r="K9" s="47" t="s">
        <v>64</v>
      </c>
      <c r="L9" s="61"/>
      <c r="M9" s="58"/>
    </row>
    <row r="10" spans="2:13" ht="12.75">
      <c r="B10" s="8"/>
      <c r="C10" s="17" t="s">
        <v>97</v>
      </c>
      <c r="D10" s="136"/>
      <c r="E10" s="61" t="s">
        <v>96</v>
      </c>
      <c r="F10" s="48"/>
      <c r="G10" s="61" t="s">
        <v>62</v>
      </c>
      <c r="H10" s="148"/>
      <c r="I10" s="50" t="s">
        <v>63</v>
      </c>
      <c r="J10" s="62"/>
      <c r="K10" s="47" t="s">
        <v>65</v>
      </c>
      <c r="L10" s="62"/>
      <c r="M10" s="58" t="s">
        <v>66</v>
      </c>
    </row>
    <row r="11" spans="2:13" ht="12.75">
      <c r="B11" s="8"/>
      <c r="C11" s="18"/>
      <c r="D11" s="136"/>
      <c r="E11" s="62"/>
      <c r="F11" s="48"/>
      <c r="G11" s="62"/>
      <c r="H11" s="148"/>
      <c r="I11" s="48"/>
      <c r="J11" s="62"/>
      <c r="K11" s="48"/>
      <c r="L11" s="62"/>
      <c r="M11" s="59"/>
    </row>
    <row r="12" spans="2:13" ht="15">
      <c r="B12" s="8"/>
      <c r="C12" s="89" t="s">
        <v>21</v>
      </c>
      <c r="D12" s="137"/>
      <c r="E12" s="90" t="s">
        <v>21</v>
      </c>
      <c r="F12" s="91"/>
      <c r="G12" s="90" t="s">
        <v>21</v>
      </c>
      <c r="H12" s="149"/>
      <c r="I12" s="91" t="s">
        <v>21</v>
      </c>
      <c r="J12" s="90"/>
      <c r="K12" s="91" t="s">
        <v>21</v>
      </c>
      <c r="L12" s="90"/>
      <c r="M12" s="92" t="s">
        <v>21</v>
      </c>
    </row>
    <row r="13" spans="2:13" ht="9" customHeight="1"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15">
      <c r="B14" s="93" t="s">
        <v>103</v>
      </c>
      <c r="C14" s="40"/>
      <c r="D14" s="139"/>
      <c r="E14" s="94"/>
      <c r="F14" s="95"/>
      <c r="G14" s="94"/>
      <c r="H14" s="150"/>
      <c r="I14" s="95"/>
      <c r="J14" s="94"/>
      <c r="K14" s="95"/>
      <c r="L14" s="94"/>
      <c r="M14" s="96"/>
    </row>
    <row r="15" spans="2:13" ht="15">
      <c r="B15" s="97" t="s">
        <v>112</v>
      </c>
      <c r="C15" s="40"/>
      <c r="D15" s="139"/>
      <c r="E15" s="94"/>
      <c r="F15" s="95"/>
      <c r="G15" s="94"/>
      <c r="H15" s="150"/>
      <c r="I15" s="95"/>
      <c r="J15" s="94"/>
      <c r="K15" s="95"/>
      <c r="L15" s="94"/>
      <c r="M15" s="96"/>
    </row>
    <row r="16" spans="2:13" ht="14.25">
      <c r="B16" s="29" t="s">
        <v>88</v>
      </c>
      <c r="C16" s="78"/>
      <c r="D16" s="140"/>
      <c r="E16" s="98"/>
      <c r="F16" s="99"/>
      <c r="G16" s="98"/>
      <c r="H16" s="151"/>
      <c r="I16" s="99"/>
      <c r="J16" s="98"/>
      <c r="K16" s="99"/>
      <c r="L16" s="98"/>
      <c r="M16" s="100"/>
    </row>
    <row r="17" spans="2:13" ht="14.25">
      <c r="B17" s="29" t="s">
        <v>89</v>
      </c>
      <c r="C17" s="101">
        <v>240000</v>
      </c>
      <c r="D17" s="141"/>
      <c r="E17" s="102">
        <v>0</v>
      </c>
      <c r="F17" s="103"/>
      <c r="G17" s="102">
        <v>6936</v>
      </c>
      <c r="H17" s="143"/>
      <c r="I17" s="103">
        <v>0</v>
      </c>
      <c r="J17" s="102"/>
      <c r="K17" s="103">
        <v>97376</v>
      </c>
      <c r="L17" s="102"/>
      <c r="M17" s="104">
        <f>SUM(C17:K17)</f>
        <v>344312</v>
      </c>
    </row>
    <row r="18" spans="2:13" ht="14.25">
      <c r="B18" s="29" t="s">
        <v>90</v>
      </c>
      <c r="C18" s="132">
        <v>0</v>
      </c>
      <c r="D18" s="141"/>
      <c r="E18" s="111">
        <v>0</v>
      </c>
      <c r="F18" s="103"/>
      <c r="G18" s="111">
        <v>0</v>
      </c>
      <c r="H18" s="143"/>
      <c r="I18" s="111">
        <v>0</v>
      </c>
      <c r="J18" s="102"/>
      <c r="K18" s="111">
        <v>-19385</v>
      </c>
      <c r="L18" s="102"/>
      <c r="M18" s="131">
        <f>SUM(C18:K18)</f>
        <v>-19385</v>
      </c>
    </row>
    <row r="19" spans="2:13" ht="14.25">
      <c r="B19" s="29" t="s">
        <v>91</v>
      </c>
      <c r="C19" s="101">
        <f>C17+C18</f>
        <v>240000</v>
      </c>
      <c r="D19" s="141"/>
      <c r="E19" s="102">
        <f>E18+E17</f>
        <v>0</v>
      </c>
      <c r="F19" s="103"/>
      <c r="G19" s="102">
        <f>G18+G17</f>
        <v>6936</v>
      </c>
      <c r="H19" s="143"/>
      <c r="I19" s="103">
        <f>I18+I17</f>
        <v>0</v>
      </c>
      <c r="J19" s="102"/>
      <c r="K19" s="103">
        <f>K18+K17</f>
        <v>77991</v>
      </c>
      <c r="L19" s="102"/>
      <c r="M19" s="104">
        <f>M18+M17</f>
        <v>324927</v>
      </c>
    </row>
    <row r="20" spans="2:13" ht="14.25">
      <c r="B20" s="29" t="s">
        <v>92</v>
      </c>
      <c r="C20" s="101">
        <v>0</v>
      </c>
      <c r="D20" s="141"/>
      <c r="E20" s="102">
        <v>-536</v>
      </c>
      <c r="F20" s="103"/>
      <c r="G20" s="102">
        <v>0</v>
      </c>
      <c r="H20" s="143"/>
      <c r="I20" s="103">
        <v>0</v>
      </c>
      <c r="J20" s="102"/>
      <c r="K20" s="103">
        <v>0</v>
      </c>
      <c r="L20" s="102"/>
      <c r="M20" s="104">
        <f>SUM(C20:K20)</f>
        <v>-536</v>
      </c>
    </row>
    <row r="21" spans="2:13" ht="14.25">
      <c r="B21" s="29" t="s">
        <v>67</v>
      </c>
      <c r="C21" s="101">
        <v>0</v>
      </c>
      <c r="D21" s="141"/>
      <c r="E21" s="102">
        <v>0</v>
      </c>
      <c r="F21" s="103"/>
      <c r="G21" s="102">
        <v>0</v>
      </c>
      <c r="H21" s="143"/>
      <c r="I21" s="103">
        <v>0</v>
      </c>
      <c r="J21" s="102"/>
      <c r="K21" s="103">
        <v>31330</v>
      </c>
      <c r="L21" s="102"/>
      <c r="M21" s="104">
        <f>SUM(C21:K21)</f>
        <v>31330</v>
      </c>
    </row>
    <row r="22" spans="2:13" ht="14.25">
      <c r="B22" s="29" t="s">
        <v>68</v>
      </c>
      <c r="C22" s="105">
        <v>0</v>
      </c>
      <c r="D22" s="141"/>
      <c r="E22" s="111">
        <v>0</v>
      </c>
      <c r="F22" s="103"/>
      <c r="G22" s="111">
        <v>0</v>
      </c>
      <c r="H22" s="143"/>
      <c r="I22" s="106">
        <v>0</v>
      </c>
      <c r="J22" s="102"/>
      <c r="K22" s="106">
        <v>-12000</v>
      </c>
      <c r="L22" s="102"/>
      <c r="M22" s="107">
        <f>SUM(C22:K22)</f>
        <v>-12000</v>
      </c>
    </row>
    <row r="23" spans="2:13" ht="14.25">
      <c r="B23" s="29"/>
      <c r="C23" s="101"/>
      <c r="D23" s="141"/>
      <c r="E23" s="102"/>
      <c r="F23" s="103"/>
      <c r="G23" s="102"/>
      <c r="H23" s="143"/>
      <c r="I23" s="103"/>
      <c r="J23" s="102"/>
      <c r="K23" s="103"/>
      <c r="L23" s="102"/>
      <c r="M23" s="104"/>
    </row>
    <row r="24" spans="2:13" ht="15" thickBot="1">
      <c r="B24" s="29" t="s">
        <v>104</v>
      </c>
      <c r="C24" s="108">
        <f>SUM(C19:C22)</f>
        <v>240000</v>
      </c>
      <c r="D24" s="141"/>
      <c r="E24" s="144">
        <f>SUM(E19:E22)</f>
        <v>-536</v>
      </c>
      <c r="F24" s="103"/>
      <c r="G24" s="144">
        <f>SUM(G19:G22)</f>
        <v>6936</v>
      </c>
      <c r="H24" s="143"/>
      <c r="I24" s="109">
        <f>SUM(I19:I22)</f>
        <v>0</v>
      </c>
      <c r="J24" s="102"/>
      <c r="K24" s="109">
        <f>SUM(K19:K22)</f>
        <v>97321</v>
      </c>
      <c r="L24" s="102"/>
      <c r="M24" s="110">
        <f>SUM(M19:M22)</f>
        <v>343721</v>
      </c>
    </row>
    <row r="25" spans="2:13" ht="15" thickTop="1">
      <c r="B25" s="30"/>
      <c r="C25" s="105"/>
      <c r="D25" s="142"/>
      <c r="E25" s="111"/>
      <c r="F25" s="106"/>
      <c r="G25" s="111"/>
      <c r="H25" s="152"/>
      <c r="I25" s="106"/>
      <c r="J25" s="111"/>
      <c r="K25" s="106"/>
      <c r="L25" s="111"/>
      <c r="M25" s="107"/>
    </row>
    <row r="26" spans="2:13" s="8" customFormat="1" ht="14.25">
      <c r="B26" s="31"/>
      <c r="C26" s="103"/>
      <c r="D26" s="103"/>
      <c r="E26" s="103"/>
      <c r="F26" s="103"/>
      <c r="G26" s="103"/>
      <c r="H26" s="103"/>
      <c r="I26" s="103"/>
      <c r="J26" s="103"/>
      <c r="K26" s="103"/>
      <c r="L26" s="80"/>
      <c r="M26" s="103"/>
    </row>
    <row r="27" spans="2:13" ht="15">
      <c r="B27" s="93" t="s">
        <v>106</v>
      </c>
      <c r="C27" s="55"/>
      <c r="D27" s="60"/>
      <c r="E27" s="56"/>
      <c r="F27" s="60"/>
      <c r="G27" s="56"/>
      <c r="H27" s="60"/>
      <c r="I27" s="56"/>
      <c r="J27" s="60"/>
      <c r="K27" s="162"/>
      <c r="L27" s="163"/>
      <c r="M27" s="57"/>
    </row>
    <row r="28" spans="2:13" ht="15">
      <c r="B28" s="97" t="s">
        <v>107</v>
      </c>
      <c r="C28" s="40"/>
      <c r="D28" s="94"/>
      <c r="E28" s="95"/>
      <c r="F28" s="94"/>
      <c r="G28" s="95"/>
      <c r="H28" s="94"/>
      <c r="I28" s="95"/>
      <c r="J28" s="94"/>
      <c r="K28" s="1"/>
      <c r="L28" s="164"/>
      <c r="M28" s="96"/>
    </row>
    <row r="29" spans="2:13" ht="14.25">
      <c r="B29" s="29"/>
      <c r="C29" s="78"/>
      <c r="D29" s="98"/>
      <c r="E29" s="99"/>
      <c r="F29" s="98"/>
      <c r="G29" s="99"/>
      <c r="H29" s="98"/>
      <c r="I29" s="99"/>
      <c r="J29" s="98"/>
      <c r="K29" s="1"/>
      <c r="L29" s="164"/>
      <c r="M29" s="100"/>
    </row>
    <row r="30" spans="2:13" ht="14.25">
      <c r="B30" s="29" t="s">
        <v>108</v>
      </c>
      <c r="C30" s="101">
        <v>160000</v>
      </c>
      <c r="D30" s="102"/>
      <c r="E30" s="5">
        <v>0</v>
      </c>
      <c r="F30" s="102"/>
      <c r="G30" s="103">
        <v>6936</v>
      </c>
      <c r="H30" s="102"/>
      <c r="I30" s="5">
        <v>0</v>
      </c>
      <c r="J30" s="102"/>
      <c r="K30" s="103">
        <v>144305</v>
      </c>
      <c r="L30" s="164"/>
      <c r="M30" s="104">
        <f>SUM(C30:K30)</f>
        <v>311241</v>
      </c>
    </row>
    <row r="31" spans="2:13" ht="14.25">
      <c r="B31" s="29" t="s">
        <v>109</v>
      </c>
      <c r="C31" s="158">
        <v>80000</v>
      </c>
      <c r="D31" s="102"/>
      <c r="E31" s="5">
        <v>0</v>
      </c>
      <c r="F31" s="102"/>
      <c r="G31" s="103">
        <v>0</v>
      </c>
      <c r="H31" s="102"/>
      <c r="I31" s="5">
        <v>0</v>
      </c>
      <c r="J31" s="102"/>
      <c r="K31" s="103">
        <v>-80000</v>
      </c>
      <c r="L31" s="164"/>
      <c r="M31" s="104">
        <f>SUM(C31:K31)</f>
        <v>0</v>
      </c>
    </row>
    <row r="32" spans="2:13" ht="14.25">
      <c r="B32" s="29" t="s">
        <v>67</v>
      </c>
      <c r="C32" s="101">
        <v>0</v>
      </c>
      <c r="D32" s="102"/>
      <c r="E32" s="5">
        <v>0</v>
      </c>
      <c r="F32" s="102"/>
      <c r="G32" s="103">
        <v>0</v>
      </c>
      <c r="H32" s="102"/>
      <c r="I32" s="5">
        <v>0</v>
      </c>
      <c r="J32" s="102"/>
      <c r="K32" s="103">
        <v>26277</v>
      </c>
      <c r="L32" s="164"/>
      <c r="M32" s="104">
        <f>SUM(C32:K32)</f>
        <v>26277</v>
      </c>
    </row>
    <row r="33" spans="2:13" ht="14.25">
      <c r="B33" s="29" t="s">
        <v>68</v>
      </c>
      <c r="C33" s="105">
        <v>0</v>
      </c>
      <c r="D33" s="102"/>
      <c r="E33" s="159">
        <v>0</v>
      </c>
      <c r="F33" s="102"/>
      <c r="G33" s="106">
        <v>0</v>
      </c>
      <c r="H33" s="102"/>
      <c r="I33" s="159">
        <v>0</v>
      </c>
      <c r="J33" s="102"/>
      <c r="K33" s="106">
        <v>0</v>
      </c>
      <c r="L33" s="164"/>
      <c r="M33" s="107">
        <f>SUM(C33:K33)</f>
        <v>0</v>
      </c>
    </row>
    <row r="34" spans="2:13" ht="14.25">
      <c r="B34" s="29"/>
      <c r="C34" s="101"/>
      <c r="D34" s="102"/>
      <c r="E34" s="5"/>
      <c r="F34" s="102"/>
      <c r="G34" s="103"/>
      <c r="H34" s="102"/>
      <c r="I34" s="5"/>
      <c r="J34" s="102"/>
      <c r="K34" s="103"/>
      <c r="L34" s="164"/>
      <c r="M34" s="104"/>
    </row>
    <row r="35" spans="2:13" ht="15" thickBot="1">
      <c r="B35" s="29" t="s">
        <v>110</v>
      </c>
      <c r="C35" s="108">
        <f>SUM(C30:C33)</f>
        <v>240000</v>
      </c>
      <c r="D35" s="102"/>
      <c r="E35" s="109">
        <f>SUM(E30:E33)</f>
        <v>0</v>
      </c>
      <c r="F35" s="102"/>
      <c r="G35" s="109">
        <f>SUM(G30:G33)</f>
        <v>6936</v>
      </c>
      <c r="H35" s="102"/>
      <c r="I35" s="109">
        <f>SUM(I30:I33)</f>
        <v>0</v>
      </c>
      <c r="J35" s="102"/>
      <c r="K35" s="109">
        <f>SUM(K30:K33)</f>
        <v>90582</v>
      </c>
      <c r="L35" s="164"/>
      <c r="M35" s="110">
        <f>SUM(M30:M33)</f>
        <v>337518</v>
      </c>
    </row>
    <row r="36" spans="2:13" ht="15" thickTop="1">
      <c r="B36" s="30"/>
      <c r="C36" s="105"/>
      <c r="D36" s="111"/>
      <c r="E36" s="160"/>
      <c r="F36" s="111"/>
      <c r="G36" s="106"/>
      <c r="H36" s="111"/>
      <c r="I36" s="161"/>
      <c r="J36" s="111"/>
      <c r="K36" s="106"/>
      <c r="L36" s="165"/>
      <c r="M36" s="107"/>
    </row>
    <row r="37" spans="2:13" s="8" customFormat="1" ht="14.25">
      <c r="B37" s="31"/>
      <c r="C37" s="103"/>
      <c r="D37" s="103"/>
      <c r="E37" s="103"/>
      <c r="F37" s="103"/>
      <c r="G37" s="103"/>
      <c r="H37" s="103"/>
      <c r="I37" s="103"/>
      <c r="J37" s="103"/>
      <c r="K37" s="103"/>
      <c r="L37" s="80"/>
      <c r="M37" s="103"/>
    </row>
    <row r="38" spans="2:13" s="8" customFormat="1" ht="14.25">
      <c r="B38" s="31"/>
      <c r="C38" s="103"/>
      <c r="D38" s="103"/>
      <c r="E38" s="103"/>
      <c r="F38" s="103"/>
      <c r="G38" s="103"/>
      <c r="H38" s="103"/>
      <c r="I38" s="103"/>
      <c r="J38" s="103"/>
      <c r="K38" s="103"/>
      <c r="L38" s="80"/>
      <c r="M38" s="103"/>
    </row>
    <row r="39" spans="2:13" ht="15">
      <c r="B39" s="16" t="s">
        <v>69</v>
      </c>
      <c r="C39" s="10"/>
      <c r="D39" s="10"/>
      <c r="E39" s="10"/>
      <c r="F39" s="10"/>
      <c r="G39" s="10"/>
      <c r="H39" s="51"/>
      <c r="I39" s="11"/>
      <c r="J39" s="51"/>
      <c r="K39" s="54"/>
      <c r="M39" s="54"/>
    </row>
    <row r="40" spans="2:13" ht="15">
      <c r="B40" s="16" t="s">
        <v>87</v>
      </c>
      <c r="C40" s="12"/>
      <c r="D40" s="12"/>
      <c r="E40" s="12"/>
      <c r="F40" s="12"/>
      <c r="G40" s="12"/>
      <c r="H40" s="52"/>
      <c r="I40" s="13"/>
      <c r="J40" s="52"/>
      <c r="K40" s="52"/>
      <c r="M40" s="52"/>
    </row>
    <row r="41" spans="3:13" ht="12.75">
      <c r="C41" s="14"/>
      <c r="D41" s="14"/>
      <c r="E41" s="14"/>
      <c r="F41" s="14"/>
      <c r="G41" s="14"/>
      <c r="H41" s="53"/>
      <c r="I41" s="15"/>
      <c r="J41" s="53"/>
      <c r="K41" s="53"/>
      <c r="M41" s="53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</sheetData>
  <printOptions horizontalCentered="1" verticalCentered="1"/>
  <pageMargins left="0" right="0" top="0" bottom="0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kkf</cp:lastModifiedBy>
  <cp:lastPrinted>2003-11-03T02:29:49Z</cp:lastPrinted>
  <dcterms:created xsi:type="dcterms:W3CDTF">2002-10-03T07:32:19Z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