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4"/>
  </bookViews>
  <sheets>
    <sheet name="IS" sheetId="1" r:id="rId1"/>
    <sheet name="BS" sheetId="2" r:id="rId2"/>
    <sheet name="Equity" sheetId="3" r:id="rId3"/>
    <sheet name="Note CFS" sheetId="4" r:id="rId4"/>
    <sheet name="CF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swer" localSheetId="1">'[3]tb1'!#REF!</definedName>
    <definedName name="answer" localSheetId="0">'[3]tb1'!#REF!</definedName>
    <definedName name="answer">'[2]tb1'!#REF!</definedName>
    <definedName name="answer1">'[2]tb1'!#REF!</definedName>
    <definedName name="HLSB">'[3]tb1'!#REF!</definedName>
    <definedName name="interestv1">'[3]tb1'!#REF!</definedName>
    <definedName name="_xlnm.Print_Area" localSheetId="1">'BS'!$A$1:$H$57</definedName>
    <definedName name="_xlnm.Print_Area" localSheetId="4">'CFS'!$A$1:$F$93</definedName>
    <definedName name="_xlnm.Print_Area" localSheetId="2">'Equity'!$A$1:$P$55</definedName>
    <definedName name="_xlnm.Print_Area" localSheetId="0">'IS'!$A$1:$J$52</definedName>
    <definedName name="_xlnm.Print_Area" localSheetId="3">'Note CFS'!$A$1:$F$28</definedName>
    <definedName name="_xlnm.Print_Titles" localSheetId="1">'BS'!$B:$E,'BS'!$1:$3</definedName>
    <definedName name="_xlnm.Print_Titles" localSheetId="4">'CFS'!$1:$7</definedName>
    <definedName name="_xlnm.Print_Titles" localSheetId="3">'Note CFS'!$1:$5</definedName>
  </definedNames>
  <calcPr fullCalcOnLoad="1"/>
</workbook>
</file>

<file path=xl/sharedStrings.xml><?xml version="1.0" encoding="utf-8"?>
<sst xmlns="http://schemas.openxmlformats.org/spreadsheetml/2006/main" count="212" uniqueCount="157">
  <si>
    <t>Harrisons Holdings (Malaysia) Berhad [194675-H]</t>
  </si>
  <si>
    <t>Condensed Consolidated Cash Flow Statements</t>
  </si>
  <si>
    <t>For the financial period ended 30 September 2008</t>
  </si>
  <si>
    <t>9 months period ended</t>
  </si>
  <si>
    <t>Note</t>
  </si>
  <si>
    <t>RM'000</t>
  </si>
  <si>
    <t>CASH FLOWS FROM OPERATING ACTIVITIES</t>
  </si>
  <si>
    <t>Net profit after tax</t>
  </si>
  <si>
    <t>Adjustments for non-cash items:</t>
  </si>
  <si>
    <t>Allowance for doubtful debts</t>
  </si>
  <si>
    <t>Allowance for inventories obsolescence</t>
  </si>
  <si>
    <t>Allowance for diminution in value of other investments</t>
  </si>
  <si>
    <t>Fixed assets written off</t>
  </si>
  <si>
    <t>Depreciation of property, plant and equipment</t>
  </si>
  <si>
    <t>Amortisation of prepaid lease payment</t>
  </si>
  <si>
    <t>Gain on sale of property, plant and equipment</t>
  </si>
  <si>
    <t>Gain on sale of other investments</t>
  </si>
  <si>
    <t xml:space="preserve">Expenses arising from equity-settled </t>
  </si>
  <si>
    <t xml:space="preserve">    share based payment transactions</t>
  </si>
  <si>
    <t>Dividend Income</t>
  </si>
  <si>
    <t>Interest income</t>
  </si>
  <si>
    <t>Interest expenses</t>
  </si>
  <si>
    <t>Taxation</t>
  </si>
  <si>
    <t>Changes in working capital:</t>
  </si>
  <si>
    <t>Increase in receivables</t>
  </si>
  <si>
    <t>Tax paid</t>
  </si>
  <si>
    <t>Tax refund</t>
  </si>
  <si>
    <t>Interest received</t>
  </si>
  <si>
    <t xml:space="preserve">  Net cash generated from operating activities</t>
  </si>
  <si>
    <t>The Condensed Consolidated Cash Flow Statements should be read in conjunction with the</t>
  </si>
  <si>
    <t xml:space="preserve">Annual Financial Report for the year ended 31 December 2007 and the explanatory note attached </t>
  </si>
  <si>
    <t>to the interim financial report.</t>
  </si>
  <si>
    <t>CASH FLOWS FROM INVESTING ACTIVITIES</t>
  </si>
  <si>
    <t>Purchase of property, plant and equipment</t>
  </si>
  <si>
    <t xml:space="preserve">Proceeds from the sale of property, </t>
  </si>
  <si>
    <t xml:space="preserve">  plant and equipments</t>
  </si>
  <si>
    <t>Purchase of other investment</t>
  </si>
  <si>
    <t>Proceeds from sale of other investments</t>
  </si>
  <si>
    <t>Dividend received from other investment</t>
  </si>
  <si>
    <t>Net cash used in investing activities</t>
  </si>
  <si>
    <t>CASH FLOWS FROM FINANCING ACTIVITIES</t>
  </si>
  <si>
    <t>Issue of shares:</t>
  </si>
  <si>
    <t>- exercise of share options</t>
  </si>
  <si>
    <t>Purchase of treasury shares</t>
  </si>
  <si>
    <t>Repayment of short term borrowings</t>
  </si>
  <si>
    <t>Drawdown from short term borrowings</t>
  </si>
  <si>
    <t>Dividends paid</t>
  </si>
  <si>
    <t>Proceeds from finance lease creditor</t>
  </si>
  <si>
    <t>Repayment of finance lease liabilities</t>
  </si>
  <si>
    <t>Interest paid</t>
  </si>
  <si>
    <t xml:space="preserve"> Net cash used in financing activities</t>
  </si>
  <si>
    <t>NET INCREASE IN CASH AND CASH EQUIVALENTS</t>
  </si>
  <si>
    <t xml:space="preserve">  DURING THE FINANCIAL PERIOD</t>
  </si>
  <si>
    <t xml:space="preserve">CASH AND CASH EQUIVALENTS </t>
  </si>
  <si>
    <t xml:space="preserve">  AT BEGINNING OF FINANCIAL YEAR</t>
  </si>
  <si>
    <t>CASH AND CASH EQUIVALENTS</t>
  </si>
  <si>
    <t xml:space="preserve">  AT END OF FINANCIAL PERIOD</t>
  </si>
  <si>
    <t>Note to Condensed Consolidated Cash Flow Statements</t>
  </si>
  <si>
    <t>CASH AND CASH EQUIVALENTS AT BEGINNING OF FINANCIAL YEAR</t>
  </si>
  <si>
    <t>As at</t>
  </si>
  <si>
    <t>01 January 2008</t>
  </si>
  <si>
    <t>01 January 2007</t>
  </si>
  <si>
    <t>Deposits, cash and bank balances</t>
  </si>
  <si>
    <t>Bank overdrafts</t>
  </si>
  <si>
    <t>CASH AND CASH EQUIVALENTS AT END OF FINANCIAL PERIOD</t>
  </si>
  <si>
    <t>Increase in payables</t>
  </si>
  <si>
    <t>Increase in inventories</t>
  </si>
  <si>
    <t>Condensed Consolidated Statement of Changes in Equity</t>
  </si>
  <si>
    <t>For the nine months period ended 30 September 2008</t>
  </si>
  <si>
    <t>Issued and fully paid ordinary shares of       RM1 each</t>
  </si>
  <si>
    <t>Share Options Reserves</t>
  </si>
  <si>
    <t>Number of Shares</t>
  </si>
  <si>
    <t>Nominal Value</t>
  </si>
  <si>
    <t>Treasury Shares</t>
  </si>
  <si>
    <t>Share Premium</t>
  </si>
  <si>
    <t>Retained Earnings</t>
  </si>
  <si>
    <t>Total</t>
  </si>
  <si>
    <t>'000</t>
  </si>
  <si>
    <t>At 1 January 2008</t>
  </si>
  <si>
    <t>Net profit for the period</t>
  </si>
  <si>
    <t>-exercise of share options</t>
  </si>
  <si>
    <t>Dividend paid for the year ended:</t>
  </si>
  <si>
    <t>- 31 December 2007</t>
  </si>
  <si>
    <t xml:space="preserve">  share based payment transactions</t>
  </si>
  <si>
    <t>At 30 September 2008</t>
  </si>
  <si>
    <t>At 1 January 2007</t>
  </si>
  <si>
    <t>- 31 December 2006</t>
  </si>
  <si>
    <t>At 30 September 2007</t>
  </si>
  <si>
    <t xml:space="preserve">The Condensed Consolidated Statements of Changes in Equity should be read in conjunction with the </t>
  </si>
  <si>
    <t xml:space="preserve">Annual Financial Report for the year ended 31 December 2007 and the explanatory note attached to the </t>
  </si>
  <si>
    <t>interim financial report.</t>
  </si>
  <si>
    <t>Condensed Consolidated Balance Sheets</t>
  </si>
  <si>
    <t>As At 30 September 2008</t>
  </si>
  <si>
    <t>Unaudited</t>
  </si>
  <si>
    <t>Audited</t>
  </si>
  <si>
    <t>As At</t>
  </si>
  <si>
    <t>30 September 2008</t>
  </si>
  <si>
    <t>31 December 2007</t>
  </si>
  <si>
    <t>NON CURRENT ASSETS</t>
  </si>
  <si>
    <t>Property, plant &amp; equipment</t>
  </si>
  <si>
    <t>Prepaid lease payments</t>
  </si>
  <si>
    <t>Other investments</t>
  </si>
  <si>
    <t>Long term trade receivables</t>
  </si>
  <si>
    <t>Deferred Tax Assets</t>
  </si>
  <si>
    <t>CURRENT ASSETS</t>
  </si>
  <si>
    <t>Inventories</t>
  </si>
  <si>
    <t>Trade and other receivables</t>
  </si>
  <si>
    <t>Tax Recoverables</t>
  </si>
  <si>
    <t>Deposits, bank and cash balances</t>
  </si>
  <si>
    <t>CURRENT LIABILITIES</t>
  </si>
  <si>
    <t>Trade and other payables</t>
  </si>
  <si>
    <t>Current tax liabilities</t>
  </si>
  <si>
    <t xml:space="preserve">Borrowings 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</si>
  <si>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</si>
  <si>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</si>
  <si>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</si>
  <si>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</si>
  <si>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</si>
  <si>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</si>
  <si>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 xml:space="preserve"> </t>
  </si>
  <si>
    <t>Revaluation Reserve</t>
  </si>
  <si>
    <t>Capital Reserve</t>
  </si>
  <si>
    <t>Statutory Reserve</t>
  </si>
  <si>
    <t>Retained Profit</t>
  </si>
  <si>
    <t>Others</t>
  </si>
  <si>
    <t>Total Equity</t>
  </si>
  <si>
    <t>Net Assets per share (RM)</t>
  </si>
  <si>
    <t xml:space="preserve">The Condensed Consolidated Balance Sheets should be read in conjuction with the Annual Financial Report for the financial year ended 31 December 2007 and </t>
  </si>
  <si>
    <t>the explanatory notes attached to the interim financial report.</t>
  </si>
  <si>
    <t>Condensed Consolidated Income Statements</t>
  </si>
  <si>
    <t>Current</t>
  </si>
  <si>
    <t>9 Months</t>
  </si>
  <si>
    <t>Quarter Ended</t>
  </si>
  <si>
    <t>Ended</t>
  </si>
  <si>
    <t>30 September</t>
  </si>
  <si>
    <t>Revenue</t>
  </si>
  <si>
    <t>Operating expenses</t>
  </si>
  <si>
    <t>Other expenses</t>
  </si>
  <si>
    <t>Other income</t>
  </si>
  <si>
    <t>Finance cost</t>
  </si>
  <si>
    <t>Share of results of associates</t>
  </si>
  <si>
    <t>Profit before tax</t>
  </si>
  <si>
    <t xml:space="preserve">Profit for the period from </t>
  </si>
  <si>
    <t xml:space="preserve">  continuing operations</t>
  </si>
  <si>
    <t>Discontinued Operations</t>
  </si>
  <si>
    <t>Profit for the period from</t>
  </si>
  <si>
    <t xml:space="preserve">   a discontinued operation</t>
  </si>
  <si>
    <t>Profit for the period</t>
  </si>
  <si>
    <t>Attributable to:</t>
  </si>
  <si>
    <t>Equity holders of the parent</t>
  </si>
  <si>
    <t>Minority interest</t>
  </si>
  <si>
    <t>Earnings per share</t>
  </si>
  <si>
    <t>- basic (sen)</t>
  </si>
  <si>
    <t xml:space="preserve">- diluted (sen) </t>
  </si>
  <si>
    <t>The Condensed Consolidated Income Statements should be read in conjuction with</t>
  </si>
  <si>
    <t>the Annual Financial Report for the financial year ended 31 December 2007 and</t>
  </si>
  <si>
    <t xml:space="preserve"> the explanatory note attached to the interim financial report.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</si>
</sst>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_-;\-* #,##0_-;_-* &quot;-&quot;??_-;_-@_-"/>
    <numFmt numFmtId="169" formatCode="_(* #,##0_);_(* \(#,##0\);_(* &quot;-&quot;??_);_(@_)"/>
    <numFmt numFmtId="170" formatCode="0_);\(0\)"/>
    <numFmt numFmtId="171" formatCode="0_);[Red]\(0\)"/>
    <numFmt numFmtId="172" formatCode="dd\ mmmm\ yyyy"/>
    <numFmt numFmtId="173" formatCode="#,##0;\(#,##0\)"/>
    <numFmt numFmtId="174" formatCode="000\-00\-0000"/>
    <numFmt numFmtId="175" formatCode="_-* #,##0.0_-;\-* #,##0.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(* #,##0.00_);_(* \(#,##0.00\);_(* &quot;-&quot;_);_(@_)"/>
    <numFmt numFmtId="179" formatCode="_ * #,##0_ ;_ * \-#,##0_ ;_ * &quot;-&quot;??_ ;_ @_ "/>
    <numFmt numFmtId="180" formatCode="_(* #,##0.0_);_(* \(#,##0.0\);_(* &quot;-&quot;??_);_(@_)"/>
    <numFmt numFmtId="181" formatCode="0.0"/>
    <numFmt numFmtId="182" formatCode="_-* #,##0_-;\-* #,##0_-;_-* &quot;-&quot;?_-;_-@_-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0.00_);\(0.00\)"/>
    <numFmt numFmtId="188" formatCode="0.0_);\(0.0\)"/>
    <numFmt numFmtId="189" formatCode="_(* #,##0.000_);_(* \(#,##0.000\);_(* &quot;-&quot;??_);_(@_)"/>
    <numFmt numFmtId="190" formatCode="0.0000"/>
    <numFmt numFmtId="191" formatCode="0.000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0.00000"/>
    <numFmt numFmtId="196" formatCode="_(* #,##0.0000000_);_(* \(#,##0.0000000\);_(* &quot;-&quot;??_);_(@_)"/>
    <numFmt numFmtId="197" formatCode="_-* #,##0.0000000_-;\-* #,##0.0000000_-;_-* &quot;-&quot;???????_-;_-@_-"/>
    <numFmt numFmtId="198" formatCode="_-* #,##0.00000_-;\-* #,##0.00000_-;_-* &quot;-&quot;?????_-;_-@_-"/>
    <numFmt numFmtId="199" formatCode="&quot;RM&quot;#,##0;\-&quot;RM&quot;#,##0"/>
    <numFmt numFmtId="200" formatCode="&quot;RM&quot;#,##0;[Red]\-&quot;RM&quot;#,##0"/>
    <numFmt numFmtId="201" formatCode="&quot;RM&quot;#,##0.00;\-&quot;RM&quot;#,##0.00"/>
    <numFmt numFmtId="202" formatCode="&quot;RM&quot;#,##0.00;[Red]\-&quot;RM&quot;#,##0.00"/>
    <numFmt numFmtId="203" formatCode="_-&quot;RM&quot;* #,##0_-;\-&quot;RM&quot;* #,##0_-;_-&quot;RM&quot;* &quot;-&quot;_-;_-@_-"/>
    <numFmt numFmtId="204" formatCode="_-&quot;RM&quot;* #,##0.00_-;\-&quot;RM&quot;* #,##0.00_-;_-&quot;RM&quot;* &quot;-&quot;??_-;_-@_-"/>
    <numFmt numFmtId="205" formatCode="[$-409]dd\-mmm\-yy;@"/>
    <numFmt numFmtId="206" formatCode="0.0%"/>
    <numFmt numFmtId="207" formatCode="[$-409]d\-mmm\-yy;@"/>
    <numFmt numFmtId="208" formatCode="#,##0;\(#,##0\);&quot;- &quot;_;"/>
    <numFmt numFmtId="209" formatCode="_(* #,##0.00000000_);_(* \(#,##0.00000000\);_(* &quot;-&quot;??_);_(@_)"/>
    <numFmt numFmtId="210" formatCode="#,##0;[Red]#,##0"/>
    <numFmt numFmtId="211" formatCode="m/d"/>
    <numFmt numFmtId="212" formatCode="d\-mmm"/>
  </numFmts>
  <fonts count="25">
    <font>
      <sz val="12"/>
      <name val="Gill Sans MT"/>
      <family val="0"/>
    </font>
    <font>
      <sz val="10"/>
      <name val="MS Sans Serif"/>
      <family val="0"/>
    </font>
    <font>
      <sz val="10"/>
      <name val="Helv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ill Sans MT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0"/>
      <name val="Franklin Gothic Book"/>
      <family val="2"/>
    </font>
    <font>
      <sz val="10"/>
      <name val="Gill Sans MT"/>
      <family val="2"/>
    </font>
    <font>
      <sz val="12"/>
      <color indexed="8"/>
      <name val="Franklin Gothic Book"/>
      <family val="2"/>
    </font>
    <font>
      <sz val="11"/>
      <name val="Franklin Gothic Book"/>
      <family val="2"/>
    </font>
    <font>
      <b/>
      <u val="single"/>
      <sz val="12"/>
      <name val="Franklin Gothic Book"/>
      <family val="2"/>
    </font>
    <font>
      <u val="single"/>
      <sz val="12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8"/>
      <name val="Franklin Gothic Book"/>
      <family val="2"/>
    </font>
    <font>
      <i/>
      <sz val="12"/>
      <color indexed="8"/>
      <name val="Franklin Gothic Book"/>
      <family val="0"/>
    </font>
    <font>
      <i/>
      <sz val="12"/>
      <color indexed="50"/>
      <name val="Franklin Gothic Book"/>
      <family val="2"/>
    </font>
    <font>
      <i/>
      <sz val="10"/>
      <color indexed="50"/>
      <name val="Franklin Gothic Book"/>
      <family val="2"/>
    </font>
    <font>
      <i/>
      <sz val="10"/>
      <color indexed="44"/>
      <name val="Franklin Gothic Boo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167" fontId="7" fillId="0" borderId="0" xfId="19" applyFont="1" applyAlignment="1">
      <alignment/>
    </xf>
    <xf numFmtId="0" fontId="8" fillId="0" borderId="0" xfId="25" applyFont="1">
      <alignment/>
      <protection/>
    </xf>
    <xf numFmtId="0" fontId="6" fillId="0" borderId="0" xfId="25" applyFont="1" applyAlignment="1">
      <alignment horizontal="center"/>
      <protection/>
    </xf>
    <xf numFmtId="172" fontId="6" fillId="0" borderId="0" xfId="19" applyNumberFormat="1" applyFont="1" applyAlignment="1">
      <alignment horizontal="right"/>
    </xf>
    <xf numFmtId="167" fontId="7" fillId="0" borderId="0" xfId="19" applyFont="1" applyBorder="1" applyAlignment="1">
      <alignment/>
    </xf>
    <xf numFmtId="0" fontId="7" fillId="0" borderId="0" xfId="25" applyFont="1" applyBorder="1">
      <alignment/>
      <protection/>
    </xf>
    <xf numFmtId="0" fontId="8" fillId="0" borderId="0" xfId="25" applyFont="1" applyBorder="1">
      <alignment/>
      <protection/>
    </xf>
    <xf numFmtId="167" fontId="6" fillId="0" borderId="0" xfId="19" applyFont="1" applyAlignment="1">
      <alignment horizontal="right"/>
    </xf>
    <xf numFmtId="49" fontId="7" fillId="0" borderId="0" xfId="25" applyNumberFormat="1" applyFont="1">
      <alignment/>
      <protection/>
    </xf>
    <xf numFmtId="49" fontId="6" fillId="0" borderId="0" xfId="19" applyNumberFormat="1" applyFont="1" applyBorder="1" applyAlignment="1">
      <alignment horizontal="center"/>
    </xf>
    <xf numFmtId="167" fontId="7" fillId="0" borderId="0" xfId="19" applyFont="1" applyBorder="1" applyAlignment="1">
      <alignment horizontal="center"/>
    </xf>
    <xf numFmtId="37" fontId="7" fillId="0" borderId="0" xfId="25" applyNumberFormat="1" applyFont="1">
      <alignment/>
      <protection/>
    </xf>
    <xf numFmtId="37" fontId="7" fillId="0" borderId="0" xfId="19" applyNumberFormat="1" applyFont="1" applyAlignment="1">
      <alignment/>
    </xf>
    <xf numFmtId="168" fontId="7" fillId="0" borderId="0" xfId="17" applyNumberFormat="1" applyFont="1" applyAlignment="1">
      <alignment/>
    </xf>
    <xf numFmtId="37" fontId="7" fillId="0" borderId="0" xfId="17" applyNumberFormat="1" applyFont="1" applyAlignment="1">
      <alignment/>
    </xf>
    <xf numFmtId="168" fontId="7" fillId="0" borderId="0" xfId="19" applyNumberFormat="1" applyFont="1" applyAlignment="1">
      <alignment/>
    </xf>
    <xf numFmtId="168" fontId="7" fillId="0" borderId="0" xfId="19" applyNumberFormat="1" applyFont="1" applyBorder="1" applyAlignment="1">
      <alignment/>
    </xf>
    <xf numFmtId="168" fontId="7" fillId="0" borderId="0" xfId="17" applyNumberFormat="1" applyFont="1" applyAlignment="1">
      <alignment horizontal="left" vertical="center" wrapText="1"/>
    </xf>
    <xf numFmtId="168" fontId="7" fillId="0" borderId="0" xfId="17" applyNumberFormat="1" applyFont="1" applyAlignment="1">
      <alignment wrapText="1"/>
    </xf>
    <xf numFmtId="37" fontId="7" fillId="0" borderId="0" xfId="17" applyNumberFormat="1" applyFont="1" applyAlignment="1">
      <alignment wrapText="1"/>
    </xf>
    <xf numFmtId="37" fontId="7" fillId="0" borderId="0" xfId="17" applyNumberFormat="1" applyFont="1" applyAlignment="1">
      <alignment/>
    </xf>
    <xf numFmtId="168" fontId="0" fillId="0" borderId="0" xfId="19" applyNumberFormat="1" applyFont="1" applyBorder="1" applyAlignment="1">
      <alignment/>
    </xf>
    <xf numFmtId="0" fontId="9" fillId="0" borderId="0" xfId="25" applyFont="1">
      <alignment/>
      <protection/>
    </xf>
    <xf numFmtId="169" fontId="0" fillId="0" borderId="0" xfId="19" applyNumberFormat="1" applyFont="1" applyBorder="1" applyAlignment="1">
      <alignment/>
    </xf>
    <xf numFmtId="168" fontId="7" fillId="0" borderId="0" xfId="17" applyNumberFormat="1" applyFont="1" applyAlignment="1">
      <alignment vertical="top"/>
    </xf>
    <xf numFmtId="37" fontId="7" fillId="0" borderId="0" xfId="17" applyNumberFormat="1" applyFont="1" applyBorder="1" applyAlignment="1">
      <alignment/>
    </xf>
    <xf numFmtId="0" fontId="0" fillId="0" borderId="0" xfId="25" applyFont="1" applyBorder="1">
      <alignment/>
      <protection/>
    </xf>
    <xf numFmtId="37" fontId="7" fillId="0" borderId="1" xfId="17" applyNumberFormat="1" applyFont="1" applyBorder="1" applyAlignment="1">
      <alignment/>
    </xf>
    <xf numFmtId="37" fontId="9" fillId="0" borderId="1" xfId="25" applyNumberFormat="1" applyFont="1" applyBorder="1">
      <alignment/>
      <protection/>
    </xf>
    <xf numFmtId="168" fontId="6" fillId="0" borderId="0" xfId="19" applyNumberFormat="1" applyFont="1" applyBorder="1" applyAlignment="1">
      <alignment/>
    </xf>
    <xf numFmtId="41" fontId="7" fillId="0" borderId="0" xfId="19" applyNumberFormat="1" applyFont="1" applyBorder="1" applyAlignment="1">
      <alignment/>
    </xf>
    <xf numFmtId="37" fontId="7" fillId="0" borderId="1" xfId="19" applyNumberFormat="1" applyFont="1" applyBorder="1" applyAlignment="1">
      <alignment/>
    </xf>
    <xf numFmtId="37" fontId="7" fillId="0" borderId="0" xfId="19" applyNumberFormat="1" applyFont="1" applyBorder="1" applyAlignment="1">
      <alignment/>
    </xf>
    <xf numFmtId="167" fontId="8" fillId="0" borderId="0" xfId="19" applyFont="1" applyBorder="1" applyAlignment="1">
      <alignment/>
    </xf>
    <xf numFmtId="0" fontId="7" fillId="0" borderId="0" xfId="25" applyFont="1" quotePrefix="1">
      <alignment/>
      <protection/>
    </xf>
    <xf numFmtId="168" fontId="6" fillId="0" borderId="0" xfId="17" applyNumberFormat="1" applyFont="1" applyAlignment="1">
      <alignment/>
    </xf>
    <xf numFmtId="37" fontId="7" fillId="0" borderId="2" xfId="19" applyNumberFormat="1" applyFont="1" applyBorder="1" applyAlignment="1">
      <alignment/>
    </xf>
    <xf numFmtId="168" fontId="6" fillId="0" borderId="0" xfId="17" applyNumberFormat="1" applyFont="1" applyAlignment="1">
      <alignment wrapText="1"/>
    </xf>
    <xf numFmtId="168" fontId="6" fillId="0" borderId="0" xfId="17" applyNumberFormat="1" applyFont="1" applyAlignment="1">
      <alignment vertical="center" wrapText="1"/>
    </xf>
    <xf numFmtId="168" fontId="7" fillId="0" borderId="0" xfId="17" applyNumberFormat="1" applyFont="1" applyAlignment="1">
      <alignment horizontal="left"/>
    </xf>
    <xf numFmtId="168" fontId="6" fillId="0" borderId="0" xfId="17" applyNumberFormat="1" applyFont="1" applyAlignment="1" quotePrefix="1">
      <alignment horizontal="center"/>
    </xf>
    <xf numFmtId="37" fontId="8" fillId="0" borderId="0" xfId="25" applyNumberFormat="1" applyFont="1">
      <alignment/>
      <protection/>
    </xf>
    <xf numFmtId="37" fontId="8" fillId="0" borderId="0" xfId="19" applyNumberFormat="1" applyFont="1" applyAlignment="1">
      <alignment/>
    </xf>
    <xf numFmtId="37" fontId="10" fillId="0" borderId="0" xfId="19" applyNumberFormat="1" applyFont="1" applyAlignment="1">
      <alignment/>
    </xf>
    <xf numFmtId="169" fontId="7" fillId="0" borderId="0" xfId="19" applyNumberFormat="1" applyFont="1" applyBorder="1" applyAlignment="1">
      <alignment/>
    </xf>
    <xf numFmtId="168" fontId="6" fillId="0" borderId="0" xfId="17" applyNumberFormat="1" applyFont="1" applyAlignment="1">
      <alignment horizontal="left" vertical="center" wrapText="1"/>
    </xf>
    <xf numFmtId="168" fontId="7" fillId="0" borderId="0" xfId="17" applyNumberFormat="1" applyFont="1" applyAlignment="1" quotePrefix="1">
      <alignment/>
    </xf>
    <xf numFmtId="1" fontId="6" fillId="0" borderId="0" xfId="17" applyNumberFormat="1" applyFont="1" applyAlignment="1" quotePrefix="1">
      <alignment horizontal="center" vertical="center"/>
    </xf>
    <xf numFmtId="1" fontId="6" fillId="0" borderId="0" xfId="17" applyNumberFormat="1" applyFont="1" applyAlignment="1">
      <alignment horizontal="center" vertical="center"/>
    </xf>
    <xf numFmtId="169" fontId="7" fillId="0" borderId="0" xfId="17" applyNumberFormat="1" applyFont="1" applyAlignment="1">
      <alignment/>
    </xf>
    <xf numFmtId="0" fontId="11" fillId="0" borderId="0" xfId="25" applyFont="1">
      <alignment/>
      <protection/>
    </xf>
    <xf numFmtId="168" fontId="11" fillId="0" borderId="0" xfId="17" applyNumberFormat="1" applyFont="1" applyAlignment="1">
      <alignment/>
    </xf>
    <xf numFmtId="169" fontId="11" fillId="0" borderId="0" xfId="17" applyNumberFormat="1" applyFont="1" applyAlignment="1">
      <alignment/>
    </xf>
    <xf numFmtId="168" fontId="11" fillId="0" borderId="0" xfId="19" applyNumberFormat="1" applyFont="1" applyAlignment="1">
      <alignment/>
    </xf>
    <xf numFmtId="168" fontId="8" fillId="0" borderId="0" xfId="17" applyNumberFormat="1" applyFont="1" applyAlignment="1">
      <alignment/>
    </xf>
    <xf numFmtId="169" fontId="8" fillId="0" borderId="0" xfId="17" applyNumberFormat="1" applyFont="1" applyAlignment="1">
      <alignment/>
    </xf>
    <xf numFmtId="167" fontId="8" fillId="0" borderId="0" xfId="19" applyFont="1" applyAlignment="1">
      <alignment/>
    </xf>
    <xf numFmtId="0" fontId="6" fillId="0" borderId="0" xfId="25" applyFont="1" applyAlignment="1">
      <alignment horizontal="left"/>
      <protection/>
    </xf>
    <xf numFmtId="0" fontId="0" fillId="0" borderId="0" xfId="0" applyBorder="1" applyAlignment="1">
      <alignment/>
    </xf>
    <xf numFmtId="0" fontId="12" fillId="0" borderId="0" xfId="25" applyFont="1">
      <alignment/>
      <protection/>
    </xf>
    <xf numFmtId="168" fontId="6" fillId="0" borderId="0" xfId="17" applyNumberFormat="1" applyFont="1" applyAlignment="1">
      <alignment horizontal="right"/>
    </xf>
    <xf numFmtId="167" fontId="13" fillId="0" borderId="0" xfId="19" applyFont="1" applyBorder="1" applyAlignment="1">
      <alignment/>
    </xf>
    <xf numFmtId="168" fontId="6" fillId="0" borderId="0" xfId="17" applyNumberFormat="1" applyFont="1" applyAlignment="1" quotePrefix="1">
      <alignment horizontal="right"/>
    </xf>
    <xf numFmtId="169" fontId="0" fillId="0" borderId="0" xfId="17" applyNumberFormat="1" applyBorder="1" applyAlignment="1">
      <alignment/>
    </xf>
    <xf numFmtId="41" fontId="0" fillId="0" borderId="0" xfId="17" applyNumberFormat="1" applyBorder="1" applyAlignment="1">
      <alignment/>
    </xf>
    <xf numFmtId="168" fontId="7" fillId="0" borderId="3" xfId="17" applyNumberFormat="1" applyFont="1" applyBorder="1" applyAlignment="1">
      <alignment/>
    </xf>
    <xf numFmtId="168" fontId="7" fillId="0" borderId="0" xfId="17" applyNumberFormat="1" applyFont="1" applyBorder="1" applyAlignment="1">
      <alignment/>
    </xf>
    <xf numFmtId="168" fontId="7" fillId="0" borderId="4" xfId="17" applyNumberFormat="1" applyFont="1" applyBorder="1" applyAlignment="1">
      <alignment/>
    </xf>
    <xf numFmtId="169" fontId="6" fillId="0" borderId="0" xfId="17" applyNumberFormat="1" applyFont="1" applyAlignment="1">
      <alignment horizontal="center"/>
    </xf>
    <xf numFmtId="169" fontId="0" fillId="0" borderId="0" xfId="17" applyNumberFormat="1" applyAlignment="1">
      <alignment/>
    </xf>
    <xf numFmtId="169" fontId="6" fillId="0" borderId="0" xfId="17" applyNumberFormat="1" applyFont="1" applyAlignment="1" quotePrefix="1">
      <alignment horizontal="center"/>
    </xf>
    <xf numFmtId="0" fontId="7" fillId="0" borderId="0" xfId="25" applyFont="1" applyAlignment="1">
      <alignment horizontal="left"/>
      <protection/>
    </xf>
    <xf numFmtId="169" fontId="6" fillId="0" borderId="0" xfId="17" applyNumberFormat="1" applyFont="1" applyAlignment="1">
      <alignment horizontal="right"/>
    </xf>
    <xf numFmtId="172" fontId="6" fillId="0" borderId="0" xfId="19" applyNumberFormat="1" applyFont="1" applyAlignment="1" quotePrefix="1">
      <alignment horizontal="right"/>
    </xf>
    <xf numFmtId="0" fontId="6" fillId="0" borderId="0" xfId="25" applyFont="1" applyAlignment="1">
      <alignment horizontal="right"/>
      <protection/>
    </xf>
    <xf numFmtId="169" fontId="7" fillId="0" borderId="3" xfId="19" applyNumberFormat="1" applyFont="1" applyBorder="1" applyAlignment="1">
      <alignment/>
    </xf>
    <xf numFmtId="168" fontId="7" fillId="0" borderId="3" xfId="19" applyNumberFormat="1" applyFont="1" applyBorder="1" applyAlignment="1">
      <alignment/>
    </xf>
    <xf numFmtId="169" fontId="7" fillId="0" borderId="4" xfId="19" applyNumberFormat="1" applyFont="1" applyBorder="1" applyAlignment="1">
      <alignment/>
    </xf>
    <xf numFmtId="0" fontId="11" fillId="0" borderId="0" xfId="25" applyFont="1" applyAlignment="1">
      <alignment horizontal="left"/>
      <protection/>
    </xf>
    <xf numFmtId="0" fontId="14" fillId="0" borderId="0" xfId="25" applyFont="1" applyAlignment="1">
      <alignment horizontal="left"/>
      <protection/>
    </xf>
    <xf numFmtId="0" fontId="7" fillId="0" borderId="0" xfId="0" applyFont="1" applyAlignment="1">
      <alignment/>
    </xf>
    <xf numFmtId="0" fontId="6" fillId="0" borderId="0" xfId="25" applyFont="1" applyBorder="1" applyAlignment="1">
      <alignment horizontal="left"/>
      <protection/>
    </xf>
    <xf numFmtId="0" fontId="14" fillId="0" borderId="0" xfId="25" applyFont="1" applyBorder="1">
      <alignment/>
      <protection/>
    </xf>
    <xf numFmtId="0" fontId="11" fillId="0" borderId="0" xfId="25" applyFont="1" applyBorder="1">
      <alignment/>
      <protection/>
    </xf>
    <xf numFmtId="0" fontId="14" fillId="0" borderId="0" xfId="25" applyFont="1" applyBorder="1" applyAlignment="1">
      <alignment horizontal="right"/>
      <protection/>
    </xf>
    <xf numFmtId="0" fontId="15" fillId="0" borderId="0" xfId="25" applyFont="1" applyBorder="1" applyAlignment="1">
      <alignment horizontal="right"/>
      <protection/>
    </xf>
    <xf numFmtId="0" fontId="12" fillId="0" borderId="0" xfId="25" applyFont="1" applyBorder="1">
      <alignment/>
      <protection/>
    </xf>
    <xf numFmtId="168" fontId="0" fillId="0" borderId="0" xfId="17" applyNumberFormat="1" applyBorder="1" applyAlignment="1">
      <alignment/>
    </xf>
    <xf numFmtId="168" fontId="0" fillId="0" borderId="0" xfId="17" applyNumberFormat="1" applyFont="1" applyBorder="1" applyAlignment="1">
      <alignment/>
    </xf>
    <xf numFmtId="0" fontId="11" fillId="0" borderId="0" xfId="25" applyFont="1" applyBorder="1" quotePrefix="1">
      <alignment/>
      <protection/>
    </xf>
    <xf numFmtId="170" fontId="0" fillId="0" borderId="0" xfId="17" applyNumberFormat="1" applyBorder="1" applyAlignment="1">
      <alignment/>
    </xf>
    <xf numFmtId="0" fontId="6" fillId="0" borderId="0" xfId="25" applyFont="1" applyBorder="1">
      <alignment/>
      <protection/>
    </xf>
    <xf numFmtId="168" fontId="0" fillId="0" borderId="0" xfId="17" applyNumberFormat="1" applyAlignment="1">
      <alignment/>
    </xf>
    <xf numFmtId="167" fontId="0" fillId="0" borderId="0" xfId="17" applyAlignment="1">
      <alignment/>
    </xf>
    <xf numFmtId="167" fontId="0" fillId="0" borderId="0" xfId="17" applyAlignment="1">
      <alignment horizontal="right"/>
    </xf>
    <xf numFmtId="0" fontId="6" fillId="0" borderId="0" xfId="0" applyFont="1" applyAlignment="1">
      <alignment/>
    </xf>
    <xf numFmtId="167" fontId="7" fillId="0" borderId="0" xfId="17" applyFont="1" applyAlignment="1">
      <alignment/>
    </xf>
    <xf numFmtId="167" fontId="6" fillId="0" borderId="0" xfId="17" applyFont="1" applyAlignment="1">
      <alignment horizontal="center" wrapText="1"/>
    </xf>
    <xf numFmtId="167" fontId="6" fillId="0" borderId="0" xfId="17" applyFont="1" applyAlignment="1">
      <alignment/>
    </xf>
    <xf numFmtId="167" fontId="6" fillId="0" borderId="0" xfId="17" applyFont="1" applyAlignment="1">
      <alignment vertical="distributed" wrapText="1"/>
    </xf>
    <xf numFmtId="167" fontId="6" fillId="0" borderId="0" xfId="17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right"/>
    </xf>
    <xf numFmtId="167" fontId="6" fillId="0" borderId="1" xfId="17" applyFont="1" applyBorder="1" applyAlignment="1">
      <alignment horizontal="right" vertical="center" wrapText="1"/>
    </xf>
    <xf numFmtId="167" fontId="6" fillId="0" borderId="0" xfId="17" applyFont="1" applyAlignment="1">
      <alignment horizontal="center"/>
    </xf>
    <xf numFmtId="167" fontId="6" fillId="0" borderId="0" xfId="17" applyFont="1" applyBorder="1" applyAlignment="1">
      <alignment/>
    </xf>
    <xf numFmtId="167" fontId="6" fillId="0" borderId="1" xfId="17" applyFont="1" applyBorder="1" applyAlignment="1">
      <alignment horizontal="center" vertical="center" wrapText="1"/>
    </xf>
    <xf numFmtId="167" fontId="6" fillId="0" borderId="0" xfId="17" applyFont="1" applyAlignment="1" quotePrefix="1">
      <alignment horizontal="right" vertical="center" wrapText="1"/>
    </xf>
    <xf numFmtId="167" fontId="6" fillId="0" borderId="0" xfId="17" applyFont="1" applyAlignment="1">
      <alignment horizontal="right"/>
    </xf>
    <xf numFmtId="167" fontId="6" fillId="0" borderId="0" xfId="17" applyFont="1" applyAlignment="1">
      <alignment horizontal="right" vertical="center" wrapText="1"/>
    </xf>
    <xf numFmtId="167" fontId="6" fillId="0" borderId="0" xfId="17" applyFont="1" applyBorder="1" applyAlignment="1">
      <alignment horizontal="right"/>
    </xf>
    <xf numFmtId="41" fontId="7" fillId="0" borderId="0" xfId="17" applyNumberFormat="1" applyFont="1" applyBorder="1" applyAlignment="1">
      <alignment/>
    </xf>
    <xf numFmtId="170" fontId="7" fillId="0" borderId="0" xfId="17" applyNumberFormat="1" applyFont="1" applyBorder="1" applyAlignment="1">
      <alignment/>
    </xf>
    <xf numFmtId="168" fontId="7" fillId="0" borderId="0" xfId="17" applyNumberFormat="1" applyFont="1" applyAlignment="1">
      <alignment horizontal="center" vertical="center" wrapText="1"/>
    </xf>
    <xf numFmtId="167" fontId="6" fillId="0" borderId="0" xfId="17" applyFont="1" applyAlignment="1" quotePrefix="1">
      <alignment horizontal="center" vertical="center" wrapText="1"/>
    </xf>
    <xf numFmtId="167" fontId="6" fillId="0" borderId="0" xfId="17" applyFont="1" applyAlignment="1">
      <alignment horizontal="center" vertical="center" wrapText="1"/>
    </xf>
    <xf numFmtId="0" fontId="7" fillId="0" borderId="0" xfId="0" applyFont="1" applyAlignment="1" quotePrefix="1">
      <alignment/>
    </xf>
    <xf numFmtId="38" fontId="7" fillId="0" borderId="0" xfId="17" applyNumberFormat="1" applyFont="1" applyBorder="1" applyAlignment="1">
      <alignment/>
    </xf>
    <xf numFmtId="38" fontId="6" fillId="0" borderId="0" xfId="17" applyNumberFormat="1" applyFont="1" applyAlignment="1">
      <alignment/>
    </xf>
    <xf numFmtId="38" fontId="9" fillId="0" borderId="0" xfId="0" applyNumberFormat="1" applyFont="1" applyAlignment="1">
      <alignment/>
    </xf>
    <xf numFmtId="38" fontId="6" fillId="0" borderId="0" xfId="17" applyNumberFormat="1" applyFont="1" applyAlignment="1">
      <alignment horizontal="center" vertical="center" wrapText="1"/>
    </xf>
    <xf numFmtId="38" fontId="7" fillId="0" borderId="0" xfId="17" applyNumberFormat="1" applyFont="1" applyAlignment="1">
      <alignment/>
    </xf>
    <xf numFmtId="37" fontId="7" fillId="0" borderId="0" xfId="17" applyNumberFormat="1" applyFont="1" applyAlignment="1">
      <alignment horizontal="right"/>
    </xf>
    <xf numFmtId="167" fontId="7" fillId="0" borderId="2" xfId="17" applyFont="1" applyBorder="1" applyAlignment="1">
      <alignment/>
    </xf>
    <xf numFmtId="167" fontId="7" fillId="0" borderId="0" xfId="17" applyFont="1" applyBorder="1" applyAlignment="1">
      <alignment/>
    </xf>
    <xf numFmtId="168" fontId="7" fillId="0" borderId="2" xfId="17" applyNumberFormat="1" applyFont="1" applyBorder="1" applyAlignment="1">
      <alignment/>
    </xf>
    <xf numFmtId="168" fontId="13" fillId="0" borderId="2" xfId="17" applyNumberFormat="1" applyFont="1" applyBorder="1" applyAlignment="1">
      <alignment/>
    </xf>
    <xf numFmtId="37" fontId="7" fillId="0" borderId="2" xfId="17" applyNumberFormat="1" applyFont="1" applyBorder="1" applyAlignment="1">
      <alignment/>
    </xf>
    <xf numFmtId="3" fontId="7" fillId="0" borderId="0" xfId="17" applyNumberFormat="1" applyFont="1" applyAlignment="1">
      <alignment/>
    </xf>
    <xf numFmtId="169" fontId="7" fillId="0" borderId="2" xfId="17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26" applyFont="1">
      <alignment/>
      <protection/>
    </xf>
    <xf numFmtId="0" fontId="7" fillId="0" borderId="0" xfId="26" applyFont="1">
      <alignment/>
      <protection/>
    </xf>
    <xf numFmtId="0" fontId="7" fillId="0" borderId="0" xfId="26" applyFont="1" applyBorder="1">
      <alignment/>
      <protection/>
    </xf>
    <xf numFmtId="0" fontId="16" fillId="0" borderId="0" xfId="26">
      <alignment/>
      <protection/>
    </xf>
    <xf numFmtId="0" fontId="6" fillId="0" borderId="0" xfId="26" applyFont="1" applyBorder="1" applyAlignment="1">
      <alignment horizontal="center"/>
      <protection/>
    </xf>
    <xf numFmtId="0" fontId="18" fillId="0" borderId="0" xfId="26" applyFont="1" applyBorder="1" applyAlignment="1">
      <alignment horizontal="center"/>
      <protection/>
    </xf>
    <xf numFmtId="0" fontId="6" fillId="0" borderId="0" xfId="26" applyFont="1" applyBorder="1" applyAlignment="1">
      <alignment horizontal="center" wrapText="1"/>
      <protection/>
    </xf>
    <xf numFmtId="49" fontId="6" fillId="0" borderId="0" xfId="26" applyNumberFormat="1" applyFont="1" applyBorder="1" applyAlignment="1">
      <alignment horizontal="center"/>
      <protection/>
    </xf>
    <xf numFmtId="37" fontId="10" fillId="0" borderId="0" xfId="26" applyNumberFormat="1" applyFont="1" applyProtection="1">
      <alignment/>
      <protection/>
    </xf>
    <xf numFmtId="169" fontId="7" fillId="0" borderId="0" xfId="20" applyNumberFormat="1" applyFont="1" applyBorder="1" applyAlignment="1">
      <alignment/>
    </xf>
    <xf numFmtId="37" fontId="7" fillId="0" borderId="0" xfId="26" applyNumberFormat="1" applyFont="1" applyBorder="1">
      <alignment/>
      <protection/>
    </xf>
    <xf numFmtId="37" fontId="16" fillId="0" borderId="0" xfId="26" applyNumberFormat="1">
      <alignment/>
      <protection/>
    </xf>
    <xf numFmtId="169" fontId="7" fillId="0" borderId="5" xfId="20" applyNumberFormat="1" applyFont="1" applyBorder="1" applyAlignment="1">
      <alignment/>
    </xf>
    <xf numFmtId="0" fontId="19" fillId="0" borderId="0" xfId="26" applyFont="1">
      <alignment/>
      <protection/>
    </xf>
    <xf numFmtId="37" fontId="20" fillId="0" borderId="0" xfId="26" applyNumberFormat="1" applyFont="1" applyProtection="1">
      <alignment/>
      <protection/>
    </xf>
    <xf numFmtId="37" fontId="21" fillId="0" borderId="0" xfId="26" applyNumberFormat="1" applyFont="1" applyProtection="1">
      <alignment/>
      <protection/>
    </xf>
    <xf numFmtId="169" fontId="19" fillId="0" borderId="5" xfId="20" applyNumberFormat="1" applyFont="1" applyBorder="1" applyAlignment="1">
      <alignment/>
    </xf>
    <xf numFmtId="169" fontId="7" fillId="0" borderId="2" xfId="20" applyNumberFormat="1" applyFont="1" applyBorder="1" applyAlignment="1">
      <alignment/>
    </xf>
    <xf numFmtId="169" fontId="6" fillId="0" borderId="0" xfId="20" applyNumberFormat="1" applyFont="1" applyBorder="1" applyAlignment="1">
      <alignment/>
    </xf>
    <xf numFmtId="37" fontId="6" fillId="0" borderId="0" xfId="26" applyNumberFormat="1" applyFont="1" applyBorder="1">
      <alignment/>
      <protection/>
    </xf>
    <xf numFmtId="169" fontId="7" fillId="0" borderId="4" xfId="20" applyNumberFormat="1" applyFont="1" applyBorder="1" applyAlignment="1">
      <alignment/>
    </xf>
    <xf numFmtId="43" fontId="7" fillId="0" borderId="0" xfId="20" applyFont="1" applyBorder="1" applyAlignment="1">
      <alignment/>
    </xf>
    <xf numFmtId="169" fontId="7" fillId="0" borderId="1" xfId="20" applyNumberFormat="1" applyFont="1" applyBorder="1" applyAlignment="1">
      <alignment/>
    </xf>
    <xf numFmtId="37" fontId="21" fillId="0" borderId="0" xfId="26" applyNumberFormat="1" applyFont="1" applyProtection="1">
      <alignment/>
      <protection/>
    </xf>
    <xf numFmtId="43" fontId="7" fillId="0" borderId="1" xfId="20" applyFont="1" applyBorder="1" applyAlignment="1">
      <alignment/>
    </xf>
    <xf numFmtId="43" fontId="7" fillId="0" borderId="0" xfId="20" applyNumberFormat="1" applyFont="1" applyBorder="1" applyAlignment="1">
      <alignment/>
    </xf>
    <xf numFmtId="0" fontId="19" fillId="0" borderId="0" xfId="26" applyFont="1" applyBorder="1">
      <alignment/>
      <protection/>
    </xf>
    <xf numFmtId="37" fontId="16" fillId="0" borderId="0" xfId="26" applyNumberFormat="1" applyBorder="1">
      <alignment/>
      <protection/>
    </xf>
    <xf numFmtId="0" fontId="16" fillId="0" borderId="0" xfId="26" applyBorder="1">
      <alignment/>
      <protection/>
    </xf>
    <xf numFmtId="0" fontId="8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15" fillId="0" borderId="0" xfId="26" applyFont="1">
      <alignment/>
      <protection/>
    </xf>
    <xf numFmtId="49" fontId="6" fillId="0" borderId="0" xfId="26" applyNumberFormat="1" applyFont="1" applyAlignment="1">
      <alignment horizontal="center"/>
      <protection/>
    </xf>
    <xf numFmtId="41" fontId="7" fillId="0" borderId="0" xfId="26" applyNumberFormat="1" applyFont="1" applyBorder="1">
      <alignment/>
      <protection/>
    </xf>
    <xf numFmtId="41" fontId="7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37" fontId="7" fillId="0" borderId="0" xfId="26" applyNumberFormat="1" applyFont="1">
      <alignment/>
      <protection/>
    </xf>
    <xf numFmtId="41" fontId="7" fillId="0" borderId="1" xfId="26" applyNumberFormat="1" applyFont="1" applyBorder="1">
      <alignment/>
      <protection/>
    </xf>
    <xf numFmtId="41" fontId="22" fillId="0" borderId="0" xfId="26" applyNumberFormat="1" applyFont="1" applyFill="1" applyBorder="1">
      <alignment/>
      <protection/>
    </xf>
    <xf numFmtId="41" fontId="7" fillId="0" borderId="3" xfId="26" applyNumberFormat="1" applyFont="1" applyBorder="1">
      <alignment/>
      <protection/>
    </xf>
    <xf numFmtId="41" fontId="7" fillId="0" borderId="4" xfId="26" applyNumberFormat="1" applyFont="1" applyBorder="1">
      <alignment/>
      <protection/>
    </xf>
    <xf numFmtId="3" fontId="7" fillId="0" borderId="0" xfId="26" applyNumberFormat="1" applyFont="1" applyBorder="1">
      <alignment/>
      <protection/>
    </xf>
    <xf numFmtId="3" fontId="7" fillId="0" borderId="0" xfId="26" applyNumberFormat="1" applyFont="1">
      <alignment/>
      <protection/>
    </xf>
    <xf numFmtId="3" fontId="8" fillId="0" borderId="0" xfId="26" applyNumberFormat="1" applyFont="1">
      <alignment/>
      <protection/>
    </xf>
    <xf numFmtId="3" fontId="7" fillId="0" borderId="6" xfId="26" applyNumberFormat="1" applyFont="1" applyBorder="1">
      <alignment/>
      <protection/>
    </xf>
    <xf numFmtId="0" fontId="6" fillId="0" borderId="0" xfId="26" applyFont="1" quotePrefix="1">
      <alignment/>
      <protection/>
    </xf>
    <xf numFmtId="39" fontId="7" fillId="0" borderId="0" xfId="26" applyNumberFormat="1" applyFont="1">
      <alignment/>
      <protection/>
    </xf>
    <xf numFmtId="39" fontId="7" fillId="0" borderId="0" xfId="26" applyNumberFormat="1" applyFont="1" applyAlignment="1">
      <alignment horizontal="right"/>
      <protection/>
    </xf>
    <xf numFmtId="178" fontId="7" fillId="0" borderId="0" xfId="26" applyNumberFormat="1" applyFont="1">
      <alignment/>
      <protection/>
    </xf>
    <xf numFmtId="43" fontId="7" fillId="0" borderId="0" xfId="20" applyFont="1" applyAlignment="1">
      <alignment/>
    </xf>
    <xf numFmtId="39" fontId="7" fillId="0" borderId="0" xfId="20" applyNumberFormat="1" applyFont="1" applyAlignment="1">
      <alignment horizontal="right"/>
    </xf>
    <xf numFmtId="0" fontId="15" fillId="0" borderId="0" xfId="26" applyFont="1" applyBorder="1">
      <alignment/>
      <protection/>
    </xf>
    <xf numFmtId="0" fontId="23" fillId="0" borderId="0" xfId="26" applyFont="1" applyFill="1" applyBorder="1">
      <alignment/>
      <protection/>
    </xf>
    <xf numFmtId="169" fontId="8" fillId="0" borderId="0" xfId="20" applyNumberFormat="1" applyFont="1" applyAlignment="1">
      <alignment/>
    </xf>
    <xf numFmtId="37" fontId="8" fillId="0" borderId="0" xfId="26" applyNumberFormat="1" applyFont="1">
      <alignment/>
      <protection/>
    </xf>
    <xf numFmtId="0" fontId="8" fillId="0" borderId="0" xfId="26" applyFont="1" applyFill="1">
      <alignment/>
      <protection/>
    </xf>
    <xf numFmtId="0" fontId="22" fillId="0" borderId="0" xfId="26" applyFont="1" applyFill="1" applyBorder="1" applyAlignment="1">
      <alignment horizontal="center"/>
      <protection/>
    </xf>
    <xf numFmtId="49" fontId="22" fillId="0" borderId="0" xfId="26" applyNumberFormat="1" applyFont="1" applyFill="1" applyBorder="1" applyAlignment="1">
      <alignment horizontal="center"/>
      <protection/>
    </xf>
    <xf numFmtId="0" fontId="22" fillId="0" borderId="0" xfId="26" applyFont="1" applyFill="1" applyBorder="1">
      <alignment/>
      <protection/>
    </xf>
    <xf numFmtId="37" fontId="22" fillId="0" borderId="0" xfId="26" applyNumberFormat="1" applyFont="1" applyFill="1" applyBorder="1">
      <alignment/>
      <protection/>
    </xf>
    <xf numFmtId="41" fontId="22" fillId="0" borderId="0" xfId="26" applyNumberFormat="1" applyFont="1" applyBorder="1">
      <alignment/>
      <protection/>
    </xf>
    <xf numFmtId="2" fontId="22" fillId="0" borderId="0" xfId="26" applyNumberFormat="1" applyFont="1" applyFill="1" applyBorder="1">
      <alignment/>
      <protection/>
    </xf>
    <xf numFmtId="43" fontId="22" fillId="0" borderId="0" xfId="20" applyFont="1" applyFill="1" applyBorder="1" applyAlignment="1">
      <alignment/>
    </xf>
    <xf numFmtId="0" fontId="24" fillId="0" borderId="0" xfId="26" applyFont="1" applyFill="1" applyBorder="1">
      <alignment/>
      <protection/>
    </xf>
    <xf numFmtId="0" fontId="7" fillId="0" borderId="0" xfId="26" applyFont="1" applyAlignment="1">
      <alignment horizontal="left" wrapText="1"/>
      <protection/>
    </xf>
    <xf numFmtId="167" fontId="6" fillId="0" borderId="0" xfId="17" applyFont="1" applyBorder="1" applyAlignment="1">
      <alignment horizontal="right" vertical="distributed" wrapText="1"/>
    </xf>
    <xf numFmtId="167" fontId="6" fillId="0" borderId="1" xfId="17" applyFont="1" applyBorder="1" applyAlignment="1">
      <alignment horizontal="right" vertical="distributed" wrapText="1"/>
    </xf>
    <xf numFmtId="167" fontId="6" fillId="0" borderId="0" xfId="17" applyFont="1" applyBorder="1" applyAlignment="1">
      <alignment horizontal="right" vertical="center" wrapText="1"/>
    </xf>
    <xf numFmtId="167" fontId="6" fillId="0" borderId="1" xfId="17" applyFont="1" applyBorder="1" applyAlignment="1">
      <alignment horizontal="right" vertical="center" wrapText="1"/>
    </xf>
    <xf numFmtId="167" fontId="6" fillId="0" borderId="0" xfId="19" applyFont="1" applyAlignment="1">
      <alignment horizontal="center"/>
    </xf>
    <xf numFmtId="168" fontId="7" fillId="0" borderId="0" xfId="17" applyNumberFormat="1" applyFont="1" applyAlignment="1">
      <alignment horizontal="left" vertical="center" wrapText="1"/>
    </xf>
    <xf numFmtId="168" fontId="6" fillId="0" borderId="0" xfId="17" applyNumberFormat="1" applyFont="1" applyAlignment="1">
      <alignment horizontal="left" vertical="center" wrapText="1"/>
    </xf>
    <xf numFmtId="168" fontId="6" fillId="0" borderId="0" xfId="17" applyNumberFormat="1" applyFont="1" applyAlignment="1">
      <alignment horizontal="left" wrapText="1"/>
    </xf>
  </cellXfs>
  <cellStyles count="13">
    <cellStyle name="Normal" xfId="0"/>
    <cellStyle name="_HTP- PPE v5- PWC to Sim(18Mar08)" xfId="16"/>
    <cellStyle name="Comma" xfId="17"/>
    <cellStyle name="Comma [0]" xfId="18"/>
    <cellStyle name="Comma_1STQTR03-CFS" xfId="19"/>
    <cellStyle name="Comma_3Q08-IncSt &amp; BS" xfId="20"/>
    <cellStyle name="Currency" xfId="21"/>
    <cellStyle name="Currency [0]" xfId="22"/>
    <cellStyle name="Followed Hyperlink" xfId="23"/>
    <cellStyle name="Hyperlink" xfId="24"/>
    <cellStyle name="Normal_1STQTR03-CFS" xfId="25"/>
    <cellStyle name="Normal_3Q08-IncSt &amp; B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Q08-CashFl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py\FRS\WINDOWS\Trash\notesFFF692\RANHILL%20AUGUST%202003-au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rash\notesFFF692\RANHILL%20AUGUST%202003-au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Q08-Inc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Q08-IncSt%20&amp;%20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owing"/>
      <sheetName val="2007int Inc"/>
      <sheetName val="interest "/>
      <sheetName val="Note CFS"/>
      <sheetName val="CFS-working "/>
      <sheetName val="New FA "/>
      <sheetName val="Tax"/>
    </sheetNames>
    <sheetDataSet>
      <sheetData sheetId="3">
        <row r="16">
          <cell r="D16">
            <v>68809</v>
          </cell>
          <cell r="F16">
            <v>77833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HMB consol adj"/>
      <sheetName val="HTP consol adj"/>
      <sheetName val="RE proof 2008"/>
      <sheetName val="other exp"/>
      <sheetName val="IncomeTax"/>
      <sheetName val="Othe Income"/>
      <sheetName val="PBT 08 vs 07"/>
      <sheetName val="Rev anlaysis"/>
      <sheetName val="S.Workings 2008"/>
      <sheetName val="Segmental_2008"/>
      <sheetName val="IS by co"/>
      <sheetName val="IS-consol"/>
      <sheetName val="IS-summary"/>
      <sheetName val="BS-working"/>
      <sheetName val="BS-summary"/>
    </sheetNames>
    <sheetDataSet>
      <sheetData sheetId="10">
        <row r="34">
          <cell r="AA34">
            <v>20713</v>
          </cell>
        </row>
      </sheetData>
      <sheetData sheetId="12">
        <row r="35">
          <cell r="G35">
            <v>20713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HMB consol adj"/>
      <sheetName val="HTP consol adj"/>
      <sheetName val="RE proof 2008"/>
      <sheetName val="other exp"/>
      <sheetName val="IncomeTax"/>
      <sheetName val="Othe Income"/>
      <sheetName val="PBT 08 vs 07"/>
      <sheetName val="Rev anlaysis"/>
      <sheetName val="S.Workings 2008"/>
      <sheetName val="Segmental_2008"/>
      <sheetName val="IS by co"/>
      <sheetName val="IS-consol"/>
      <sheetName val="IS-summary"/>
      <sheetName val="BS-working"/>
      <sheetName val="BS-summary"/>
    </sheetNames>
    <sheetDataSet>
      <sheetData sheetId="11">
        <row r="12">
          <cell r="D12">
            <v>261719</v>
          </cell>
          <cell r="F12">
            <v>245885</v>
          </cell>
          <cell r="H12">
            <v>807307</v>
          </cell>
          <cell r="J12">
            <v>707801</v>
          </cell>
        </row>
        <row r="14">
          <cell r="D14">
            <v>-253480</v>
          </cell>
          <cell r="F14">
            <v>-239923</v>
          </cell>
          <cell r="H14">
            <v>-782715</v>
          </cell>
          <cell r="J14">
            <v>-691481</v>
          </cell>
        </row>
        <row r="16">
          <cell r="D16">
            <v>-1397</v>
          </cell>
          <cell r="F16">
            <v>-287</v>
          </cell>
          <cell r="H16">
            <v>-1722</v>
          </cell>
          <cell r="J16">
            <v>-4307</v>
          </cell>
        </row>
        <row r="18">
          <cell r="D18">
            <v>2406</v>
          </cell>
          <cell r="F18">
            <v>1556</v>
          </cell>
          <cell r="H18">
            <v>6404</v>
          </cell>
          <cell r="J18">
            <v>9699</v>
          </cell>
        </row>
        <row r="20">
          <cell r="D20">
            <v>-318</v>
          </cell>
          <cell r="F20">
            <v>-1055</v>
          </cell>
          <cell r="H20">
            <v>-1303</v>
          </cell>
          <cell r="J20">
            <v>-3010</v>
          </cell>
        </row>
        <row r="22">
          <cell r="F22">
            <v>0</v>
          </cell>
          <cell r="J22">
            <v>0</v>
          </cell>
        </row>
        <row r="26">
          <cell r="D26">
            <v>-2533</v>
          </cell>
          <cell r="F26">
            <v>-2156</v>
          </cell>
          <cell r="H26">
            <v>-7555</v>
          </cell>
          <cell r="J26">
            <v>-6136</v>
          </cell>
        </row>
        <row r="32">
          <cell r="D32">
            <v>297</v>
          </cell>
          <cell r="F32">
            <v>0</v>
          </cell>
          <cell r="H32">
            <v>297</v>
          </cell>
          <cell r="J32">
            <v>0</v>
          </cell>
        </row>
        <row r="37">
          <cell r="D37">
            <v>10.39803257244741</v>
          </cell>
          <cell r="F37">
            <v>6.548191102930397</v>
          </cell>
          <cell r="H37">
            <v>32.17425286422217</v>
          </cell>
          <cell r="J37">
            <v>20.468798358065516</v>
          </cell>
        </row>
        <row r="39">
          <cell r="D39">
            <v>10.383083669754578</v>
          </cell>
          <cell r="F39">
            <v>6.406170321264661</v>
          </cell>
          <cell r="H39">
            <v>32.12799701996214</v>
          </cell>
          <cell r="J39">
            <v>20.024859765425802</v>
          </cell>
        </row>
      </sheetData>
      <sheetData sheetId="13">
        <row r="9">
          <cell r="AE9">
            <v>23390</v>
          </cell>
        </row>
        <row r="11">
          <cell r="AE11">
            <v>15045</v>
          </cell>
        </row>
        <row r="12">
          <cell r="AE12">
            <v>15325</v>
          </cell>
        </row>
        <row r="13">
          <cell r="AE13">
            <v>1665</v>
          </cell>
        </row>
        <row r="14">
          <cell r="AE14">
            <v>44</v>
          </cell>
        </row>
        <row r="19">
          <cell r="AE19">
            <v>90440</v>
          </cell>
        </row>
        <row r="20">
          <cell r="AE20">
            <v>163211</v>
          </cell>
        </row>
        <row r="21">
          <cell r="AE21">
            <v>845</v>
          </cell>
        </row>
        <row r="22">
          <cell r="AE22">
            <v>84918</v>
          </cell>
        </row>
        <row r="27">
          <cell r="AE27">
            <v>138209</v>
          </cell>
        </row>
        <row r="28">
          <cell r="AE28">
            <v>4264</v>
          </cell>
        </row>
        <row r="29">
          <cell r="AE29">
            <v>36109</v>
          </cell>
        </row>
        <row r="35">
          <cell r="AE35">
            <v>3023</v>
          </cell>
        </row>
        <row r="36">
          <cell r="AE36">
            <v>362</v>
          </cell>
        </row>
        <row r="42">
          <cell r="AE42">
            <v>68219</v>
          </cell>
        </row>
        <row r="43">
          <cell r="AE43">
            <v>144697</v>
          </cell>
        </row>
        <row r="59">
          <cell r="F59">
            <v>3.121477789180472</v>
          </cell>
          <cell r="H59">
            <v>3.046337937680694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1"/>
  <sheetViews>
    <sheetView view="pageBreakPreview" zoomScaleSheetLayoutView="100" workbookViewId="0" topLeftCell="A1">
      <pane xSplit="2" ySplit="11" topLeftCell="C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2" sqref="C12"/>
    </sheetView>
  </sheetViews>
  <sheetFormatPr defaultColWidth="9.00390625" defaultRowHeight="19.5"/>
  <cols>
    <col min="1" max="1" width="8.00390625" style="167" customWidth="1"/>
    <col min="2" max="2" width="18.50390625" style="165" customWidth="1"/>
    <col min="3" max="3" width="12.375" style="165" customWidth="1"/>
    <col min="4" max="4" width="1.875" style="165" customWidth="1"/>
    <col min="5" max="5" width="12.50390625" style="165" customWidth="1"/>
    <col min="6" max="6" width="1.625" style="165" customWidth="1"/>
    <col min="7" max="7" width="11.75390625" style="165" customWidth="1"/>
    <col min="8" max="8" width="2.125" style="165" customWidth="1"/>
    <col min="9" max="9" width="12.00390625" style="165" customWidth="1"/>
    <col min="10" max="10" width="1.37890625" style="165" customWidth="1"/>
    <col min="11" max="11" width="13.25390625" style="165" customWidth="1"/>
    <col min="12" max="16384" width="8.00390625" style="165" customWidth="1"/>
  </cols>
  <sheetData>
    <row r="1" ht="16.5">
      <c r="A1" s="1" t="s">
        <v>0</v>
      </c>
    </row>
    <row r="3" spans="1:6" ht="16.5">
      <c r="A3" s="136" t="s">
        <v>129</v>
      </c>
      <c r="B3" s="137"/>
      <c r="F3" s="136"/>
    </row>
    <row r="4" spans="1:6" ht="16.5">
      <c r="A4" s="136" t="s">
        <v>2</v>
      </c>
      <c r="B4" s="137"/>
      <c r="F4" s="136"/>
    </row>
    <row r="5" spans="1:6" ht="16.5">
      <c r="A5" s="136"/>
      <c r="B5" s="137"/>
      <c r="F5" s="136"/>
    </row>
    <row r="6" spans="1:11" ht="16.5">
      <c r="A6" s="165"/>
      <c r="B6" s="137"/>
      <c r="C6" s="166">
        <v>2008</v>
      </c>
      <c r="D6" s="136"/>
      <c r="E6" s="166">
        <v>2007</v>
      </c>
      <c r="F6" s="136"/>
      <c r="G6" s="166">
        <v>2008</v>
      </c>
      <c r="H6" s="136"/>
      <c r="I6" s="166">
        <v>2007</v>
      </c>
      <c r="K6" s="193"/>
    </row>
    <row r="7" spans="1:11" ht="16.5">
      <c r="A7" s="136"/>
      <c r="B7" s="137"/>
      <c r="C7" s="166" t="s">
        <v>130</v>
      </c>
      <c r="D7" s="136"/>
      <c r="E7" s="166" t="s">
        <v>130</v>
      </c>
      <c r="F7" s="136"/>
      <c r="G7" s="166" t="s">
        <v>131</v>
      </c>
      <c r="H7" s="166"/>
      <c r="I7" s="166" t="s">
        <v>131</v>
      </c>
      <c r="K7" s="193"/>
    </row>
    <row r="8" spans="1:11" ht="16.5">
      <c r="A8" s="136"/>
      <c r="B8" s="137"/>
      <c r="C8" s="166" t="s">
        <v>132</v>
      </c>
      <c r="D8" s="136"/>
      <c r="E8" s="166" t="s">
        <v>132</v>
      </c>
      <c r="F8" s="136"/>
      <c r="G8" s="166" t="s">
        <v>133</v>
      </c>
      <c r="H8" s="136"/>
      <c r="I8" s="166" t="s">
        <v>133</v>
      </c>
      <c r="K8" s="193"/>
    </row>
    <row r="9" spans="3:11" ht="16.5">
      <c r="C9" s="168" t="s">
        <v>134</v>
      </c>
      <c r="D9" s="168"/>
      <c r="E9" s="168" t="s">
        <v>134</v>
      </c>
      <c r="F9" s="136"/>
      <c r="G9" s="168" t="s">
        <v>134</v>
      </c>
      <c r="H9" s="136"/>
      <c r="I9" s="168" t="s">
        <v>134</v>
      </c>
      <c r="K9" s="194"/>
    </row>
    <row r="10" spans="3:11" ht="16.5">
      <c r="C10" s="166" t="s">
        <v>5</v>
      </c>
      <c r="D10" s="166"/>
      <c r="E10" s="166" t="s">
        <v>5</v>
      </c>
      <c r="F10" s="136"/>
      <c r="G10" s="166" t="s">
        <v>5</v>
      </c>
      <c r="H10" s="136"/>
      <c r="I10" s="166" t="s">
        <v>5</v>
      </c>
      <c r="K10" s="193"/>
    </row>
    <row r="11" spans="1:11" ht="16.5">
      <c r="A11" s="136"/>
      <c r="B11" s="137"/>
      <c r="C11" s="137"/>
      <c r="D11" s="137"/>
      <c r="E11" s="137"/>
      <c r="F11" s="137"/>
      <c r="G11" s="137"/>
      <c r="H11" s="137"/>
      <c r="I11" s="137"/>
      <c r="K11" s="189"/>
    </row>
    <row r="12" spans="1:11" ht="16.5">
      <c r="A12" s="136" t="s">
        <v>135</v>
      </c>
      <c r="B12" s="137"/>
      <c r="C12" s="169">
        <f>+'[5]IS-consol'!D12</f>
        <v>261719</v>
      </c>
      <c r="D12" s="169"/>
      <c r="E12" s="169">
        <f>+'[5]IS-consol'!F12</f>
        <v>245885</v>
      </c>
      <c r="F12" s="169"/>
      <c r="G12" s="169">
        <f>+'[5]IS-consol'!H12</f>
        <v>807307</v>
      </c>
      <c r="H12" s="169"/>
      <c r="I12" s="169">
        <f>+'[5]IS-consol'!J12</f>
        <v>707801</v>
      </c>
      <c r="K12" s="175"/>
    </row>
    <row r="13" spans="1:11" ht="16.5">
      <c r="A13" s="136"/>
      <c r="B13" s="137"/>
      <c r="C13" s="170"/>
      <c r="D13" s="170"/>
      <c r="E13" s="170"/>
      <c r="F13" s="170"/>
      <c r="G13" s="170"/>
      <c r="H13" s="170"/>
      <c r="I13" s="170"/>
      <c r="K13" s="195"/>
    </row>
    <row r="14" spans="1:11" ht="16.5">
      <c r="A14" s="136" t="s">
        <v>136</v>
      </c>
      <c r="B14" s="137"/>
      <c r="C14" s="170">
        <f>+'[5]IS-consol'!D14</f>
        <v>-253480</v>
      </c>
      <c r="D14" s="170"/>
      <c r="E14" s="169">
        <f>+'[5]IS-consol'!F14</f>
        <v>-239923</v>
      </c>
      <c r="F14" s="170"/>
      <c r="G14" s="170">
        <f>+'[5]IS-consol'!H14</f>
        <v>-782715</v>
      </c>
      <c r="H14" s="170"/>
      <c r="I14" s="169">
        <f>+'[5]IS-consol'!J14</f>
        <v>-691481</v>
      </c>
      <c r="K14" s="175"/>
    </row>
    <row r="15" spans="1:11" ht="16.5">
      <c r="A15" s="136"/>
      <c r="B15" s="137"/>
      <c r="C15" s="170"/>
      <c r="D15" s="170"/>
      <c r="E15" s="169"/>
      <c r="F15" s="170"/>
      <c r="G15" s="170"/>
      <c r="H15" s="170"/>
      <c r="I15" s="169"/>
      <c r="K15" s="195"/>
    </row>
    <row r="16" spans="1:11" ht="16.5">
      <c r="A16" s="136" t="s">
        <v>137</v>
      </c>
      <c r="B16" s="137"/>
      <c r="C16" s="170">
        <f>+'[5]IS-consol'!D16</f>
        <v>-1397</v>
      </c>
      <c r="D16" s="170"/>
      <c r="E16" s="146">
        <f>+'[5]IS-consol'!F16</f>
        <v>-287</v>
      </c>
      <c r="F16" s="170"/>
      <c r="G16" s="170">
        <f>+'[5]IS-consol'!H16</f>
        <v>-1722</v>
      </c>
      <c r="H16" s="170"/>
      <c r="I16" s="146">
        <f>+'[5]IS-consol'!J16</f>
        <v>-4307</v>
      </c>
      <c r="K16" s="175"/>
    </row>
    <row r="17" spans="1:11" ht="16.5">
      <c r="A17" s="136"/>
      <c r="B17" s="137"/>
      <c r="C17" s="170"/>
      <c r="D17" s="170"/>
      <c r="E17" s="169"/>
      <c r="F17" s="170"/>
      <c r="G17" s="170"/>
      <c r="H17" s="170"/>
      <c r="I17" s="169"/>
      <c r="K17" s="195"/>
    </row>
    <row r="18" spans="1:11" s="172" customFormat="1" ht="16.5">
      <c r="A18" s="171" t="s">
        <v>138</v>
      </c>
      <c r="B18" s="138"/>
      <c r="C18" s="169">
        <f>+'[5]IS-consol'!D18</f>
        <v>2406</v>
      </c>
      <c r="D18" s="169"/>
      <c r="E18" s="169">
        <f>+'[5]IS-consol'!F18</f>
        <v>1556</v>
      </c>
      <c r="F18" s="169"/>
      <c r="G18" s="169">
        <f>+'[5]IS-consol'!H18</f>
        <v>6404</v>
      </c>
      <c r="H18" s="169"/>
      <c r="I18" s="169">
        <f>+'[5]IS-consol'!J18</f>
        <v>9699</v>
      </c>
      <c r="K18" s="175"/>
    </row>
    <row r="19" spans="1:11" ht="16.5">
      <c r="A19" s="136"/>
      <c r="B19" s="137"/>
      <c r="C19" s="170"/>
      <c r="D19" s="170"/>
      <c r="E19" s="170"/>
      <c r="F19" s="170"/>
      <c r="G19" s="170"/>
      <c r="H19" s="170"/>
      <c r="I19" s="170"/>
      <c r="K19" s="195"/>
    </row>
    <row r="20" spans="1:11" ht="16.5">
      <c r="A20" s="136" t="s">
        <v>139</v>
      </c>
      <c r="B20" s="137"/>
      <c r="C20" s="170">
        <f>+'[5]IS-consol'!D20</f>
        <v>-318</v>
      </c>
      <c r="D20" s="170"/>
      <c r="E20" s="169">
        <f>+'[5]IS-consol'!F20</f>
        <v>-1055</v>
      </c>
      <c r="F20" s="170"/>
      <c r="G20" s="170">
        <f>+'[5]IS-consol'!H20</f>
        <v>-1303</v>
      </c>
      <c r="H20" s="170"/>
      <c r="I20" s="170">
        <f>+'[5]IS-consol'!J20</f>
        <v>-3010</v>
      </c>
      <c r="K20" s="175"/>
    </row>
    <row r="21" spans="1:11" ht="16.5">
      <c r="A21" s="136"/>
      <c r="B21" s="137"/>
      <c r="C21" s="169"/>
      <c r="D21" s="170"/>
      <c r="E21" s="169"/>
      <c r="F21" s="170"/>
      <c r="G21" s="169"/>
      <c r="H21" s="170"/>
      <c r="I21" s="169"/>
      <c r="K21" s="195"/>
    </row>
    <row r="22" spans="1:11" ht="16.5">
      <c r="A22" s="136" t="s">
        <v>140</v>
      </c>
      <c r="B22" s="137"/>
      <c r="C22" s="146">
        <v>0</v>
      </c>
      <c r="D22" s="170"/>
      <c r="E22" s="146">
        <f>+'[5]IS-consol'!F22</f>
        <v>0</v>
      </c>
      <c r="F22" s="170"/>
      <c r="G22" s="146">
        <v>0</v>
      </c>
      <c r="H22" s="170"/>
      <c r="I22" s="173">
        <f>+'[5]IS-consol'!J22</f>
        <v>0</v>
      </c>
      <c r="K22" s="196"/>
    </row>
    <row r="23" spans="1:11" ht="16.5">
      <c r="A23" s="136"/>
      <c r="B23" s="137"/>
      <c r="C23" s="174"/>
      <c r="D23" s="170"/>
      <c r="E23" s="174"/>
      <c r="F23" s="170"/>
      <c r="G23" s="174"/>
      <c r="H23" s="170"/>
      <c r="I23" s="174"/>
      <c r="K23" s="195"/>
    </row>
    <row r="24" spans="1:11" ht="16.5">
      <c r="A24" s="136" t="s">
        <v>141</v>
      </c>
      <c r="B24" s="137"/>
      <c r="C24" s="170">
        <f>SUM(C12:C23)</f>
        <v>8930</v>
      </c>
      <c r="D24" s="170"/>
      <c r="E24" s="170">
        <f>SUM(E12:E22)</f>
        <v>6176</v>
      </c>
      <c r="F24" s="170"/>
      <c r="G24" s="170">
        <f>SUM(G12:G23)</f>
        <v>27971</v>
      </c>
      <c r="H24" s="170"/>
      <c r="I24" s="170">
        <f>SUM(I12:I23)</f>
        <v>18702</v>
      </c>
      <c r="K24" s="197"/>
    </row>
    <row r="25" spans="1:11" ht="16.5">
      <c r="A25" s="136"/>
      <c r="B25" s="137"/>
      <c r="C25" s="170"/>
      <c r="D25" s="170"/>
      <c r="F25" s="170"/>
      <c r="G25" s="170"/>
      <c r="H25" s="170"/>
      <c r="I25" s="170"/>
      <c r="K25" s="195"/>
    </row>
    <row r="26" spans="1:11" ht="16.5">
      <c r="A26" s="136" t="s">
        <v>22</v>
      </c>
      <c r="B26" s="137"/>
      <c r="C26" s="174">
        <f>+'[5]IS-consol'!D26</f>
        <v>-2533</v>
      </c>
      <c r="D26" s="169"/>
      <c r="E26" s="174">
        <f>+'[5]IS-consol'!F26</f>
        <v>-2156</v>
      </c>
      <c r="F26" s="169"/>
      <c r="G26" s="174">
        <f>+'[5]IS-consol'!H26</f>
        <v>-7555</v>
      </c>
      <c r="H26" s="169"/>
      <c r="I26" s="174">
        <f>+'[5]IS-consol'!J26</f>
        <v>-6136</v>
      </c>
      <c r="K26" s="175"/>
    </row>
    <row r="27" spans="1:11" ht="16.5">
      <c r="A27" s="136"/>
      <c r="B27" s="137"/>
      <c r="C27" s="169"/>
      <c r="D27" s="169"/>
      <c r="E27" s="169"/>
      <c r="F27" s="169"/>
      <c r="G27" s="169"/>
      <c r="H27" s="169"/>
      <c r="I27" s="169"/>
      <c r="K27" s="195"/>
    </row>
    <row r="28" spans="1:11" ht="16.5">
      <c r="A28" s="136" t="s">
        <v>142</v>
      </c>
      <c r="B28" s="137"/>
      <c r="C28" s="170"/>
      <c r="D28" s="170"/>
      <c r="E28" s="170"/>
      <c r="F28" s="170"/>
      <c r="G28" s="170"/>
      <c r="H28" s="170"/>
      <c r="I28" s="170"/>
      <c r="K28" s="195"/>
    </row>
    <row r="29" spans="1:11" ht="16.5">
      <c r="A29" s="136" t="s">
        <v>143</v>
      </c>
      <c r="B29" s="137"/>
      <c r="C29" s="169">
        <f>SUM(C24:C26)</f>
        <v>6397</v>
      </c>
      <c r="D29" s="169"/>
      <c r="E29" s="169">
        <f>SUM(E24:E26)</f>
        <v>4020</v>
      </c>
      <c r="F29" s="169"/>
      <c r="G29" s="169">
        <f>SUM(G24:G26)</f>
        <v>20416</v>
      </c>
      <c r="H29" s="169"/>
      <c r="I29" s="169">
        <f>SUM(I24:I26)</f>
        <v>12566</v>
      </c>
      <c r="K29" s="175"/>
    </row>
    <row r="30" spans="1:11" ht="16.5">
      <c r="A30" s="165"/>
      <c r="B30" s="137"/>
      <c r="C30" s="169"/>
      <c r="D30" s="169"/>
      <c r="E30" s="169"/>
      <c r="F30" s="169"/>
      <c r="G30" s="169"/>
      <c r="H30" s="169"/>
      <c r="I30" s="169"/>
      <c r="K30" s="195"/>
    </row>
    <row r="31" spans="1:11" ht="16.5">
      <c r="A31" s="136" t="s">
        <v>144</v>
      </c>
      <c r="B31" s="137"/>
      <c r="C31" s="169"/>
      <c r="D31" s="169"/>
      <c r="E31" s="169"/>
      <c r="F31" s="169"/>
      <c r="G31" s="169"/>
      <c r="H31" s="169"/>
      <c r="I31" s="169"/>
      <c r="K31" s="195"/>
    </row>
    <row r="32" spans="1:11" ht="16.5">
      <c r="A32" s="137" t="s">
        <v>145</v>
      </c>
      <c r="B32" s="137"/>
      <c r="C32" s="169"/>
      <c r="D32" s="169"/>
      <c r="E32" s="169"/>
      <c r="F32" s="169"/>
      <c r="G32" s="169"/>
      <c r="H32" s="169"/>
      <c r="I32" s="169"/>
      <c r="K32" s="195"/>
    </row>
    <row r="33" spans="1:11" ht="16.5">
      <c r="A33" s="137" t="s">
        <v>146</v>
      </c>
      <c r="B33" s="137"/>
      <c r="C33" s="146">
        <f>+'[5]IS-consol'!D32</f>
        <v>297</v>
      </c>
      <c r="D33" s="170"/>
      <c r="E33" s="146">
        <f>+'[5]IS-consol'!F32</f>
        <v>0</v>
      </c>
      <c r="F33" s="170"/>
      <c r="G33" s="146">
        <f>+'[5]IS-consol'!H32</f>
        <v>297</v>
      </c>
      <c r="H33" s="170"/>
      <c r="I33" s="146">
        <f>+'[5]IS-consol'!J32</f>
        <v>0</v>
      </c>
      <c r="K33" s="195"/>
    </row>
    <row r="34" spans="1:11" ht="16.5">
      <c r="A34" s="137"/>
      <c r="B34" s="137"/>
      <c r="C34" s="176"/>
      <c r="D34" s="170"/>
      <c r="E34" s="176"/>
      <c r="F34" s="170"/>
      <c r="G34" s="176"/>
      <c r="H34" s="170"/>
      <c r="I34" s="176"/>
      <c r="K34" s="195"/>
    </row>
    <row r="35" spans="1:11" ht="17.25" thickBot="1">
      <c r="A35" s="136" t="s">
        <v>147</v>
      </c>
      <c r="B35" s="137"/>
      <c r="C35" s="177">
        <f>SUM(C29:C33)</f>
        <v>6694</v>
      </c>
      <c r="D35" s="170"/>
      <c r="E35" s="177">
        <f>SUM(E29:E33)</f>
        <v>4020</v>
      </c>
      <c r="F35" s="170"/>
      <c r="G35" s="177">
        <f>SUM(G29:G33)</f>
        <v>20713</v>
      </c>
      <c r="H35" s="170"/>
      <c r="I35" s="177">
        <f>SUM(I29:I33)</f>
        <v>12566</v>
      </c>
      <c r="K35" s="175"/>
    </row>
    <row r="36" spans="1:11" ht="17.25" thickTop="1">
      <c r="A36" s="137"/>
      <c r="B36" s="137"/>
      <c r="C36" s="169"/>
      <c r="D36" s="170"/>
      <c r="E36" s="169"/>
      <c r="F36" s="170"/>
      <c r="G36" s="169"/>
      <c r="H36" s="170"/>
      <c r="I36" s="169"/>
      <c r="K36" s="195"/>
    </row>
    <row r="37" spans="1:11" ht="16.5">
      <c r="A37" s="136" t="s">
        <v>148</v>
      </c>
      <c r="B37" s="137"/>
      <c r="C37" s="169"/>
      <c r="D37" s="170"/>
      <c r="E37" s="169"/>
      <c r="F37" s="170"/>
      <c r="G37" s="169"/>
      <c r="H37" s="170"/>
      <c r="I37" s="169"/>
      <c r="K37" s="195"/>
    </row>
    <row r="38" spans="1:11" ht="16.5">
      <c r="A38" s="136" t="s">
        <v>149</v>
      </c>
      <c r="B38" s="137"/>
      <c r="C38" s="178">
        <f>+C35</f>
        <v>6694</v>
      </c>
      <c r="D38" s="179"/>
      <c r="E38" s="178">
        <f>+E35</f>
        <v>4020</v>
      </c>
      <c r="F38" s="179"/>
      <c r="G38" s="178">
        <f>+G35</f>
        <v>20713</v>
      </c>
      <c r="H38" s="179"/>
      <c r="I38" s="178">
        <f>+I35</f>
        <v>12566</v>
      </c>
      <c r="J38" s="180"/>
      <c r="K38" s="196"/>
    </row>
    <row r="39" spans="1:11" ht="16.5">
      <c r="A39" s="136" t="s">
        <v>150</v>
      </c>
      <c r="B39" s="137"/>
      <c r="C39" s="178">
        <v>0</v>
      </c>
      <c r="D39" s="179"/>
      <c r="E39" s="178">
        <v>0</v>
      </c>
      <c r="F39" s="179"/>
      <c r="G39" s="178">
        <v>0</v>
      </c>
      <c r="H39" s="179"/>
      <c r="I39" s="178">
        <v>0</v>
      </c>
      <c r="J39" s="180"/>
      <c r="K39" s="196"/>
    </row>
    <row r="40" spans="1:11" ht="17.25" thickBot="1">
      <c r="A40" s="136"/>
      <c r="B40" s="137"/>
      <c r="C40" s="181">
        <f>SUM(C38:C39)</f>
        <v>6694</v>
      </c>
      <c r="D40" s="179"/>
      <c r="E40" s="181">
        <f>SUM(E38:E39)</f>
        <v>4020</v>
      </c>
      <c r="F40" s="179"/>
      <c r="G40" s="181">
        <f>SUM(G38:G39)</f>
        <v>20713</v>
      </c>
      <c r="H40" s="179"/>
      <c r="I40" s="181">
        <f>SUM(I38:I39)</f>
        <v>12566</v>
      </c>
      <c r="J40" s="180"/>
      <c r="K40" s="196"/>
    </row>
    <row r="41" spans="1:11" ht="17.25" thickTop="1">
      <c r="A41" s="136"/>
      <c r="B41" s="137"/>
      <c r="C41" s="169"/>
      <c r="D41" s="170"/>
      <c r="E41" s="169"/>
      <c r="F41" s="170"/>
      <c r="G41" s="169"/>
      <c r="H41" s="170"/>
      <c r="I41" s="169"/>
      <c r="K41" s="189"/>
    </row>
    <row r="42" spans="1:11" ht="16.5">
      <c r="A42" s="136" t="s">
        <v>151</v>
      </c>
      <c r="B42" s="137"/>
      <c r="C42" s="170"/>
      <c r="D42" s="170"/>
      <c r="E42" s="170"/>
      <c r="F42" s="170"/>
      <c r="G42" s="170"/>
      <c r="H42" s="170"/>
      <c r="I42" s="170"/>
      <c r="K42" s="189"/>
    </row>
    <row r="43" spans="1:11" ht="16.5">
      <c r="A43" s="182" t="s">
        <v>152</v>
      </c>
      <c r="C43" s="183">
        <f>+'[5]IS-consol'!D37</f>
        <v>10.39803257244741</v>
      </c>
      <c r="D43" s="183"/>
      <c r="E43" s="184">
        <f>+'[5]IS-consol'!F37</f>
        <v>6.548191102930397</v>
      </c>
      <c r="F43" s="185"/>
      <c r="G43" s="185">
        <f>+'[5]IS-consol'!H37</f>
        <v>32.17425286422217</v>
      </c>
      <c r="H43" s="185"/>
      <c r="I43" s="186">
        <f>+'[5]IS-consol'!J37</f>
        <v>20.468798358065516</v>
      </c>
      <c r="K43" s="198"/>
    </row>
    <row r="44" spans="1:11" ht="16.5">
      <c r="A44" s="182" t="s">
        <v>153</v>
      </c>
      <c r="C44" s="183">
        <f>+'[5]IS-consol'!D39</f>
        <v>10.383083669754578</v>
      </c>
      <c r="D44" s="183"/>
      <c r="E44" s="187">
        <f>+'[5]IS-consol'!F39</f>
        <v>6.406170321264661</v>
      </c>
      <c r="F44" s="170"/>
      <c r="G44" s="183">
        <f>+'[5]IS-consol'!H39</f>
        <v>32.12799701996214</v>
      </c>
      <c r="H44" s="170"/>
      <c r="I44" s="185">
        <f>+'[5]IS-consol'!J39</f>
        <v>20.024859765425802</v>
      </c>
      <c r="K44" s="199"/>
    </row>
    <row r="45" spans="1:11" s="172" customFormat="1" ht="16.5">
      <c r="A45" s="188"/>
      <c r="B45" s="138"/>
      <c r="C45" s="169"/>
      <c r="D45" s="169"/>
      <c r="E45" s="169"/>
      <c r="F45" s="169"/>
      <c r="G45" s="169"/>
      <c r="H45" s="169"/>
      <c r="I45" s="169"/>
      <c r="K45" s="189"/>
    </row>
    <row r="46" spans="1:11" ht="16.5">
      <c r="A46" s="136"/>
      <c r="C46" s="190"/>
      <c r="D46" s="191"/>
      <c r="E46" s="190"/>
      <c r="G46" s="190"/>
      <c r="I46" s="190"/>
      <c r="K46" s="200"/>
    </row>
    <row r="47" ht="13.5">
      <c r="K47" s="200"/>
    </row>
    <row r="48" ht="13.5">
      <c r="K48" s="200"/>
    </row>
    <row r="49" ht="13.5">
      <c r="K49" s="192"/>
    </row>
    <row r="50" spans="1:11" ht="16.5">
      <c r="A50" s="171" t="s">
        <v>154</v>
      </c>
      <c r="K50" s="192"/>
    </row>
    <row r="51" spans="1:11" ht="16.5">
      <c r="A51" s="171" t="s">
        <v>155</v>
      </c>
      <c r="K51" s="192"/>
    </row>
    <row r="52" spans="1:11" ht="16.5">
      <c r="A52" s="136" t="s">
        <v>156</v>
      </c>
      <c r="K52" s="192"/>
    </row>
    <row r="53" ht="13.5">
      <c r="K53" s="192"/>
    </row>
    <row r="54" ht="13.5">
      <c r="K54" s="192"/>
    </row>
    <row r="55" ht="13.5">
      <c r="K55" s="192"/>
    </row>
    <row r="56" ht="13.5">
      <c r="K56" s="192"/>
    </row>
    <row r="57" ht="13.5">
      <c r="K57" s="192"/>
    </row>
    <row r="58" ht="13.5">
      <c r="K58" s="192"/>
    </row>
    <row r="59" ht="13.5">
      <c r="K59" s="192"/>
    </row>
    <row r="60" ht="13.5">
      <c r="K60" s="192"/>
    </row>
    <row r="61" ht="13.5">
      <c r="K61" s="192"/>
    </row>
    <row r="62" ht="13.5">
      <c r="K62" s="192"/>
    </row>
    <row r="63" ht="13.5">
      <c r="K63" s="192"/>
    </row>
    <row r="64" ht="13.5">
      <c r="K64" s="192"/>
    </row>
    <row r="65" ht="13.5">
      <c r="K65" s="192"/>
    </row>
    <row r="66" ht="13.5">
      <c r="K66" s="192"/>
    </row>
    <row r="67" ht="13.5">
      <c r="K67" s="192"/>
    </row>
    <row r="68" ht="13.5">
      <c r="K68" s="192"/>
    </row>
    <row r="69" ht="13.5">
      <c r="K69" s="192"/>
    </row>
    <row r="70" ht="13.5">
      <c r="K70" s="192"/>
    </row>
    <row r="71" ht="13.5">
      <c r="K71" s="192"/>
    </row>
    <row r="72" ht="13.5">
      <c r="K72" s="192"/>
    </row>
    <row r="73" ht="13.5">
      <c r="K73" s="192"/>
    </row>
    <row r="74" ht="13.5">
      <c r="K74" s="192"/>
    </row>
    <row r="75" ht="13.5">
      <c r="K75" s="192"/>
    </row>
    <row r="76" ht="13.5">
      <c r="K76" s="192"/>
    </row>
    <row r="77" ht="13.5">
      <c r="K77" s="192"/>
    </row>
    <row r="78" ht="13.5">
      <c r="K78" s="192"/>
    </row>
    <row r="79" ht="13.5">
      <c r="K79" s="192"/>
    </row>
    <row r="80" ht="13.5">
      <c r="K80" s="192"/>
    </row>
    <row r="81" ht="13.5">
      <c r="K81" s="192"/>
    </row>
    <row r="82" ht="13.5">
      <c r="K82" s="192"/>
    </row>
    <row r="83" ht="13.5">
      <c r="K83" s="192"/>
    </row>
    <row r="84" ht="13.5">
      <c r="K84" s="192"/>
    </row>
    <row r="85" ht="13.5">
      <c r="K85" s="192"/>
    </row>
    <row r="86" ht="13.5">
      <c r="K86" s="192"/>
    </row>
    <row r="87" ht="13.5">
      <c r="K87" s="192"/>
    </row>
    <row r="88" ht="13.5">
      <c r="K88" s="192"/>
    </row>
    <row r="89" ht="13.5">
      <c r="K89" s="192"/>
    </row>
    <row r="90" ht="13.5">
      <c r="K90" s="192"/>
    </row>
    <row r="91" ht="13.5">
      <c r="K91" s="192"/>
    </row>
    <row r="92" ht="13.5">
      <c r="K92" s="192"/>
    </row>
    <row r="93" ht="13.5">
      <c r="K93" s="192"/>
    </row>
    <row r="94" ht="13.5">
      <c r="K94" s="192"/>
    </row>
    <row r="95" ht="13.5">
      <c r="K95" s="192"/>
    </row>
    <row r="96" ht="13.5">
      <c r="K96" s="192"/>
    </row>
    <row r="97" ht="13.5">
      <c r="K97" s="192"/>
    </row>
    <row r="98" ht="13.5">
      <c r="K98" s="192"/>
    </row>
    <row r="99" ht="13.5">
      <c r="K99" s="192"/>
    </row>
    <row r="100" ht="13.5">
      <c r="K100" s="192"/>
    </row>
    <row r="101" ht="13.5">
      <c r="K101" s="192"/>
    </row>
    <row r="102" ht="13.5">
      <c r="K102" s="192"/>
    </row>
    <row r="103" ht="13.5">
      <c r="K103" s="192"/>
    </row>
    <row r="104" ht="13.5">
      <c r="K104" s="192"/>
    </row>
    <row r="105" ht="13.5">
      <c r="K105" s="192"/>
    </row>
    <row r="106" ht="13.5">
      <c r="K106" s="192"/>
    </row>
    <row r="107" ht="13.5">
      <c r="K107" s="192"/>
    </row>
    <row r="108" ht="13.5">
      <c r="K108" s="192"/>
    </row>
    <row r="109" ht="13.5">
      <c r="K109" s="192"/>
    </row>
    <row r="110" ht="13.5">
      <c r="K110" s="192"/>
    </row>
    <row r="111" ht="13.5">
      <c r="K111" s="192"/>
    </row>
    <row r="112" ht="13.5">
      <c r="K112" s="192"/>
    </row>
    <row r="113" ht="13.5">
      <c r="K113" s="192"/>
    </row>
    <row r="114" ht="13.5">
      <c r="K114" s="192"/>
    </row>
    <row r="115" ht="13.5">
      <c r="K115" s="192"/>
    </row>
    <row r="116" ht="13.5">
      <c r="K116" s="192"/>
    </row>
    <row r="117" ht="13.5">
      <c r="K117" s="192"/>
    </row>
    <row r="118" ht="13.5">
      <c r="K118" s="192"/>
    </row>
    <row r="119" ht="13.5">
      <c r="K119" s="192"/>
    </row>
    <row r="120" ht="13.5">
      <c r="K120" s="192"/>
    </row>
    <row r="121" ht="13.5">
      <c r="K121" s="192"/>
    </row>
    <row r="122" ht="13.5">
      <c r="K122" s="192"/>
    </row>
    <row r="123" ht="13.5">
      <c r="K123" s="192"/>
    </row>
    <row r="124" ht="13.5">
      <c r="K124" s="192"/>
    </row>
    <row r="125" ht="13.5">
      <c r="K125" s="192"/>
    </row>
    <row r="126" ht="13.5">
      <c r="K126" s="192"/>
    </row>
    <row r="127" ht="13.5">
      <c r="K127" s="192"/>
    </row>
    <row r="128" ht="13.5">
      <c r="K128" s="192"/>
    </row>
    <row r="129" ht="13.5">
      <c r="K129" s="192"/>
    </row>
    <row r="130" ht="13.5">
      <c r="K130" s="192"/>
    </row>
    <row r="131" ht="13.5">
      <c r="K131" s="192"/>
    </row>
    <row r="132" ht="13.5">
      <c r="K132" s="192"/>
    </row>
    <row r="133" ht="13.5">
      <c r="K133" s="192"/>
    </row>
    <row r="134" ht="13.5">
      <c r="K134" s="192"/>
    </row>
    <row r="135" ht="13.5">
      <c r="K135" s="192"/>
    </row>
    <row r="136" ht="13.5">
      <c r="K136" s="192"/>
    </row>
    <row r="137" ht="13.5">
      <c r="K137" s="192"/>
    </row>
    <row r="138" ht="13.5">
      <c r="K138" s="192"/>
    </row>
    <row r="139" ht="13.5">
      <c r="K139" s="192"/>
    </row>
    <row r="140" ht="13.5">
      <c r="K140" s="192"/>
    </row>
    <row r="141" ht="13.5">
      <c r="K141" s="192"/>
    </row>
    <row r="142" ht="13.5">
      <c r="K142" s="192"/>
    </row>
    <row r="143" ht="13.5">
      <c r="K143" s="192"/>
    </row>
    <row r="144" ht="13.5">
      <c r="K144" s="192"/>
    </row>
    <row r="145" ht="13.5">
      <c r="K145" s="192"/>
    </row>
    <row r="146" ht="13.5">
      <c r="K146" s="192"/>
    </row>
    <row r="147" ht="13.5">
      <c r="K147" s="192"/>
    </row>
    <row r="148" ht="13.5">
      <c r="K148" s="192"/>
    </row>
    <row r="149" ht="13.5">
      <c r="K149" s="192"/>
    </row>
    <row r="150" ht="13.5">
      <c r="K150" s="192"/>
    </row>
    <row r="151" ht="13.5">
      <c r="K151" s="192"/>
    </row>
    <row r="152" ht="13.5">
      <c r="K152" s="192"/>
    </row>
    <row r="153" ht="13.5">
      <c r="K153" s="192"/>
    </row>
    <row r="154" ht="13.5">
      <c r="K154" s="192"/>
    </row>
    <row r="155" ht="13.5">
      <c r="K155" s="192"/>
    </row>
    <row r="156" ht="13.5">
      <c r="K156" s="192"/>
    </row>
    <row r="157" ht="13.5">
      <c r="K157" s="192"/>
    </row>
    <row r="158" ht="13.5">
      <c r="K158" s="192"/>
    </row>
    <row r="159" ht="13.5">
      <c r="K159" s="192"/>
    </row>
    <row r="160" ht="13.5">
      <c r="K160" s="192"/>
    </row>
    <row r="161" ht="13.5">
      <c r="K161" s="192"/>
    </row>
    <row r="162" ht="13.5">
      <c r="K162" s="192"/>
    </row>
    <row r="163" ht="13.5">
      <c r="K163" s="192"/>
    </row>
    <row r="164" ht="13.5">
      <c r="K164" s="192"/>
    </row>
    <row r="165" ht="13.5">
      <c r="K165" s="192"/>
    </row>
    <row r="166" ht="13.5">
      <c r="K166" s="192"/>
    </row>
    <row r="167" ht="13.5">
      <c r="K167" s="192"/>
    </row>
    <row r="168" ht="13.5">
      <c r="K168" s="192"/>
    </row>
    <row r="169" ht="13.5">
      <c r="K169" s="192"/>
    </row>
    <row r="170" ht="13.5">
      <c r="K170" s="192"/>
    </row>
    <row r="171" ht="13.5">
      <c r="K171" s="192"/>
    </row>
    <row r="172" ht="13.5">
      <c r="K172" s="192"/>
    </row>
    <row r="173" ht="13.5">
      <c r="K173" s="192"/>
    </row>
    <row r="174" ht="13.5">
      <c r="K174" s="192"/>
    </row>
    <row r="175" ht="13.5">
      <c r="K175" s="192"/>
    </row>
    <row r="176" ht="13.5">
      <c r="K176" s="192"/>
    </row>
    <row r="177" ht="13.5">
      <c r="K177" s="192"/>
    </row>
    <row r="178" ht="13.5">
      <c r="K178" s="192"/>
    </row>
    <row r="179" ht="13.5">
      <c r="K179" s="192"/>
    </row>
    <row r="180" ht="13.5">
      <c r="K180" s="192"/>
    </row>
    <row r="181" ht="13.5">
      <c r="K181" s="192"/>
    </row>
    <row r="182" ht="13.5">
      <c r="K182" s="192"/>
    </row>
    <row r="183" ht="13.5">
      <c r="K183" s="192"/>
    </row>
    <row r="184" ht="13.5">
      <c r="K184" s="192"/>
    </row>
    <row r="185" ht="13.5">
      <c r="K185" s="192"/>
    </row>
    <row r="186" ht="13.5">
      <c r="K186" s="192"/>
    </row>
    <row r="187" ht="13.5">
      <c r="K187" s="192"/>
    </row>
    <row r="188" ht="13.5">
      <c r="K188" s="192"/>
    </row>
    <row r="189" ht="13.5">
      <c r="K189" s="192"/>
    </row>
    <row r="190" ht="13.5">
      <c r="K190" s="192"/>
    </row>
    <row r="191" ht="13.5">
      <c r="K191" s="192"/>
    </row>
    <row r="192" ht="13.5">
      <c r="K192" s="192"/>
    </row>
    <row r="193" ht="13.5">
      <c r="K193" s="192"/>
    </row>
    <row r="194" ht="13.5">
      <c r="K194" s="192"/>
    </row>
    <row r="195" ht="13.5">
      <c r="K195" s="192"/>
    </row>
    <row r="196" ht="13.5">
      <c r="K196" s="192"/>
    </row>
    <row r="197" ht="13.5">
      <c r="K197" s="192"/>
    </row>
    <row r="198" ht="13.5">
      <c r="K198" s="192"/>
    </row>
    <row r="199" ht="13.5">
      <c r="K199" s="192"/>
    </row>
    <row r="200" ht="13.5">
      <c r="K200" s="192"/>
    </row>
    <row r="201" ht="13.5">
      <c r="K201" s="192"/>
    </row>
    <row r="202" ht="13.5">
      <c r="K202" s="192"/>
    </row>
    <row r="203" ht="13.5">
      <c r="K203" s="192"/>
    </row>
    <row r="204" ht="13.5">
      <c r="K204" s="192"/>
    </row>
    <row r="205" ht="13.5">
      <c r="K205" s="192"/>
    </row>
    <row r="206" ht="13.5">
      <c r="K206" s="192"/>
    </row>
    <row r="207" ht="13.5">
      <c r="K207" s="192"/>
    </row>
    <row r="208" ht="13.5">
      <c r="K208" s="192"/>
    </row>
    <row r="209" ht="13.5">
      <c r="K209" s="192"/>
    </row>
    <row r="210" ht="13.5">
      <c r="K210" s="192"/>
    </row>
    <row r="211" ht="13.5">
      <c r="K211" s="192"/>
    </row>
    <row r="212" ht="13.5">
      <c r="K212" s="192"/>
    </row>
    <row r="213" ht="13.5">
      <c r="K213" s="192"/>
    </row>
    <row r="214" ht="13.5">
      <c r="K214" s="192"/>
    </row>
    <row r="215" ht="13.5">
      <c r="K215" s="192"/>
    </row>
    <row r="216" ht="13.5">
      <c r="K216" s="192"/>
    </row>
    <row r="217" ht="13.5">
      <c r="K217" s="192"/>
    </row>
    <row r="218" ht="13.5">
      <c r="K218" s="192"/>
    </row>
    <row r="219" ht="13.5">
      <c r="K219" s="192"/>
    </row>
    <row r="220" ht="13.5">
      <c r="K220" s="192"/>
    </row>
    <row r="221" ht="13.5">
      <c r="K221" s="192"/>
    </row>
    <row r="222" ht="13.5">
      <c r="K222" s="192"/>
    </row>
    <row r="223" ht="13.5">
      <c r="K223" s="192"/>
    </row>
    <row r="224" ht="13.5">
      <c r="K224" s="192"/>
    </row>
    <row r="225" ht="13.5">
      <c r="K225" s="192"/>
    </row>
    <row r="226" ht="13.5">
      <c r="K226" s="192"/>
    </row>
    <row r="227" ht="13.5">
      <c r="K227" s="192"/>
    </row>
    <row r="228" ht="13.5">
      <c r="K228" s="192"/>
    </row>
    <row r="229" ht="13.5">
      <c r="K229" s="192"/>
    </row>
    <row r="230" ht="13.5">
      <c r="K230" s="192"/>
    </row>
    <row r="231" ht="13.5">
      <c r="K231" s="192"/>
    </row>
    <row r="232" ht="13.5">
      <c r="K232" s="192"/>
    </row>
    <row r="233" ht="13.5">
      <c r="K233" s="192"/>
    </row>
    <row r="234" ht="13.5">
      <c r="K234" s="192"/>
    </row>
    <row r="235" ht="13.5">
      <c r="K235" s="192"/>
    </row>
    <row r="236" ht="13.5">
      <c r="K236" s="192"/>
    </row>
    <row r="237" ht="13.5">
      <c r="K237" s="192"/>
    </row>
    <row r="238" ht="13.5">
      <c r="K238" s="192"/>
    </row>
    <row r="239" ht="13.5">
      <c r="K239" s="192"/>
    </row>
    <row r="240" ht="13.5">
      <c r="K240" s="192"/>
    </row>
    <row r="241" ht="13.5">
      <c r="K241" s="192"/>
    </row>
    <row r="242" ht="13.5">
      <c r="K242" s="192"/>
    </row>
    <row r="243" ht="13.5">
      <c r="K243" s="192"/>
    </row>
    <row r="244" ht="13.5">
      <c r="K244" s="192"/>
    </row>
    <row r="245" ht="13.5">
      <c r="K245" s="192"/>
    </row>
    <row r="246" ht="13.5">
      <c r="K246" s="192"/>
    </row>
    <row r="247" ht="13.5">
      <c r="K247" s="192"/>
    </row>
    <row r="248" ht="13.5">
      <c r="K248" s="192"/>
    </row>
    <row r="249" ht="13.5">
      <c r="K249" s="192"/>
    </row>
    <row r="250" ht="13.5">
      <c r="K250" s="192"/>
    </row>
    <row r="251" ht="13.5">
      <c r="K251" s="192"/>
    </row>
    <row r="252" ht="13.5">
      <c r="K252" s="192"/>
    </row>
    <row r="253" ht="13.5">
      <c r="K253" s="192"/>
    </row>
    <row r="254" ht="13.5">
      <c r="K254" s="192"/>
    </row>
    <row r="255" ht="13.5">
      <c r="K255" s="192"/>
    </row>
    <row r="256" ht="13.5">
      <c r="K256" s="192"/>
    </row>
    <row r="257" ht="13.5">
      <c r="K257" s="192"/>
    </row>
    <row r="258" ht="13.5">
      <c r="K258" s="192"/>
    </row>
    <row r="259" ht="13.5">
      <c r="K259" s="192"/>
    </row>
    <row r="260" ht="13.5">
      <c r="K260" s="192"/>
    </row>
    <row r="261" ht="13.5">
      <c r="K261" s="192"/>
    </row>
    <row r="262" ht="13.5">
      <c r="K262" s="192"/>
    </row>
    <row r="263" ht="13.5">
      <c r="K263" s="192"/>
    </row>
    <row r="264" ht="13.5">
      <c r="K264" s="192"/>
    </row>
    <row r="265" ht="13.5">
      <c r="K265" s="192"/>
    </row>
    <row r="266" ht="13.5">
      <c r="K266" s="192"/>
    </row>
    <row r="267" ht="13.5">
      <c r="K267" s="192"/>
    </row>
    <row r="268" ht="13.5">
      <c r="K268" s="192"/>
    </row>
    <row r="269" ht="13.5">
      <c r="K269" s="192"/>
    </row>
    <row r="270" ht="13.5">
      <c r="K270" s="192"/>
    </row>
    <row r="271" ht="13.5">
      <c r="K271" s="192"/>
    </row>
    <row r="272" ht="13.5">
      <c r="K272" s="192"/>
    </row>
    <row r="273" ht="13.5">
      <c r="K273" s="192"/>
    </row>
    <row r="274" ht="13.5">
      <c r="K274" s="192"/>
    </row>
    <row r="275" ht="13.5">
      <c r="K275" s="192"/>
    </row>
    <row r="276" ht="13.5">
      <c r="K276" s="192"/>
    </row>
    <row r="277" ht="13.5">
      <c r="K277" s="192"/>
    </row>
    <row r="278" ht="13.5">
      <c r="K278" s="192"/>
    </row>
    <row r="279" ht="13.5">
      <c r="K279" s="192"/>
    </row>
    <row r="280" ht="13.5">
      <c r="K280" s="192"/>
    </row>
    <row r="281" ht="13.5">
      <c r="K281" s="192"/>
    </row>
    <row r="282" ht="13.5">
      <c r="K282" s="192"/>
    </row>
    <row r="283" ht="13.5">
      <c r="K283" s="192"/>
    </row>
    <row r="284" ht="13.5">
      <c r="K284" s="192"/>
    </row>
    <row r="285" ht="13.5">
      <c r="K285" s="192"/>
    </row>
    <row r="286" ht="13.5">
      <c r="K286" s="192"/>
    </row>
    <row r="287" ht="13.5">
      <c r="K287" s="192"/>
    </row>
    <row r="288" ht="13.5">
      <c r="K288" s="192"/>
    </row>
    <row r="289" ht="13.5">
      <c r="K289" s="192"/>
    </row>
    <row r="290" ht="13.5">
      <c r="K290" s="192"/>
    </row>
    <row r="291" ht="13.5">
      <c r="K291" s="192"/>
    </row>
    <row r="292" ht="13.5">
      <c r="K292" s="192"/>
    </row>
    <row r="293" ht="13.5">
      <c r="K293" s="192"/>
    </row>
    <row r="294" ht="13.5">
      <c r="K294" s="192"/>
    </row>
    <row r="295" ht="13.5">
      <c r="K295" s="192"/>
    </row>
    <row r="296" ht="13.5">
      <c r="K296" s="192"/>
    </row>
    <row r="297" ht="13.5">
      <c r="K297" s="192"/>
    </row>
    <row r="298" ht="13.5">
      <c r="K298" s="192"/>
    </row>
    <row r="299" ht="13.5">
      <c r="K299" s="192"/>
    </row>
    <row r="300" ht="13.5">
      <c r="K300" s="192"/>
    </row>
    <row r="301" ht="13.5">
      <c r="K301" s="192"/>
    </row>
    <row r="302" ht="13.5">
      <c r="K302" s="192"/>
    </row>
    <row r="303" ht="13.5">
      <c r="K303" s="192"/>
    </row>
    <row r="304" ht="13.5">
      <c r="K304" s="192"/>
    </row>
    <row r="305" ht="13.5">
      <c r="K305" s="192"/>
    </row>
    <row r="306" ht="13.5">
      <c r="K306" s="192"/>
    </row>
    <row r="307" ht="13.5">
      <c r="K307" s="192"/>
    </row>
    <row r="308" ht="13.5">
      <c r="K308" s="192"/>
    </row>
    <row r="309" ht="13.5">
      <c r="K309" s="192"/>
    </row>
    <row r="310" ht="13.5">
      <c r="K310" s="192"/>
    </row>
    <row r="311" ht="13.5">
      <c r="K311" s="192"/>
    </row>
    <row r="312" ht="13.5">
      <c r="K312" s="192"/>
    </row>
    <row r="313" ht="13.5">
      <c r="K313" s="192"/>
    </row>
    <row r="314" ht="13.5">
      <c r="K314" s="192"/>
    </row>
    <row r="315" ht="13.5">
      <c r="K315" s="192"/>
    </row>
    <row r="316" ht="13.5">
      <c r="K316" s="192"/>
    </row>
    <row r="317" ht="13.5">
      <c r="K317" s="192"/>
    </row>
    <row r="318" ht="13.5">
      <c r="K318" s="192"/>
    </row>
    <row r="319" ht="13.5">
      <c r="K319" s="192"/>
    </row>
    <row r="320" ht="13.5">
      <c r="K320" s="192"/>
    </row>
    <row r="321" ht="13.5">
      <c r="K321" s="192"/>
    </row>
    <row r="322" ht="13.5">
      <c r="K322" s="192"/>
    </row>
    <row r="323" ht="13.5">
      <c r="K323" s="192"/>
    </row>
    <row r="324" ht="13.5">
      <c r="K324" s="192"/>
    </row>
    <row r="325" ht="13.5">
      <c r="K325" s="192"/>
    </row>
    <row r="326" ht="13.5">
      <c r="K326" s="192"/>
    </row>
    <row r="327" ht="13.5">
      <c r="K327" s="192"/>
    </row>
    <row r="328" ht="13.5">
      <c r="K328" s="192"/>
    </row>
    <row r="329" ht="13.5">
      <c r="K329" s="192"/>
    </row>
    <row r="330" ht="13.5">
      <c r="K330" s="192"/>
    </row>
    <row r="331" ht="13.5">
      <c r="K331" s="192"/>
    </row>
    <row r="332" ht="13.5">
      <c r="K332" s="192"/>
    </row>
    <row r="333" ht="13.5">
      <c r="K333" s="192"/>
    </row>
    <row r="334" ht="13.5">
      <c r="K334" s="192"/>
    </row>
    <row r="335" ht="13.5">
      <c r="K335" s="192"/>
    </row>
    <row r="336" ht="13.5">
      <c r="K336" s="192"/>
    </row>
    <row r="337" ht="13.5">
      <c r="K337" s="192"/>
    </row>
    <row r="338" ht="13.5">
      <c r="K338" s="192"/>
    </row>
    <row r="339" ht="13.5">
      <c r="K339" s="192"/>
    </row>
    <row r="340" ht="13.5">
      <c r="K340" s="192"/>
    </row>
    <row r="341" ht="13.5">
      <c r="K341" s="192"/>
    </row>
    <row r="342" ht="13.5">
      <c r="K342" s="192"/>
    </row>
    <row r="343" ht="13.5">
      <c r="K343" s="192"/>
    </row>
    <row r="344" ht="13.5">
      <c r="K344" s="192"/>
    </row>
    <row r="345" ht="13.5">
      <c r="K345" s="192"/>
    </row>
    <row r="346" ht="13.5">
      <c r="K346" s="192"/>
    </row>
    <row r="347" ht="13.5">
      <c r="K347" s="192"/>
    </row>
    <row r="348" ht="13.5">
      <c r="K348" s="192"/>
    </row>
    <row r="349" ht="13.5">
      <c r="K349" s="192"/>
    </row>
    <row r="350" ht="13.5">
      <c r="K350" s="192"/>
    </row>
    <row r="351" ht="13.5">
      <c r="K351" s="192"/>
    </row>
    <row r="352" ht="13.5">
      <c r="K352" s="192"/>
    </row>
    <row r="353" ht="13.5">
      <c r="K353" s="192"/>
    </row>
    <row r="354" ht="13.5">
      <c r="K354" s="192"/>
    </row>
    <row r="355" ht="13.5">
      <c r="K355" s="192"/>
    </row>
    <row r="356" ht="13.5">
      <c r="K356" s="192"/>
    </row>
    <row r="357" ht="13.5">
      <c r="K357" s="192"/>
    </row>
    <row r="358" ht="13.5">
      <c r="K358" s="192"/>
    </row>
    <row r="359" ht="13.5">
      <c r="K359" s="192"/>
    </row>
    <row r="360" ht="13.5">
      <c r="K360" s="192"/>
    </row>
    <row r="361" ht="13.5">
      <c r="K361" s="192"/>
    </row>
    <row r="362" ht="13.5">
      <c r="K362" s="192"/>
    </row>
    <row r="363" ht="13.5">
      <c r="K363" s="192"/>
    </row>
    <row r="364" ht="13.5">
      <c r="K364" s="192"/>
    </row>
    <row r="365" ht="13.5">
      <c r="K365" s="192"/>
    </row>
    <row r="366" ht="13.5">
      <c r="K366" s="192"/>
    </row>
    <row r="367" ht="13.5">
      <c r="K367" s="192"/>
    </row>
    <row r="368" ht="13.5">
      <c r="K368" s="192"/>
    </row>
    <row r="369" ht="13.5">
      <c r="K369" s="192"/>
    </row>
    <row r="370" ht="13.5">
      <c r="K370" s="192"/>
    </row>
    <row r="371" ht="13.5">
      <c r="K371" s="192"/>
    </row>
    <row r="372" ht="13.5">
      <c r="K372" s="192"/>
    </row>
    <row r="373" ht="13.5">
      <c r="K373" s="192"/>
    </row>
    <row r="374" ht="13.5">
      <c r="K374" s="192"/>
    </row>
    <row r="375" ht="13.5">
      <c r="K375" s="192"/>
    </row>
    <row r="376" ht="13.5">
      <c r="K376" s="192"/>
    </row>
    <row r="377" ht="13.5">
      <c r="K377" s="192"/>
    </row>
    <row r="378" ht="13.5">
      <c r="K378" s="192"/>
    </row>
    <row r="379" ht="13.5">
      <c r="K379" s="192"/>
    </row>
    <row r="380" ht="13.5">
      <c r="K380" s="192"/>
    </row>
    <row r="381" ht="13.5">
      <c r="K381" s="192"/>
    </row>
    <row r="382" ht="13.5">
      <c r="K382" s="192"/>
    </row>
    <row r="383" ht="13.5">
      <c r="K383" s="192"/>
    </row>
    <row r="384" ht="13.5">
      <c r="K384" s="192"/>
    </row>
    <row r="385" ht="13.5">
      <c r="K385" s="192"/>
    </row>
    <row r="386" ht="13.5">
      <c r="K386" s="192"/>
    </row>
    <row r="387" ht="13.5">
      <c r="K387" s="192"/>
    </row>
    <row r="388" ht="13.5">
      <c r="K388" s="192"/>
    </row>
    <row r="389" ht="13.5">
      <c r="K389" s="192"/>
    </row>
    <row r="390" ht="13.5">
      <c r="K390" s="192"/>
    </row>
    <row r="391" ht="13.5">
      <c r="K391" s="192"/>
    </row>
    <row r="392" ht="13.5">
      <c r="K392" s="192"/>
    </row>
    <row r="393" ht="13.5">
      <c r="K393" s="192"/>
    </row>
    <row r="394" ht="13.5">
      <c r="K394" s="192"/>
    </row>
    <row r="395" ht="13.5">
      <c r="K395" s="192"/>
    </row>
    <row r="396" ht="13.5">
      <c r="K396" s="192"/>
    </row>
    <row r="397" ht="13.5">
      <c r="K397" s="192"/>
    </row>
    <row r="398" ht="13.5">
      <c r="K398" s="192"/>
    </row>
    <row r="399" ht="13.5">
      <c r="K399" s="192"/>
    </row>
    <row r="400" ht="13.5">
      <c r="K400" s="192"/>
    </row>
    <row r="401" ht="13.5">
      <c r="K401" s="192"/>
    </row>
  </sheetData>
  <printOptions/>
  <pageMargins left="0.81" right="0.07874015748031496" top="0.49" bottom="0.14" header="0.2755905511811024" footer="0.1181102362204724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2"/>
  <sheetViews>
    <sheetView zoomScaleSheetLayoutView="5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49" sqref="F49"/>
    </sheetView>
  </sheetViews>
  <sheetFormatPr defaultColWidth="9.00390625" defaultRowHeight="19.5"/>
  <cols>
    <col min="1" max="1" width="2.50390625" style="139" customWidth="1"/>
    <col min="2" max="2" width="8.00390625" style="139" customWidth="1"/>
    <col min="3" max="3" width="9.75390625" style="139" customWidth="1"/>
    <col min="4" max="4" width="14.00390625" style="139" customWidth="1"/>
    <col min="5" max="5" width="2.125" style="139" customWidth="1"/>
    <col min="6" max="6" width="18.125" style="164" customWidth="1"/>
    <col min="7" max="7" width="1.75390625" style="164" customWidth="1"/>
    <col min="8" max="8" width="18.125" style="164" customWidth="1"/>
    <col min="9" max="16384" width="8.00390625" style="139" customWidth="1"/>
  </cols>
  <sheetData>
    <row r="1" spans="2:8" ht="16.5">
      <c r="B1" s="136" t="s">
        <v>0</v>
      </c>
      <c r="C1" s="137"/>
      <c r="D1" s="137"/>
      <c r="E1" s="137"/>
      <c r="F1" s="138"/>
      <c r="G1" s="138"/>
      <c r="H1" s="138"/>
    </row>
    <row r="2" spans="2:8" ht="8.25" customHeight="1">
      <c r="B2" s="137"/>
      <c r="C2" s="137"/>
      <c r="D2" s="137"/>
      <c r="E2" s="137"/>
      <c r="F2" s="138"/>
      <c r="G2" s="138"/>
      <c r="H2" s="138"/>
    </row>
    <row r="3" spans="2:8" ht="16.5">
      <c r="B3" s="136" t="s">
        <v>91</v>
      </c>
      <c r="C3" s="137"/>
      <c r="D3" s="137"/>
      <c r="E3" s="137"/>
      <c r="F3" s="138"/>
      <c r="G3" s="138"/>
      <c r="H3" s="138"/>
    </row>
    <row r="4" spans="2:8" ht="16.5" customHeight="1">
      <c r="B4" s="136" t="s">
        <v>92</v>
      </c>
      <c r="C4" s="137"/>
      <c r="D4" s="137"/>
      <c r="E4" s="137"/>
      <c r="F4" s="140" t="s">
        <v>93</v>
      </c>
      <c r="G4" s="138"/>
      <c r="H4" s="141" t="s">
        <v>94</v>
      </c>
    </row>
    <row r="5" spans="2:8" ht="18.75" customHeight="1">
      <c r="B5" s="136"/>
      <c r="C5" s="137"/>
      <c r="D5" s="137"/>
      <c r="E5" s="137"/>
      <c r="F5" s="142" t="s">
        <v>95</v>
      </c>
      <c r="G5" s="138"/>
      <c r="H5" s="140" t="s">
        <v>95</v>
      </c>
    </row>
    <row r="6" spans="2:8" ht="16.5">
      <c r="B6" s="136"/>
      <c r="C6" s="137"/>
      <c r="D6" s="137"/>
      <c r="E6" s="137"/>
      <c r="F6" s="143" t="s">
        <v>96</v>
      </c>
      <c r="G6" s="138"/>
      <c r="H6" s="143" t="s">
        <v>97</v>
      </c>
    </row>
    <row r="7" spans="2:8" ht="16.5">
      <c r="B7" s="137"/>
      <c r="C7" s="137"/>
      <c r="D7" s="137"/>
      <c r="E7" s="137"/>
      <c r="F7" s="140" t="s">
        <v>5</v>
      </c>
      <c r="G7" s="138"/>
      <c r="H7" s="140" t="s">
        <v>5</v>
      </c>
    </row>
    <row r="8" spans="2:8" ht="16.5">
      <c r="B8" s="136" t="s">
        <v>98</v>
      </c>
      <c r="C8" s="137"/>
      <c r="D8" s="137"/>
      <c r="E8" s="137"/>
      <c r="F8" s="138"/>
      <c r="G8" s="138"/>
      <c r="H8" s="138"/>
    </row>
    <row r="9" spans="2:9" ht="16.5">
      <c r="B9" s="144" t="s">
        <v>99</v>
      </c>
      <c r="C9" s="144"/>
      <c r="D9" s="144"/>
      <c r="E9" s="137"/>
      <c r="F9" s="145">
        <f>+'[5]BS-working'!AE9</f>
        <v>23390</v>
      </c>
      <c r="G9" s="146"/>
      <c r="H9" s="146">
        <v>21572</v>
      </c>
      <c r="I9" s="147"/>
    </row>
    <row r="10" spans="2:9" ht="16.5">
      <c r="B10" s="144" t="s">
        <v>100</v>
      </c>
      <c r="C10" s="144"/>
      <c r="D10" s="144"/>
      <c r="E10" s="137"/>
      <c r="F10" s="145">
        <f>+'[5]BS-working'!AE11</f>
        <v>15045</v>
      </c>
      <c r="G10" s="146"/>
      <c r="H10" s="146">
        <v>15660</v>
      </c>
      <c r="I10" s="147"/>
    </row>
    <row r="11" spans="2:8" ht="16.5">
      <c r="B11" s="144" t="s">
        <v>101</v>
      </c>
      <c r="C11" s="144"/>
      <c r="D11" s="144"/>
      <c r="E11" s="137"/>
      <c r="F11" s="145">
        <f>+'[5]BS-working'!AE12</f>
        <v>15325</v>
      </c>
      <c r="G11" s="146"/>
      <c r="H11" s="146">
        <v>5980</v>
      </c>
    </row>
    <row r="12" spans="2:8" ht="16.5">
      <c r="B12" s="144" t="s">
        <v>102</v>
      </c>
      <c r="C12" s="144"/>
      <c r="D12" s="144"/>
      <c r="E12" s="137"/>
      <c r="F12" s="145">
        <f>+'[5]BS-working'!AE13</f>
        <v>1665</v>
      </c>
      <c r="G12" s="146"/>
      <c r="H12" s="146">
        <v>2911</v>
      </c>
    </row>
    <row r="13" spans="2:8" ht="16.5">
      <c r="B13" s="144" t="s">
        <v>103</v>
      </c>
      <c r="C13" s="144"/>
      <c r="D13" s="144"/>
      <c r="E13" s="137"/>
      <c r="F13" s="145">
        <f>+'[5]BS-working'!AE14</f>
        <v>44</v>
      </c>
      <c r="G13" s="146"/>
      <c r="H13" s="146">
        <v>398</v>
      </c>
    </row>
    <row r="14" spans="2:8" s="149" customFormat="1" ht="16.5">
      <c r="B14" s="144"/>
      <c r="C14" s="144"/>
      <c r="D14" s="144"/>
      <c r="E14" s="137"/>
      <c r="F14" s="148">
        <f>SUM(F9:F13)</f>
        <v>55469</v>
      </c>
      <c r="G14" s="146"/>
      <c r="H14" s="148">
        <f>SUM(H9:H13)</f>
        <v>46521</v>
      </c>
    </row>
    <row r="15" spans="2:8" s="149" customFormat="1" ht="16.5">
      <c r="B15" s="144"/>
      <c r="C15" s="144"/>
      <c r="D15" s="144"/>
      <c r="E15" s="137"/>
      <c r="F15" s="145"/>
      <c r="G15" s="146"/>
      <c r="H15" s="146"/>
    </row>
    <row r="16" spans="2:8" ht="16.5">
      <c r="B16" s="150" t="s">
        <v>104</v>
      </c>
      <c r="C16" s="144"/>
      <c r="D16" s="144"/>
      <c r="E16" s="137"/>
      <c r="F16" s="145"/>
      <c r="G16" s="146"/>
      <c r="H16" s="146"/>
    </row>
    <row r="17" spans="2:8" ht="16.5">
      <c r="B17" s="137" t="s">
        <v>105</v>
      </c>
      <c r="C17" s="151"/>
      <c r="D17" s="144"/>
      <c r="E17" s="137"/>
      <c r="F17" s="145">
        <f>+'[5]BS-working'!AE19</f>
        <v>90440</v>
      </c>
      <c r="G17" s="146"/>
      <c r="H17" s="145">
        <v>84796</v>
      </c>
    </row>
    <row r="18" spans="2:8" ht="16.5">
      <c r="B18" s="137" t="s">
        <v>106</v>
      </c>
      <c r="C18" s="151"/>
      <c r="D18" s="144"/>
      <c r="E18" s="137"/>
      <c r="F18" s="145">
        <f>+'[5]BS-working'!AE20</f>
        <v>163211</v>
      </c>
      <c r="G18" s="146"/>
      <c r="H18" s="145">
        <v>138812</v>
      </c>
    </row>
    <row r="19" spans="2:8" ht="16.5">
      <c r="B19" s="137" t="s">
        <v>107</v>
      </c>
      <c r="C19" s="151"/>
      <c r="D19" s="144"/>
      <c r="E19" s="137"/>
      <c r="F19" s="145">
        <f>+'[5]BS-working'!AE21</f>
        <v>845</v>
      </c>
      <c r="G19" s="146"/>
      <c r="H19" s="145">
        <v>113</v>
      </c>
    </row>
    <row r="20" spans="2:8" ht="16.5">
      <c r="B20" s="137" t="s">
        <v>108</v>
      </c>
      <c r="C20" s="151"/>
      <c r="D20" s="144"/>
      <c r="E20" s="137"/>
      <c r="F20" s="145">
        <f>+'[5]BS-working'!AE22</f>
        <v>84918</v>
      </c>
      <c r="G20" s="146"/>
      <c r="H20" s="145">
        <v>74701</v>
      </c>
    </row>
    <row r="21" spans="2:8" ht="16.5">
      <c r="B21" s="137"/>
      <c r="C21" s="151"/>
      <c r="D21" s="144"/>
      <c r="E21" s="137"/>
      <c r="F21" s="148">
        <f>SUM(F17:F20)</f>
        <v>339414</v>
      </c>
      <c r="G21" s="146"/>
      <c r="H21" s="148">
        <f>SUM(H17:H20)</f>
        <v>298422</v>
      </c>
    </row>
    <row r="22" spans="2:8" ht="16.5">
      <c r="B22" s="144"/>
      <c r="C22" s="144"/>
      <c r="D22" s="144"/>
      <c r="E22" s="137"/>
      <c r="F22" s="145"/>
      <c r="G22" s="146"/>
      <c r="H22" s="145"/>
    </row>
    <row r="23" spans="2:8" ht="16.5">
      <c r="B23" s="150" t="s">
        <v>109</v>
      </c>
      <c r="C23" s="144"/>
      <c r="D23" s="144"/>
      <c r="E23" s="137"/>
      <c r="F23" s="145"/>
      <c r="G23" s="146"/>
      <c r="H23" s="145"/>
    </row>
    <row r="24" spans="2:8" ht="16.5">
      <c r="B24" s="137" t="s">
        <v>110</v>
      </c>
      <c r="C24" s="151"/>
      <c r="D24" s="144"/>
      <c r="E24" s="137"/>
      <c r="F24" s="145">
        <f>+'[5]BS-working'!AE27</f>
        <v>138209</v>
      </c>
      <c r="G24" s="146"/>
      <c r="H24" s="145">
        <v>100199</v>
      </c>
    </row>
    <row r="25" spans="2:8" ht="16.5">
      <c r="B25" s="137" t="s">
        <v>111</v>
      </c>
      <c r="C25" s="151"/>
      <c r="D25" s="144"/>
      <c r="E25" s="137"/>
      <c r="F25" s="145">
        <f>+'[5]BS-working'!AE28</f>
        <v>4264</v>
      </c>
      <c r="G25" s="146"/>
      <c r="H25" s="145">
        <v>2183</v>
      </c>
    </row>
    <row r="26" spans="2:8" ht="16.5">
      <c r="B26" s="137" t="s">
        <v>112</v>
      </c>
      <c r="C26" s="151"/>
      <c r="D26" s="144"/>
      <c r="E26" s="137"/>
      <c r="F26" s="145">
        <f>+'[5]BS-working'!AE29</f>
        <v>36109</v>
      </c>
      <c r="G26" s="146"/>
      <c r="H26" s="145">
        <v>49069</v>
      </c>
    </row>
    <row r="27" spans="2:8" ht="16.5">
      <c r="B27" s="144"/>
      <c r="D27" s="144"/>
      <c r="E27" s="137"/>
      <c r="F27" s="152">
        <f>SUM(F24:F26)</f>
        <v>178582</v>
      </c>
      <c r="G27" s="146"/>
      <c r="H27" s="152">
        <f>SUM(H24:H26)</f>
        <v>151451</v>
      </c>
    </row>
    <row r="28" spans="2:8" ht="16.5">
      <c r="B28" s="144"/>
      <c r="C28" s="144"/>
      <c r="D28" s="144"/>
      <c r="E28" s="137"/>
      <c r="F28" s="145"/>
      <c r="G28" s="146"/>
      <c r="H28" s="146"/>
    </row>
    <row r="29" spans="2:8" ht="17.25" thickBot="1">
      <c r="B29" s="150" t="s">
        <v>113</v>
      </c>
      <c r="C29" s="144"/>
      <c r="D29" s="144"/>
      <c r="E29" s="137"/>
      <c r="F29" s="153">
        <f>F21-F27</f>
        <v>160832</v>
      </c>
      <c r="G29" s="146"/>
      <c r="H29" s="153">
        <f>H21-H27</f>
        <v>146971</v>
      </c>
    </row>
    <row r="30" spans="2:8" ht="16.5">
      <c r="B30" s="144"/>
      <c r="C30" s="144"/>
      <c r="D30" s="144"/>
      <c r="E30" s="137"/>
      <c r="F30" s="154"/>
      <c r="G30" s="146"/>
      <c r="H30" s="155"/>
    </row>
    <row r="31" spans="2:8" ht="16.5">
      <c r="B31" s="150" t="s">
        <v>114</v>
      </c>
      <c r="C31" s="144"/>
      <c r="D31" s="144"/>
      <c r="E31" s="137"/>
      <c r="F31" s="154"/>
      <c r="G31" s="146"/>
      <c r="H31" s="155"/>
    </row>
    <row r="32" spans="2:8" ht="16.5">
      <c r="B32" s="144" t="s">
        <v>115</v>
      </c>
      <c r="C32" s="144"/>
      <c r="D32" s="144"/>
      <c r="E32" s="137"/>
      <c r="F32" s="145">
        <f>+'[5]BS-working'!AE35</f>
        <v>3023</v>
      </c>
      <c r="G32" s="146"/>
      <c r="H32" s="146">
        <v>3631</v>
      </c>
    </row>
    <row r="33" spans="2:8" ht="16.5">
      <c r="B33" s="144" t="s">
        <v>112</v>
      </c>
      <c r="C33" s="144"/>
      <c r="D33" s="144"/>
      <c r="E33" s="137"/>
      <c r="F33" s="145">
        <f>+'[5]BS-working'!AE36</f>
        <v>362</v>
      </c>
      <c r="G33" s="146"/>
      <c r="H33" s="146">
        <v>196</v>
      </c>
    </row>
    <row r="34" spans="2:8" ht="16.5">
      <c r="B34" s="144"/>
      <c r="C34" s="144"/>
      <c r="D34" s="144"/>
      <c r="E34" s="137"/>
      <c r="F34" s="148">
        <f>SUM(F32:F33)</f>
        <v>3385</v>
      </c>
      <c r="G34" s="146"/>
      <c r="H34" s="148">
        <f>SUM(H32:H33)</f>
        <v>3827</v>
      </c>
    </row>
    <row r="35" spans="2:8" ht="16.5">
      <c r="B35" s="144"/>
      <c r="C35" s="144"/>
      <c r="D35" s="144"/>
      <c r="E35" s="137"/>
      <c r="F35" s="154"/>
      <c r="G35" s="146"/>
      <c r="H35" s="155"/>
    </row>
    <row r="36" spans="2:8" ht="17.25" thickBot="1">
      <c r="B36" s="144"/>
      <c r="C36" s="144"/>
      <c r="D36" s="144"/>
      <c r="E36" s="137"/>
      <c r="F36" s="156">
        <f>F14+F29-F34</f>
        <v>212916</v>
      </c>
      <c r="G36" s="146"/>
      <c r="H36" s="156">
        <f>H14+H29-H34</f>
        <v>189665</v>
      </c>
    </row>
    <row r="37" spans="2:8" ht="17.25" thickTop="1">
      <c r="B37" s="144"/>
      <c r="C37" s="144"/>
      <c r="D37" s="144"/>
      <c r="E37" s="137"/>
      <c r="F37" s="145"/>
      <c r="G37" s="146"/>
      <c r="H37" s="157"/>
    </row>
    <row r="38" spans="2:8" ht="16.5">
      <c r="B38" s="150" t="s">
        <v>116</v>
      </c>
      <c r="C38" s="144"/>
      <c r="D38" s="144"/>
      <c r="E38" s="137"/>
      <c r="F38" s="145"/>
      <c r="G38" s="146"/>
      <c r="H38" s="146"/>
    </row>
    <row r="39" spans="2:8" ht="16.5">
      <c r="B39" s="144" t="s">
        <v>117</v>
      </c>
      <c r="C39" s="144"/>
      <c r="D39" s="144"/>
      <c r="E39" s="137"/>
      <c r="F39" s="145">
        <f>+'[5]BS-working'!AE42</f>
        <v>68219</v>
      </c>
      <c r="G39" s="146"/>
      <c r="H39" s="145">
        <v>62269</v>
      </c>
    </row>
    <row r="40" spans="2:8" ht="16.5">
      <c r="B40" s="144" t="s">
        <v>118</v>
      </c>
      <c r="C40" s="144"/>
      <c r="D40" s="144"/>
      <c r="E40" s="137"/>
      <c r="F40" s="158">
        <f>+'[5]BS-working'!AE43</f>
        <v>144697</v>
      </c>
      <c r="G40" s="146"/>
      <c r="H40" s="158">
        <v>127396</v>
      </c>
    </row>
    <row r="41" spans="2:8" ht="16.5" hidden="1">
      <c r="B41" s="159" t="s">
        <v>74</v>
      </c>
      <c r="D41" s="144"/>
      <c r="E41" s="137"/>
      <c r="F41" s="145">
        <v>0</v>
      </c>
      <c r="G41" s="146"/>
      <c r="H41" s="157" t="s">
        <v>119</v>
      </c>
    </row>
    <row r="42" spans="2:8" ht="16.5" hidden="1">
      <c r="B42" s="159" t="s">
        <v>120</v>
      </c>
      <c r="D42" s="144"/>
      <c r="E42" s="137"/>
      <c r="F42" s="145">
        <v>0</v>
      </c>
      <c r="G42" s="146"/>
      <c r="H42" s="157" t="s">
        <v>119</v>
      </c>
    </row>
    <row r="43" spans="2:8" ht="16.5" hidden="1">
      <c r="B43" s="159" t="s">
        <v>121</v>
      </c>
      <c r="D43" s="144"/>
      <c r="E43" s="137"/>
      <c r="F43" s="145">
        <v>0</v>
      </c>
      <c r="G43" s="146"/>
      <c r="H43" s="157" t="s">
        <v>119</v>
      </c>
    </row>
    <row r="44" spans="2:8" ht="16.5" hidden="1">
      <c r="B44" s="159" t="s">
        <v>122</v>
      </c>
      <c r="D44" s="144"/>
      <c r="E44" s="137"/>
      <c r="F44" s="145">
        <v>0</v>
      </c>
      <c r="G44" s="146"/>
      <c r="H44" s="157"/>
    </row>
    <row r="45" spans="2:8" ht="16.5" hidden="1">
      <c r="B45" s="159" t="s">
        <v>123</v>
      </c>
      <c r="D45" s="144"/>
      <c r="E45" s="137"/>
      <c r="F45" s="145">
        <v>0</v>
      </c>
      <c r="G45" s="146"/>
      <c r="H45" s="157"/>
    </row>
    <row r="46" spans="2:8" ht="16.5" hidden="1">
      <c r="B46" s="159" t="s">
        <v>124</v>
      </c>
      <c r="D46" s="144"/>
      <c r="E46" s="137"/>
      <c r="F46" s="145">
        <v>0</v>
      </c>
      <c r="G46" s="146"/>
      <c r="H46" s="157"/>
    </row>
    <row r="47" spans="2:8" ht="16.5" hidden="1">
      <c r="B47" s="144"/>
      <c r="C47" s="144"/>
      <c r="D47" s="144"/>
      <c r="E47" s="137"/>
      <c r="F47" s="158"/>
      <c r="G47" s="146"/>
      <c r="H47" s="160"/>
    </row>
    <row r="48" spans="2:8" ht="16.5">
      <c r="B48" s="144"/>
      <c r="C48" s="144"/>
      <c r="D48" s="144"/>
      <c r="E48" s="137"/>
      <c r="F48" s="145"/>
      <c r="G48" s="146"/>
      <c r="H48" s="157"/>
    </row>
    <row r="49" spans="2:8" ht="17.25" thickBot="1">
      <c r="B49" s="144" t="s">
        <v>125</v>
      </c>
      <c r="C49" s="144"/>
      <c r="D49" s="144"/>
      <c r="E49" s="137"/>
      <c r="F49" s="156">
        <f>SUM(F39:F40)</f>
        <v>212916</v>
      </c>
      <c r="G49" s="146"/>
      <c r="H49" s="156">
        <f>SUM(H39:H48)</f>
        <v>189665</v>
      </c>
    </row>
    <row r="50" spans="2:8" ht="17.25" thickTop="1">
      <c r="B50" s="144"/>
      <c r="C50" s="144"/>
      <c r="D50" s="144"/>
      <c r="E50" s="137"/>
      <c r="F50" s="145"/>
      <c r="G50" s="146"/>
      <c r="H50" s="145"/>
    </row>
    <row r="51" spans="2:8" ht="16.5">
      <c r="B51" s="144"/>
      <c r="C51" s="144"/>
      <c r="D51" s="144"/>
      <c r="E51" s="137"/>
      <c r="F51" s="145"/>
      <c r="G51" s="146"/>
      <c r="H51" s="145"/>
    </row>
    <row r="52" spans="2:8" ht="16.5" customHeight="1">
      <c r="B52" s="144" t="s">
        <v>126</v>
      </c>
      <c r="C52" s="144"/>
      <c r="D52" s="144"/>
      <c r="E52" s="137"/>
      <c r="F52" s="161">
        <f>+'[5]BS-working'!F59</f>
        <v>3.121477789180472</v>
      </c>
      <c r="G52" s="146"/>
      <c r="H52" s="161">
        <f>+'[5]BS-working'!H59</f>
        <v>3.046337937680694</v>
      </c>
    </row>
    <row r="53" spans="2:8" ht="16.5" customHeight="1">
      <c r="B53" s="144"/>
      <c r="C53" s="144"/>
      <c r="D53" s="144"/>
      <c r="E53" s="137"/>
      <c r="F53" s="161"/>
      <c r="G53" s="146"/>
      <c r="H53" s="161"/>
    </row>
    <row r="54" spans="2:8" ht="16.5">
      <c r="B54" s="144"/>
      <c r="C54" s="144"/>
      <c r="D54" s="144"/>
      <c r="E54" s="137"/>
      <c r="F54" s="161"/>
      <c r="G54" s="146"/>
      <c r="H54" s="161"/>
    </row>
    <row r="55" spans="2:8" ht="16.5" customHeight="1">
      <c r="B55" s="201" t="s">
        <v>127</v>
      </c>
      <c r="C55" s="201"/>
      <c r="D55" s="201"/>
      <c r="E55" s="201"/>
      <c r="F55" s="201"/>
      <c r="G55" s="201"/>
      <c r="H55" s="201"/>
    </row>
    <row r="56" spans="2:8" ht="16.5" customHeight="1">
      <c r="B56" s="201"/>
      <c r="C56" s="201"/>
      <c r="D56" s="201"/>
      <c r="E56" s="201"/>
      <c r="F56" s="201"/>
      <c r="G56" s="201"/>
      <c r="H56" s="201"/>
    </row>
    <row r="57" spans="2:8" ht="16.5" customHeight="1">
      <c r="B57" s="149" t="s">
        <v>128</v>
      </c>
      <c r="C57" s="149"/>
      <c r="D57" s="149"/>
      <c r="E57" s="149"/>
      <c r="F57" s="162"/>
      <c r="G57" s="162"/>
      <c r="H57" s="162"/>
    </row>
    <row r="58" spans="6:8" ht="12.75">
      <c r="F58" s="163"/>
      <c r="G58" s="163"/>
      <c r="H58" s="163"/>
    </row>
    <row r="59" spans="6:8" ht="12.75">
      <c r="F59" s="163"/>
      <c r="G59" s="163"/>
      <c r="H59" s="163"/>
    </row>
    <row r="60" spans="6:8" ht="12.75">
      <c r="F60" s="163"/>
      <c r="G60" s="163"/>
      <c r="H60" s="163"/>
    </row>
    <row r="61" spans="6:8" ht="12.75">
      <c r="F61" s="163"/>
      <c r="G61" s="163"/>
      <c r="H61" s="163"/>
    </row>
    <row r="62" spans="6:8" ht="12.75">
      <c r="F62" s="163"/>
      <c r="G62" s="163"/>
      <c r="H62" s="163"/>
    </row>
    <row r="63" spans="6:8" ht="12.75">
      <c r="F63" s="163"/>
      <c r="G63" s="163"/>
      <c r="H63" s="163"/>
    </row>
    <row r="64" spans="6:8" ht="12.75">
      <c r="F64" s="163"/>
      <c r="G64" s="163"/>
      <c r="H64" s="163"/>
    </row>
    <row r="65" spans="6:8" ht="12.75">
      <c r="F65" s="163"/>
      <c r="G65" s="163"/>
      <c r="H65" s="163"/>
    </row>
    <row r="66" spans="6:8" ht="12.75">
      <c r="F66" s="163"/>
      <c r="G66" s="163"/>
      <c r="H66" s="163"/>
    </row>
    <row r="67" spans="6:8" ht="12.75">
      <c r="F67" s="163"/>
      <c r="G67" s="163"/>
      <c r="H67" s="163"/>
    </row>
    <row r="68" spans="6:8" ht="12.75">
      <c r="F68" s="163"/>
      <c r="G68" s="163"/>
      <c r="H68" s="163"/>
    </row>
    <row r="69" spans="6:8" ht="12.75">
      <c r="F69" s="163"/>
      <c r="G69" s="163"/>
      <c r="H69" s="163"/>
    </row>
    <row r="70" spans="6:8" ht="12.75">
      <c r="F70" s="163"/>
      <c r="G70" s="163"/>
      <c r="H70" s="163"/>
    </row>
    <row r="71" spans="6:8" ht="12.75">
      <c r="F71" s="163"/>
      <c r="G71" s="163"/>
      <c r="H71" s="163"/>
    </row>
    <row r="72" spans="6:8" ht="12.75">
      <c r="F72" s="163"/>
      <c r="G72" s="163"/>
      <c r="H72" s="163"/>
    </row>
    <row r="73" spans="6:8" ht="12.75">
      <c r="F73" s="163"/>
      <c r="G73" s="163"/>
      <c r="H73" s="163"/>
    </row>
    <row r="74" spans="6:8" ht="12.75">
      <c r="F74" s="163"/>
      <c r="G74" s="163"/>
      <c r="H74" s="163"/>
    </row>
    <row r="75" spans="6:8" ht="12.75">
      <c r="F75" s="163"/>
      <c r="G75" s="163"/>
      <c r="H75" s="163"/>
    </row>
    <row r="76" spans="6:8" ht="12.75">
      <c r="F76" s="163"/>
      <c r="G76" s="163"/>
      <c r="H76" s="163"/>
    </row>
    <row r="77" spans="6:8" ht="12.75">
      <c r="F77" s="163"/>
      <c r="G77" s="163"/>
      <c r="H77" s="163"/>
    </row>
    <row r="78" spans="6:8" ht="12.75">
      <c r="F78" s="163"/>
      <c r="G78" s="163"/>
      <c r="H78" s="163"/>
    </row>
    <row r="79" spans="6:8" ht="12.75">
      <c r="F79" s="163"/>
      <c r="G79" s="163"/>
      <c r="H79" s="163"/>
    </row>
    <row r="80" spans="6:8" ht="12.75">
      <c r="F80" s="163"/>
      <c r="G80" s="163"/>
      <c r="H80" s="163"/>
    </row>
    <row r="81" spans="6:8" ht="12.75">
      <c r="F81" s="163"/>
      <c r="G81" s="163"/>
      <c r="H81" s="163"/>
    </row>
    <row r="82" spans="6:8" ht="12.75">
      <c r="F82" s="163"/>
      <c r="G82" s="163"/>
      <c r="H82" s="163"/>
    </row>
    <row r="83" spans="6:8" ht="12.75">
      <c r="F83" s="163"/>
      <c r="G83" s="163"/>
      <c r="H83" s="163"/>
    </row>
    <row r="84" spans="6:8" ht="12.75">
      <c r="F84" s="163"/>
      <c r="G84" s="163"/>
      <c r="H84" s="163"/>
    </row>
    <row r="85" spans="6:8" ht="12.75">
      <c r="F85" s="163"/>
      <c r="G85" s="163"/>
      <c r="H85" s="163"/>
    </row>
    <row r="86" spans="6:8" ht="12.75">
      <c r="F86" s="163"/>
      <c r="G86" s="163"/>
      <c r="H86" s="163"/>
    </row>
    <row r="87" spans="6:8" ht="12.75">
      <c r="F87" s="163"/>
      <c r="G87" s="163"/>
      <c r="H87" s="163"/>
    </row>
    <row r="88" spans="6:8" ht="12.75">
      <c r="F88" s="163"/>
      <c r="G88" s="163"/>
      <c r="H88" s="163"/>
    </row>
    <row r="89" spans="6:8" ht="12.75">
      <c r="F89" s="163"/>
      <c r="G89" s="163"/>
      <c r="H89" s="163"/>
    </row>
    <row r="90" spans="6:8" ht="12.75">
      <c r="F90" s="163"/>
      <c r="G90" s="163"/>
      <c r="H90" s="163"/>
    </row>
    <row r="91" spans="6:8" ht="12.75">
      <c r="F91" s="163"/>
      <c r="G91" s="163"/>
      <c r="H91" s="163"/>
    </row>
    <row r="92" spans="6:8" ht="12.75">
      <c r="F92" s="163"/>
      <c r="G92" s="163"/>
      <c r="H92" s="163"/>
    </row>
    <row r="93" spans="6:8" ht="12.75">
      <c r="F93" s="163"/>
      <c r="G93" s="163"/>
      <c r="H93" s="163"/>
    </row>
    <row r="94" spans="6:8" ht="12.75">
      <c r="F94" s="163"/>
      <c r="G94" s="163"/>
      <c r="H94" s="163"/>
    </row>
    <row r="95" spans="6:8" ht="12.75">
      <c r="F95" s="163"/>
      <c r="G95" s="163"/>
      <c r="H95" s="163"/>
    </row>
    <row r="96" spans="6:8" ht="12.75">
      <c r="F96" s="163"/>
      <c r="G96" s="163"/>
      <c r="H96" s="163"/>
    </row>
    <row r="97" spans="6:8" ht="12.75">
      <c r="F97" s="163"/>
      <c r="G97" s="163"/>
      <c r="H97" s="163"/>
    </row>
    <row r="98" spans="6:8" ht="12.75">
      <c r="F98" s="163"/>
      <c r="G98" s="163"/>
      <c r="H98" s="163"/>
    </row>
    <row r="99" spans="6:8" ht="12.75">
      <c r="F99" s="163"/>
      <c r="G99" s="163"/>
      <c r="H99" s="163"/>
    </row>
    <row r="100" spans="6:8" ht="12.75">
      <c r="F100" s="163"/>
      <c r="G100" s="163"/>
      <c r="H100" s="163"/>
    </row>
    <row r="101" spans="6:8" ht="12.75">
      <c r="F101" s="163"/>
      <c r="G101" s="163"/>
      <c r="H101" s="163"/>
    </row>
    <row r="102" spans="6:8" ht="12.75">
      <c r="F102" s="163"/>
      <c r="G102" s="163"/>
      <c r="H102" s="163"/>
    </row>
    <row r="103" spans="6:8" ht="12.75">
      <c r="F103" s="163"/>
      <c r="G103" s="163"/>
      <c r="H103" s="163"/>
    </row>
    <row r="104" spans="6:8" ht="12.75">
      <c r="F104" s="163"/>
      <c r="G104" s="163"/>
      <c r="H104" s="163"/>
    </row>
    <row r="105" spans="6:8" ht="12.75">
      <c r="F105" s="163"/>
      <c r="G105" s="163"/>
      <c r="H105" s="163"/>
    </row>
    <row r="106" spans="6:8" ht="12.75">
      <c r="F106" s="163"/>
      <c r="G106" s="163"/>
      <c r="H106" s="163"/>
    </row>
    <row r="107" spans="6:8" ht="12.75">
      <c r="F107" s="163"/>
      <c r="G107" s="163"/>
      <c r="H107" s="163"/>
    </row>
    <row r="108" spans="6:8" ht="12.75">
      <c r="F108" s="163"/>
      <c r="G108" s="163"/>
      <c r="H108" s="163"/>
    </row>
    <row r="109" spans="6:8" ht="12.75">
      <c r="F109" s="163"/>
      <c r="G109" s="163"/>
      <c r="H109" s="163"/>
    </row>
    <row r="110" spans="6:8" ht="12.75">
      <c r="F110" s="163"/>
      <c r="G110" s="163"/>
      <c r="H110" s="163"/>
    </row>
    <row r="111" spans="6:8" ht="12.75">
      <c r="F111" s="163"/>
      <c r="G111" s="163"/>
      <c r="H111" s="163"/>
    </row>
    <row r="112" spans="6:8" ht="12.75">
      <c r="F112" s="163"/>
      <c r="G112" s="163"/>
      <c r="H112" s="163"/>
    </row>
    <row r="113" spans="6:8" ht="12.75">
      <c r="F113" s="163"/>
      <c r="G113" s="163"/>
      <c r="H113" s="163"/>
    </row>
    <row r="114" spans="6:8" ht="12.75">
      <c r="F114" s="163"/>
      <c r="G114" s="163"/>
      <c r="H114" s="163"/>
    </row>
    <row r="115" spans="6:8" ht="12.75">
      <c r="F115" s="163"/>
      <c r="G115" s="163"/>
      <c r="H115" s="163"/>
    </row>
    <row r="116" spans="6:8" ht="12.75">
      <c r="F116" s="163"/>
      <c r="G116" s="163"/>
      <c r="H116" s="163"/>
    </row>
    <row r="117" spans="6:8" ht="12.75">
      <c r="F117" s="163"/>
      <c r="G117" s="163"/>
      <c r="H117" s="163"/>
    </row>
    <row r="118" spans="6:8" ht="12.75">
      <c r="F118" s="163"/>
      <c r="G118" s="163"/>
      <c r="H118" s="163"/>
    </row>
    <row r="119" spans="6:8" ht="12.75">
      <c r="F119" s="163"/>
      <c r="G119" s="163"/>
      <c r="H119" s="163"/>
    </row>
    <row r="120" spans="6:8" ht="12.75">
      <c r="F120" s="163"/>
      <c r="G120" s="163"/>
      <c r="H120" s="163"/>
    </row>
    <row r="121" spans="6:8" ht="12.75">
      <c r="F121" s="163"/>
      <c r="G121" s="163"/>
      <c r="H121" s="163"/>
    </row>
    <row r="122" spans="6:8" ht="12.75">
      <c r="F122" s="163"/>
      <c r="G122" s="163"/>
      <c r="H122" s="163"/>
    </row>
    <row r="123" spans="6:8" ht="12.75">
      <c r="F123" s="163"/>
      <c r="G123" s="163"/>
      <c r="H123" s="163"/>
    </row>
    <row r="124" spans="6:8" ht="12.75">
      <c r="F124" s="163"/>
      <c r="G124" s="163"/>
      <c r="H124" s="163"/>
    </row>
    <row r="125" spans="6:8" ht="12.75">
      <c r="F125" s="163"/>
      <c r="G125" s="163"/>
      <c r="H125" s="163"/>
    </row>
    <row r="126" spans="6:8" ht="12.75">
      <c r="F126" s="163"/>
      <c r="G126" s="163"/>
      <c r="H126" s="163"/>
    </row>
    <row r="127" spans="6:8" ht="12.75">
      <c r="F127" s="163"/>
      <c r="G127" s="163"/>
      <c r="H127" s="163"/>
    </row>
    <row r="128" spans="6:8" ht="12.75">
      <c r="F128" s="163"/>
      <c r="G128" s="163"/>
      <c r="H128" s="163"/>
    </row>
    <row r="129" spans="6:8" ht="12.75">
      <c r="F129" s="163"/>
      <c r="G129" s="163"/>
      <c r="H129" s="163"/>
    </row>
    <row r="130" spans="6:8" ht="12.75">
      <c r="F130" s="163"/>
      <c r="G130" s="163"/>
      <c r="H130" s="163"/>
    </row>
    <row r="131" spans="6:8" ht="12.75">
      <c r="F131" s="163"/>
      <c r="G131" s="163"/>
      <c r="H131" s="163"/>
    </row>
    <row r="132" spans="6:8" ht="12.75">
      <c r="F132" s="163"/>
      <c r="G132" s="163"/>
      <c r="H132" s="163"/>
    </row>
    <row r="133" spans="6:8" ht="12.75">
      <c r="F133" s="163"/>
      <c r="G133" s="163"/>
      <c r="H133" s="163"/>
    </row>
    <row r="134" spans="6:8" ht="12.75">
      <c r="F134" s="163"/>
      <c r="G134" s="163"/>
      <c r="H134" s="163"/>
    </row>
    <row r="135" spans="6:8" ht="12.75">
      <c r="F135" s="163"/>
      <c r="G135" s="163"/>
      <c r="H135" s="163"/>
    </row>
    <row r="136" spans="6:8" ht="12.75">
      <c r="F136" s="163"/>
      <c r="G136" s="163"/>
      <c r="H136" s="163"/>
    </row>
    <row r="137" spans="6:8" ht="12.75">
      <c r="F137" s="163"/>
      <c r="G137" s="163"/>
      <c r="H137" s="163"/>
    </row>
    <row r="138" spans="6:8" ht="12.75">
      <c r="F138" s="163"/>
      <c r="G138" s="163"/>
      <c r="H138" s="163"/>
    </row>
    <row r="139" spans="6:8" ht="12.75">
      <c r="F139" s="163"/>
      <c r="G139" s="163"/>
      <c r="H139" s="163"/>
    </row>
    <row r="140" spans="6:8" ht="12.75">
      <c r="F140" s="163"/>
      <c r="G140" s="163"/>
      <c r="H140" s="163"/>
    </row>
    <row r="141" spans="6:8" ht="12.75">
      <c r="F141" s="163"/>
      <c r="G141" s="163"/>
      <c r="H141" s="163"/>
    </row>
    <row r="142" spans="6:8" ht="12.75">
      <c r="F142" s="163"/>
      <c r="G142" s="163"/>
      <c r="H142" s="163"/>
    </row>
    <row r="143" spans="6:8" ht="12.75">
      <c r="F143" s="163"/>
      <c r="G143" s="163"/>
      <c r="H143" s="163"/>
    </row>
    <row r="144" spans="6:8" ht="12.75">
      <c r="F144" s="163"/>
      <c r="G144" s="163"/>
      <c r="H144" s="163"/>
    </row>
    <row r="145" spans="6:8" ht="12.75">
      <c r="F145" s="163"/>
      <c r="G145" s="163"/>
      <c r="H145" s="163"/>
    </row>
    <row r="146" spans="6:8" ht="12.75">
      <c r="F146" s="163"/>
      <c r="G146" s="163"/>
      <c r="H146" s="163"/>
    </row>
    <row r="147" spans="6:8" ht="12.75">
      <c r="F147" s="163"/>
      <c r="G147" s="163"/>
      <c r="H147" s="163"/>
    </row>
    <row r="148" spans="6:8" ht="12.75">
      <c r="F148" s="163"/>
      <c r="G148" s="163"/>
      <c r="H148" s="163"/>
    </row>
    <row r="149" spans="6:8" ht="12.75">
      <c r="F149" s="163"/>
      <c r="G149" s="163"/>
      <c r="H149" s="163"/>
    </row>
    <row r="150" spans="6:8" ht="12.75">
      <c r="F150" s="163"/>
      <c r="G150" s="163"/>
      <c r="H150" s="163"/>
    </row>
    <row r="151" spans="6:8" ht="12.75">
      <c r="F151" s="163"/>
      <c r="G151" s="163"/>
      <c r="H151" s="163"/>
    </row>
    <row r="152" spans="6:8" ht="12.75">
      <c r="F152" s="163"/>
      <c r="G152" s="163"/>
      <c r="H152" s="163"/>
    </row>
    <row r="153" spans="6:8" ht="12.75">
      <c r="F153" s="163"/>
      <c r="G153" s="163"/>
      <c r="H153" s="163"/>
    </row>
    <row r="154" spans="6:8" ht="12.75">
      <c r="F154" s="163"/>
      <c r="G154" s="163"/>
      <c r="H154" s="163"/>
    </row>
    <row r="155" spans="6:8" ht="12.75">
      <c r="F155" s="163"/>
      <c r="G155" s="163"/>
      <c r="H155" s="163"/>
    </row>
    <row r="156" spans="6:8" ht="12.75">
      <c r="F156" s="163"/>
      <c r="G156" s="163"/>
      <c r="H156" s="163"/>
    </row>
    <row r="157" spans="6:8" ht="12.75">
      <c r="F157" s="163"/>
      <c r="G157" s="163"/>
      <c r="H157" s="163"/>
    </row>
    <row r="158" spans="6:8" ht="12.75">
      <c r="F158" s="163"/>
      <c r="G158" s="163"/>
      <c r="H158" s="163"/>
    </row>
    <row r="159" spans="6:8" ht="12.75">
      <c r="F159" s="163"/>
      <c r="G159" s="163"/>
      <c r="H159" s="163"/>
    </row>
    <row r="160" spans="6:8" ht="12.75">
      <c r="F160" s="163"/>
      <c r="G160" s="163"/>
      <c r="H160" s="163"/>
    </row>
    <row r="161" spans="6:8" ht="12.75">
      <c r="F161" s="163"/>
      <c r="G161" s="163"/>
      <c r="H161" s="163"/>
    </row>
    <row r="162" spans="6:8" ht="12.75">
      <c r="F162" s="163"/>
      <c r="G162" s="163"/>
      <c r="H162" s="163"/>
    </row>
    <row r="163" spans="6:8" ht="12.75">
      <c r="F163" s="163"/>
      <c r="G163" s="163"/>
      <c r="H163" s="163"/>
    </row>
    <row r="164" spans="6:8" ht="12.75">
      <c r="F164" s="163"/>
      <c r="G164" s="163"/>
      <c r="H164" s="163"/>
    </row>
    <row r="165" spans="6:8" ht="12.75">
      <c r="F165" s="163"/>
      <c r="G165" s="163"/>
      <c r="H165" s="163"/>
    </row>
    <row r="166" spans="6:8" ht="12.75">
      <c r="F166" s="163"/>
      <c r="G166" s="163"/>
      <c r="H166" s="163"/>
    </row>
    <row r="167" spans="6:8" ht="12.75">
      <c r="F167" s="163"/>
      <c r="G167" s="163"/>
      <c r="H167" s="163"/>
    </row>
    <row r="168" spans="6:8" ht="12.75">
      <c r="F168" s="163"/>
      <c r="G168" s="163"/>
      <c r="H168" s="163"/>
    </row>
    <row r="169" spans="6:8" ht="12.75">
      <c r="F169" s="163"/>
      <c r="G169" s="163"/>
      <c r="H169" s="163"/>
    </row>
    <row r="170" spans="6:8" ht="12.75">
      <c r="F170" s="163"/>
      <c r="G170" s="163"/>
      <c r="H170" s="163"/>
    </row>
    <row r="171" spans="6:8" ht="12.75">
      <c r="F171" s="163"/>
      <c r="G171" s="163"/>
      <c r="H171" s="163"/>
    </row>
    <row r="172" spans="6:8" ht="12.75">
      <c r="F172" s="163"/>
      <c r="G172" s="163"/>
      <c r="H172" s="163"/>
    </row>
    <row r="173" spans="6:8" ht="12.75">
      <c r="F173" s="163"/>
      <c r="G173" s="163"/>
      <c r="H173" s="163"/>
    </row>
    <row r="174" spans="6:8" ht="12.75">
      <c r="F174" s="163"/>
      <c r="G174" s="163"/>
      <c r="H174" s="163"/>
    </row>
    <row r="175" spans="6:8" ht="12.75">
      <c r="F175" s="163"/>
      <c r="G175" s="163"/>
      <c r="H175" s="163"/>
    </row>
    <row r="176" spans="6:8" ht="12.75">
      <c r="F176" s="163"/>
      <c r="G176" s="163"/>
      <c r="H176" s="163"/>
    </row>
    <row r="177" spans="6:8" ht="12.75">
      <c r="F177" s="163"/>
      <c r="G177" s="163"/>
      <c r="H177" s="163"/>
    </row>
    <row r="178" spans="6:8" ht="12.75">
      <c r="F178" s="163"/>
      <c r="G178" s="163"/>
      <c r="H178" s="163"/>
    </row>
    <row r="179" spans="6:8" ht="12.75">
      <c r="F179" s="163"/>
      <c r="G179" s="163"/>
      <c r="H179" s="163"/>
    </row>
    <row r="180" spans="6:8" ht="12.75">
      <c r="F180" s="163"/>
      <c r="G180" s="163"/>
      <c r="H180" s="163"/>
    </row>
    <row r="181" spans="6:8" ht="12.75">
      <c r="F181" s="163"/>
      <c r="G181" s="163"/>
      <c r="H181" s="163"/>
    </row>
    <row r="182" spans="6:8" ht="12.75">
      <c r="F182" s="163"/>
      <c r="G182" s="163"/>
      <c r="H182" s="163"/>
    </row>
    <row r="183" spans="6:8" ht="12.75">
      <c r="F183" s="163"/>
      <c r="G183" s="163"/>
      <c r="H183" s="163"/>
    </row>
    <row r="184" spans="6:8" ht="12.75">
      <c r="F184" s="163"/>
      <c r="G184" s="163"/>
      <c r="H184" s="163"/>
    </row>
    <row r="185" spans="6:8" ht="12.75">
      <c r="F185" s="163"/>
      <c r="G185" s="163"/>
      <c r="H185" s="163"/>
    </row>
    <row r="186" spans="6:8" ht="12.75">
      <c r="F186" s="163"/>
      <c r="G186" s="163"/>
      <c r="H186" s="163"/>
    </row>
    <row r="187" spans="6:8" ht="12.75">
      <c r="F187" s="163"/>
      <c r="G187" s="163"/>
      <c r="H187" s="163"/>
    </row>
    <row r="188" spans="6:8" ht="12.75">
      <c r="F188" s="163"/>
      <c r="G188" s="163"/>
      <c r="H188" s="163"/>
    </row>
    <row r="189" spans="6:8" ht="12.75">
      <c r="F189" s="163"/>
      <c r="G189" s="163"/>
      <c r="H189" s="163"/>
    </row>
    <row r="190" spans="6:8" ht="12.75">
      <c r="F190" s="163"/>
      <c r="G190" s="163"/>
      <c r="H190" s="163"/>
    </row>
    <row r="191" spans="6:8" ht="12.75">
      <c r="F191" s="163"/>
      <c r="G191" s="163"/>
      <c r="H191" s="163"/>
    </row>
    <row r="192" spans="6:8" ht="12.75">
      <c r="F192" s="163"/>
      <c r="G192" s="163"/>
      <c r="H192" s="163"/>
    </row>
    <row r="193" spans="6:8" ht="12.75">
      <c r="F193" s="163"/>
      <c r="G193" s="163"/>
      <c r="H193" s="163"/>
    </row>
    <row r="194" spans="6:8" ht="12.75">
      <c r="F194" s="163"/>
      <c r="G194" s="163"/>
      <c r="H194" s="163"/>
    </row>
    <row r="195" spans="6:8" ht="12.75">
      <c r="F195" s="163"/>
      <c r="G195" s="163"/>
      <c r="H195" s="163"/>
    </row>
    <row r="196" spans="6:8" ht="12.75">
      <c r="F196" s="163"/>
      <c r="G196" s="163"/>
      <c r="H196" s="163"/>
    </row>
    <row r="197" spans="6:8" ht="12.75">
      <c r="F197" s="163"/>
      <c r="G197" s="163"/>
      <c r="H197" s="163"/>
    </row>
    <row r="198" spans="6:8" ht="12.75">
      <c r="F198" s="163"/>
      <c r="G198" s="163"/>
      <c r="H198" s="163"/>
    </row>
    <row r="199" spans="6:8" ht="12.75">
      <c r="F199" s="163"/>
      <c r="G199" s="163"/>
      <c r="H199" s="163"/>
    </row>
    <row r="200" spans="6:8" ht="12.75">
      <c r="F200" s="163"/>
      <c r="G200" s="163"/>
      <c r="H200" s="163"/>
    </row>
    <row r="201" spans="6:8" ht="12.75">
      <c r="F201" s="163"/>
      <c r="G201" s="163"/>
      <c r="H201" s="163"/>
    </row>
    <row r="202" spans="6:8" ht="12.75">
      <c r="F202" s="163"/>
      <c r="G202" s="163"/>
      <c r="H202" s="163"/>
    </row>
    <row r="203" spans="6:8" ht="12.75">
      <c r="F203" s="163"/>
      <c r="G203" s="163"/>
      <c r="H203" s="163"/>
    </row>
    <row r="204" spans="6:8" ht="12.75">
      <c r="F204" s="163"/>
      <c r="G204" s="163"/>
      <c r="H204" s="163"/>
    </row>
    <row r="205" spans="6:8" ht="12.75">
      <c r="F205" s="163"/>
      <c r="G205" s="163"/>
      <c r="H205" s="163"/>
    </row>
    <row r="206" spans="6:8" ht="12.75">
      <c r="F206" s="163"/>
      <c r="G206" s="163"/>
      <c r="H206" s="163"/>
    </row>
    <row r="207" spans="6:8" ht="12.75">
      <c r="F207" s="163"/>
      <c r="G207" s="163"/>
      <c r="H207" s="163"/>
    </row>
    <row r="208" spans="6:8" ht="12.75">
      <c r="F208" s="163"/>
      <c r="G208" s="163"/>
      <c r="H208" s="163"/>
    </row>
    <row r="209" spans="6:8" ht="12.75">
      <c r="F209" s="163"/>
      <c r="G209" s="163"/>
      <c r="H209" s="163"/>
    </row>
    <row r="210" spans="6:8" ht="12.75">
      <c r="F210" s="163"/>
      <c r="G210" s="163"/>
      <c r="H210" s="163"/>
    </row>
    <row r="211" spans="6:8" ht="12.75">
      <c r="F211" s="163"/>
      <c r="G211" s="163"/>
      <c r="H211" s="163"/>
    </row>
    <row r="212" spans="6:8" ht="12.75">
      <c r="F212" s="163"/>
      <c r="G212" s="163"/>
      <c r="H212" s="163"/>
    </row>
  </sheetData>
  <mergeCells count="1">
    <mergeCell ref="B55:H56"/>
  </mergeCells>
  <printOptions/>
  <pageMargins left="1.13" right="0.28" top="0.45" bottom="0.28" header="0.25" footer="0.25"/>
  <pageSetup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9"/>
  <sheetViews>
    <sheetView view="pageBreakPreview" zoomScale="75" zoomScaleSheetLayoutView="75" workbookViewId="0" topLeftCell="A16">
      <selection activeCell="B34" sqref="B34"/>
    </sheetView>
  </sheetViews>
  <sheetFormatPr defaultColWidth="9.00390625" defaultRowHeight="19.5"/>
  <cols>
    <col min="1" max="1" width="2.125" style="0" customWidth="1"/>
    <col min="2" max="2" width="24.625" style="0" customWidth="1"/>
    <col min="3" max="3" width="6.625" style="0" customWidth="1"/>
    <col min="4" max="4" width="11.00390625" style="96" customWidth="1"/>
    <col min="5" max="5" width="1.25" style="96" customWidth="1"/>
    <col min="6" max="6" width="10.50390625" style="96" customWidth="1"/>
    <col min="7" max="7" width="0.74609375" style="96" customWidth="1"/>
    <col min="8" max="8" width="10.375" style="96" customWidth="1"/>
    <col min="9" max="9" width="1.12109375" style="96" customWidth="1"/>
    <col min="10" max="10" width="10.875" style="96" customWidth="1"/>
    <col min="11" max="11" width="1.12109375" style="96" customWidth="1"/>
    <col min="12" max="12" width="12.625" style="96" customWidth="1"/>
    <col min="13" max="13" width="0.875" style="96" customWidth="1"/>
    <col min="14" max="14" width="13.75390625" style="96" customWidth="1"/>
    <col min="15" max="15" width="0.875" style="96" customWidth="1"/>
    <col min="16" max="16" width="11.625" style="96" customWidth="1"/>
  </cols>
  <sheetData>
    <row r="1" ht="19.5">
      <c r="B1" s="1" t="s">
        <v>0</v>
      </c>
    </row>
    <row r="2" ht="19.5">
      <c r="D2" s="97"/>
    </row>
    <row r="3" spans="2:16" ht="19.5">
      <c r="B3" s="98" t="s">
        <v>67</v>
      </c>
      <c r="C3" s="83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9.5">
      <c r="B4" s="98" t="s">
        <v>68</v>
      </c>
      <c r="C4" s="8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2:16" ht="19.5">
      <c r="B5" s="83"/>
      <c r="C5" s="83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2:16" ht="19.5" customHeight="1">
      <c r="B6" s="100"/>
      <c r="D6" s="202" t="s">
        <v>69</v>
      </c>
      <c r="E6" s="202"/>
      <c r="F6" s="202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2:16" ht="19.5" customHeight="1">
      <c r="B7" s="100"/>
      <c r="C7" s="102"/>
      <c r="D7" s="202"/>
      <c r="E7" s="202"/>
      <c r="F7" s="202"/>
      <c r="G7" s="101"/>
      <c r="H7" s="101"/>
      <c r="I7" s="101"/>
      <c r="J7" s="101"/>
      <c r="K7" s="101"/>
      <c r="L7" s="99"/>
      <c r="M7" s="101"/>
      <c r="N7" s="101"/>
      <c r="O7" s="101"/>
      <c r="P7" s="101"/>
    </row>
    <row r="8" spans="2:16" s="105" customFormat="1" ht="18.75" customHeight="1">
      <c r="B8" s="83"/>
      <c r="C8" s="102"/>
      <c r="D8" s="203"/>
      <c r="E8" s="203"/>
      <c r="F8" s="203"/>
      <c r="G8" s="101"/>
      <c r="H8" s="103"/>
      <c r="I8" s="103"/>
      <c r="J8" s="103"/>
      <c r="K8" s="103"/>
      <c r="L8" s="204" t="s">
        <v>70</v>
      </c>
      <c r="M8" s="103"/>
      <c r="N8" s="103"/>
      <c r="O8" s="101"/>
      <c r="P8" s="104"/>
    </row>
    <row r="9" spans="2:16" s="105" customFormat="1" ht="48.75" customHeight="1">
      <c r="B9" s="83"/>
      <c r="C9" s="106" t="s">
        <v>4</v>
      </c>
      <c r="D9" s="107" t="s">
        <v>71</v>
      </c>
      <c r="E9" s="108"/>
      <c r="F9" s="107" t="s">
        <v>72</v>
      </c>
      <c r="G9" s="109"/>
      <c r="H9" s="107" t="s">
        <v>73</v>
      </c>
      <c r="I9" s="109"/>
      <c r="J9" s="107" t="s">
        <v>74</v>
      </c>
      <c r="K9" s="109"/>
      <c r="L9" s="205"/>
      <c r="M9" s="109"/>
      <c r="N9" s="107" t="s">
        <v>75</v>
      </c>
      <c r="O9" s="109"/>
      <c r="P9" s="110" t="s">
        <v>76</v>
      </c>
    </row>
    <row r="10" spans="2:16" s="105" customFormat="1" ht="18" customHeight="1">
      <c r="B10" s="83"/>
      <c r="C10" s="83"/>
      <c r="D10" s="111" t="s">
        <v>77</v>
      </c>
      <c r="E10" s="112"/>
      <c r="F10" s="113" t="s">
        <v>5</v>
      </c>
      <c r="G10" s="114"/>
      <c r="H10" s="113" t="s">
        <v>5</v>
      </c>
      <c r="I10" s="114"/>
      <c r="J10" s="113" t="s">
        <v>5</v>
      </c>
      <c r="K10" s="114"/>
      <c r="L10" s="113" t="s">
        <v>5</v>
      </c>
      <c r="M10" s="112"/>
      <c r="N10" s="113" t="s">
        <v>5</v>
      </c>
      <c r="O10" s="112"/>
      <c r="P10" s="113" t="s">
        <v>5</v>
      </c>
    </row>
    <row r="11" spans="2:16" s="105" customFormat="1" ht="18" customHeight="1">
      <c r="B11" s="83"/>
      <c r="C11" s="83"/>
      <c r="D11" s="111"/>
      <c r="E11" s="112"/>
      <c r="F11" s="113"/>
      <c r="G11" s="114"/>
      <c r="H11" s="113"/>
      <c r="I11" s="114"/>
      <c r="J11" s="113"/>
      <c r="K11" s="114"/>
      <c r="L11" s="113"/>
      <c r="M11" s="112"/>
      <c r="N11" s="113"/>
      <c r="O11" s="112"/>
      <c r="P11" s="113"/>
    </row>
    <row r="12" spans="2:16" s="105" customFormat="1" ht="18" customHeight="1">
      <c r="B12" s="83" t="s">
        <v>78</v>
      </c>
      <c r="C12" s="83"/>
      <c r="D12" s="16">
        <v>62260</v>
      </c>
      <c r="E12" s="16"/>
      <c r="F12" s="16">
        <v>62269</v>
      </c>
      <c r="G12" s="16"/>
      <c r="H12" s="115">
        <v>-10</v>
      </c>
      <c r="I12" s="16"/>
      <c r="J12" s="116">
        <v>9</v>
      </c>
      <c r="K12" s="16"/>
      <c r="L12" s="16">
        <v>104</v>
      </c>
      <c r="M12" s="16"/>
      <c r="N12" s="16">
        <f>124692+2601</f>
        <v>127293</v>
      </c>
      <c r="O12" s="16"/>
      <c r="P12" s="117">
        <f>SUM(F12:O12)</f>
        <v>189665</v>
      </c>
    </row>
    <row r="13" spans="2:16" s="105" customFormat="1" ht="18" customHeight="1">
      <c r="B13" s="83"/>
      <c r="C13" s="83"/>
      <c r="D13" s="118"/>
      <c r="E13" s="108"/>
      <c r="F13" s="119"/>
      <c r="G13" s="109"/>
      <c r="H13" s="119"/>
      <c r="I13" s="109"/>
      <c r="J13" s="119"/>
      <c r="K13" s="109"/>
      <c r="L13" s="119"/>
      <c r="M13" s="101"/>
      <c r="N13" s="119"/>
      <c r="O13" s="101"/>
      <c r="P13" s="119"/>
    </row>
    <row r="14" spans="2:16" s="105" customFormat="1" ht="18" customHeight="1">
      <c r="B14" s="83" t="s">
        <v>79</v>
      </c>
      <c r="C14" s="83"/>
      <c r="D14" s="116">
        <v>0</v>
      </c>
      <c r="E14" s="16"/>
      <c r="F14" s="116">
        <v>0</v>
      </c>
      <c r="G14" s="16"/>
      <c r="H14" s="116">
        <v>0</v>
      </c>
      <c r="I14" s="16"/>
      <c r="J14" s="116">
        <v>0</v>
      </c>
      <c r="K14" s="16"/>
      <c r="L14" s="116">
        <v>0</v>
      </c>
      <c r="M14" s="16"/>
      <c r="N14" s="117">
        <f>+'[4]IS-summary'!$G$35</f>
        <v>20713</v>
      </c>
      <c r="O14" s="101"/>
      <c r="P14" s="117">
        <f>SUM(F14:O14)</f>
        <v>20713</v>
      </c>
    </row>
    <row r="15" spans="2:16" s="105" customFormat="1" ht="18" customHeight="1">
      <c r="B15" s="83"/>
      <c r="C15" s="8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9"/>
      <c r="O15" s="101"/>
      <c r="P15" s="119"/>
    </row>
    <row r="16" spans="2:16" s="105" customFormat="1" ht="18" customHeight="1">
      <c r="B16" s="83" t="s">
        <v>41</v>
      </c>
      <c r="C16" s="83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9"/>
      <c r="O16" s="101"/>
      <c r="P16" s="119"/>
    </row>
    <row r="17" spans="2:16" s="105" customFormat="1" ht="18" customHeight="1">
      <c r="B17" s="120" t="s">
        <v>80</v>
      </c>
      <c r="C17" s="83"/>
      <c r="D17" s="16">
        <v>5950</v>
      </c>
      <c r="E17" s="16"/>
      <c r="F17" s="16">
        <v>5950</v>
      </c>
      <c r="G17" s="16"/>
      <c r="H17" s="116">
        <v>0</v>
      </c>
      <c r="I17" s="16"/>
      <c r="J17" s="116">
        <v>25</v>
      </c>
      <c r="K17" s="16"/>
      <c r="L17" s="116">
        <v>0</v>
      </c>
      <c r="M17" s="16"/>
      <c r="N17" s="116">
        <v>0</v>
      </c>
      <c r="O17" s="101"/>
      <c r="P17" s="117">
        <f>SUM(F17:O17)</f>
        <v>5975</v>
      </c>
    </row>
    <row r="18" spans="2:16" s="105" customFormat="1" ht="18" customHeight="1">
      <c r="B18" s="120"/>
      <c r="C18" s="83"/>
      <c r="D18" s="16"/>
      <c r="E18" s="16"/>
      <c r="F18" s="16"/>
      <c r="G18" s="16"/>
      <c r="H18" s="116"/>
      <c r="I18" s="16"/>
      <c r="J18" s="116"/>
      <c r="K18" s="16"/>
      <c r="L18" s="116"/>
      <c r="M18" s="16"/>
      <c r="N18" s="119"/>
      <c r="O18" s="101"/>
      <c r="P18" s="119"/>
    </row>
    <row r="19" spans="2:16" s="105" customFormat="1" ht="18" customHeight="1">
      <c r="B19" s="83" t="s">
        <v>43</v>
      </c>
      <c r="C19" s="83"/>
      <c r="D19" s="116">
        <v>0</v>
      </c>
      <c r="E19" s="16"/>
      <c r="F19" s="116">
        <v>0</v>
      </c>
      <c r="G19" s="16"/>
      <c r="H19" s="116">
        <v>0</v>
      </c>
      <c r="I19" s="16"/>
      <c r="J19" s="116">
        <v>0</v>
      </c>
      <c r="K19" s="16"/>
      <c r="L19" s="116">
        <v>0</v>
      </c>
      <c r="M19" s="16"/>
      <c r="N19" s="116">
        <v>0</v>
      </c>
      <c r="O19" s="101"/>
      <c r="P19" s="116">
        <f>SUM(F19:O19)</f>
        <v>0</v>
      </c>
    </row>
    <row r="20" spans="2:16" s="105" customFormat="1" ht="18" customHeight="1">
      <c r="B20" s="120"/>
      <c r="C20" s="83"/>
      <c r="D20" s="69"/>
      <c r="E20" s="16"/>
      <c r="F20" s="69"/>
      <c r="G20" s="16"/>
      <c r="H20" s="69"/>
      <c r="I20" s="16"/>
      <c r="J20" s="69"/>
      <c r="K20" s="16"/>
      <c r="L20" s="69"/>
      <c r="M20" s="16"/>
      <c r="N20" s="119"/>
      <c r="O20" s="101"/>
      <c r="P20" s="119"/>
    </row>
    <row r="21" spans="2:16" s="105" customFormat="1" ht="18" customHeight="1">
      <c r="B21" s="83" t="s">
        <v>81</v>
      </c>
      <c r="C21" s="83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119"/>
      <c r="O21" s="101"/>
      <c r="P21" s="119"/>
    </row>
    <row r="22" spans="2:17" s="105" customFormat="1" ht="18" customHeight="1">
      <c r="B22" s="120" t="s">
        <v>82</v>
      </c>
      <c r="C22" s="83"/>
      <c r="D22" s="121">
        <v>0</v>
      </c>
      <c r="E22" s="121"/>
      <c r="F22" s="121">
        <v>0</v>
      </c>
      <c r="G22" s="121"/>
      <c r="H22" s="121">
        <v>0</v>
      </c>
      <c r="I22" s="121"/>
      <c r="J22" s="121">
        <v>0</v>
      </c>
      <c r="K22" s="121"/>
      <c r="L22" s="121">
        <v>0</v>
      </c>
      <c r="M22" s="121"/>
      <c r="N22" s="28">
        <v>-3503</v>
      </c>
      <c r="O22" s="122"/>
      <c r="P22" s="28">
        <f>SUM(F22:O22)</f>
        <v>-3503</v>
      </c>
      <c r="Q22" s="123"/>
    </row>
    <row r="23" spans="2:17" s="105" customFormat="1" ht="18" customHeight="1">
      <c r="B23" s="120"/>
      <c r="C23" s="83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4"/>
      <c r="O23" s="122"/>
      <c r="P23" s="124"/>
      <c r="Q23" s="123"/>
    </row>
    <row r="24" spans="2:17" s="105" customFormat="1" ht="18" customHeight="1">
      <c r="B24" s="83" t="s">
        <v>17</v>
      </c>
      <c r="C24" s="83"/>
      <c r="D24" s="121"/>
      <c r="E24" s="121"/>
      <c r="F24" s="121"/>
      <c r="G24" s="121"/>
      <c r="H24" s="121"/>
      <c r="I24" s="121"/>
      <c r="J24" s="121"/>
      <c r="K24" s="121"/>
      <c r="L24" s="121"/>
      <c r="M24" s="125"/>
      <c r="N24" s="124"/>
      <c r="O24" s="122"/>
      <c r="P24" s="124"/>
      <c r="Q24" s="123"/>
    </row>
    <row r="25" spans="2:17" s="105" customFormat="1" ht="18" customHeight="1">
      <c r="B25" s="83" t="s">
        <v>83</v>
      </c>
      <c r="C25" s="83"/>
      <c r="D25" s="121">
        <v>0</v>
      </c>
      <c r="E25" s="121"/>
      <c r="F25" s="121">
        <v>0</v>
      </c>
      <c r="G25" s="121"/>
      <c r="H25" s="121">
        <v>0</v>
      </c>
      <c r="I25" s="121"/>
      <c r="J25" s="121">
        <v>0</v>
      </c>
      <c r="K25" s="121"/>
      <c r="L25" s="121">
        <v>66</v>
      </c>
      <c r="M25" s="125"/>
      <c r="N25" s="121">
        <v>0</v>
      </c>
      <c r="O25" s="126"/>
      <c r="P25" s="28">
        <f>SUM(F25:O25)</f>
        <v>66</v>
      </c>
      <c r="Q25" s="123"/>
    </row>
    <row r="26" spans="2:16" s="105" customFormat="1" ht="18" customHeight="1" thickBot="1">
      <c r="B26"/>
      <c r="C26" s="83"/>
      <c r="D26" s="127"/>
      <c r="E26" s="128"/>
      <c r="F26" s="127"/>
      <c r="G26" s="69"/>
      <c r="H26" s="129"/>
      <c r="I26" s="69"/>
      <c r="J26" s="130"/>
      <c r="K26" s="69"/>
      <c r="L26" s="129"/>
      <c r="M26" s="16"/>
      <c r="N26" s="129"/>
      <c r="O26" s="16"/>
      <c r="P26" s="129"/>
    </row>
    <row r="27" spans="2:16" s="105" customFormat="1" ht="18" customHeight="1">
      <c r="B27" s="83"/>
      <c r="C27" s="83"/>
      <c r="D27" s="116"/>
      <c r="E27" s="116"/>
      <c r="F27" s="116"/>
      <c r="G27" s="116"/>
      <c r="H27" s="116"/>
      <c r="I27" s="116"/>
      <c r="J27" s="116"/>
      <c r="K27" s="116"/>
      <c r="L27" s="116"/>
      <c r="M27" s="16"/>
      <c r="N27" s="69"/>
      <c r="O27" s="69"/>
      <c r="P27" s="69"/>
    </row>
    <row r="28" spans="2:16" s="105" customFormat="1" ht="18" customHeight="1" thickBot="1">
      <c r="B28" s="83" t="s">
        <v>84</v>
      </c>
      <c r="C28" s="83"/>
      <c r="D28" s="131">
        <f>SUM(D12:D26)</f>
        <v>68210</v>
      </c>
      <c r="E28" s="116"/>
      <c r="F28" s="131">
        <f>SUM(F12:F26)</f>
        <v>68219</v>
      </c>
      <c r="G28" s="116"/>
      <c r="H28" s="131">
        <f>SUM(H12:H26)</f>
        <v>-10</v>
      </c>
      <c r="I28" s="116"/>
      <c r="J28" s="131">
        <f>SUM(J12:J26)</f>
        <v>34</v>
      </c>
      <c r="K28" s="116"/>
      <c r="L28" s="131">
        <f>SUM(L12:L26)</f>
        <v>170</v>
      </c>
      <c r="M28" s="16"/>
      <c r="N28" s="131">
        <f>SUM(N12:N26)</f>
        <v>144503</v>
      </c>
      <c r="O28" s="131"/>
      <c r="P28" s="131">
        <f>SUM(P12:P26)</f>
        <v>212916</v>
      </c>
    </row>
    <row r="29" spans="2:16" s="105" customFormat="1" ht="18" customHeight="1">
      <c r="B29" s="83"/>
      <c r="C29" s="83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19"/>
      <c r="O29" s="101"/>
      <c r="P29" s="119"/>
    </row>
    <row r="30" spans="2:16" ht="19.5">
      <c r="B30" s="83"/>
      <c r="C30" s="83"/>
      <c r="D30" s="69"/>
      <c r="E30" s="16"/>
      <c r="F30" s="69"/>
      <c r="G30" s="16"/>
      <c r="H30" s="116"/>
      <c r="I30" s="116"/>
      <c r="J30" s="116"/>
      <c r="K30" s="116"/>
      <c r="L30" s="116"/>
      <c r="M30" s="116"/>
      <c r="N30" s="99"/>
      <c r="O30" s="99"/>
      <c r="P30" s="99"/>
    </row>
    <row r="31" spans="2:16" ht="19.5">
      <c r="B31" s="83" t="s">
        <v>85</v>
      </c>
      <c r="C31" s="83"/>
      <c r="D31" s="16">
        <v>60656</v>
      </c>
      <c r="E31" s="16"/>
      <c r="F31" s="16">
        <v>60664</v>
      </c>
      <c r="G31" s="16"/>
      <c r="H31" s="115">
        <v>-8</v>
      </c>
      <c r="I31" s="16"/>
      <c r="J31" s="116">
        <v>0</v>
      </c>
      <c r="K31" s="16"/>
      <c r="L31" s="16">
        <v>38</v>
      </c>
      <c r="M31" s="16"/>
      <c r="N31" s="16">
        <f>109787+2601</f>
        <v>112388</v>
      </c>
      <c r="O31" s="16"/>
      <c r="P31" s="16">
        <f>SUM(F31:O31)</f>
        <v>173082</v>
      </c>
    </row>
    <row r="32" spans="2:16" ht="19.5">
      <c r="B32" s="83"/>
      <c r="C32" s="83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</row>
    <row r="33" spans="2:16" ht="19.5">
      <c r="B33" s="83" t="s">
        <v>79</v>
      </c>
      <c r="C33" s="83"/>
      <c r="D33" s="116">
        <v>0</v>
      </c>
      <c r="E33" s="16"/>
      <c r="F33" s="116">
        <v>0</v>
      </c>
      <c r="G33" s="16"/>
      <c r="H33" s="116">
        <v>0</v>
      </c>
      <c r="I33" s="16"/>
      <c r="J33" s="116">
        <v>0</v>
      </c>
      <c r="K33" s="16"/>
      <c r="L33" s="116">
        <v>0</v>
      </c>
      <c r="M33" s="16"/>
      <c r="N33" s="16">
        <v>12566</v>
      </c>
      <c r="O33" s="16"/>
      <c r="P33" s="16">
        <f>SUM(F33:O33)</f>
        <v>12566</v>
      </c>
    </row>
    <row r="34" spans="2:16" ht="19.5">
      <c r="B34" s="83"/>
      <c r="C34" s="83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</row>
    <row r="35" spans="2:16" ht="19.5">
      <c r="B35" s="83" t="s">
        <v>41</v>
      </c>
      <c r="C35" s="83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</row>
    <row r="36" spans="2:16" ht="19.5">
      <c r="B36" s="120" t="s">
        <v>80</v>
      </c>
      <c r="C36" s="83"/>
      <c r="D36" s="16">
        <v>1477</v>
      </c>
      <c r="E36" s="16"/>
      <c r="F36" s="16">
        <v>1477</v>
      </c>
      <c r="G36" s="16"/>
      <c r="H36" s="116">
        <v>0</v>
      </c>
      <c r="I36" s="16"/>
      <c r="J36" s="16">
        <v>9</v>
      </c>
      <c r="K36" s="16"/>
      <c r="L36" s="116">
        <v>0</v>
      </c>
      <c r="M36" s="16"/>
      <c r="N36" s="116">
        <v>0</v>
      </c>
      <c r="O36" s="16"/>
      <c r="P36" s="132">
        <f>SUM(F36:O36)</f>
        <v>1486</v>
      </c>
    </row>
    <row r="37" spans="2:16" ht="19.5">
      <c r="B37" s="120"/>
      <c r="C37" s="83"/>
      <c r="D37" s="16"/>
      <c r="E37" s="16"/>
      <c r="F37" s="16"/>
      <c r="G37" s="16"/>
      <c r="H37" s="116"/>
      <c r="I37" s="16"/>
      <c r="J37" s="16"/>
      <c r="K37" s="16"/>
      <c r="L37" s="116"/>
      <c r="M37" s="16"/>
      <c r="N37" s="116"/>
      <c r="O37" s="16"/>
      <c r="P37" s="132"/>
    </row>
    <row r="38" spans="2:16" ht="19.5">
      <c r="B38" s="83" t="s">
        <v>43</v>
      </c>
      <c r="C38" s="83"/>
      <c r="D38" s="17">
        <v>-1</v>
      </c>
      <c r="E38" s="16"/>
      <c r="F38" s="116">
        <v>0</v>
      </c>
      <c r="G38" s="16"/>
      <c r="H38" s="116">
        <v>-2</v>
      </c>
      <c r="I38" s="16"/>
      <c r="J38" s="116">
        <v>0</v>
      </c>
      <c r="K38" s="16"/>
      <c r="L38" s="116">
        <v>0</v>
      </c>
      <c r="M38" s="16"/>
      <c r="N38" s="116">
        <v>0</v>
      </c>
      <c r="O38" s="16"/>
      <c r="P38" s="17">
        <f>SUM(F38:O38)</f>
        <v>-2</v>
      </c>
    </row>
    <row r="39" spans="2:16" ht="19.5">
      <c r="B39" s="120"/>
      <c r="C39" s="83"/>
      <c r="D39" s="16"/>
      <c r="E39" s="16"/>
      <c r="F39" s="16"/>
      <c r="G39" s="16"/>
      <c r="H39" s="116"/>
      <c r="I39" s="16"/>
      <c r="J39" s="16"/>
      <c r="K39" s="16"/>
      <c r="L39" s="116"/>
      <c r="M39" s="16"/>
      <c r="N39" s="116"/>
      <c r="O39" s="16"/>
      <c r="P39" s="132"/>
    </row>
    <row r="40" spans="2:16" ht="19.5">
      <c r="B40" s="83" t="s">
        <v>81</v>
      </c>
      <c r="C40" s="83"/>
      <c r="D40" s="16"/>
      <c r="E40" s="16"/>
      <c r="F40" s="16"/>
      <c r="G40" s="16"/>
      <c r="H40" s="116"/>
      <c r="I40" s="16"/>
      <c r="J40" s="16"/>
      <c r="K40" s="16"/>
      <c r="L40" s="116"/>
      <c r="M40" s="16"/>
      <c r="N40" s="116"/>
      <c r="O40" s="16"/>
      <c r="P40" s="132"/>
    </row>
    <row r="41" spans="2:16" ht="19.5">
      <c r="B41" s="120" t="s">
        <v>86</v>
      </c>
      <c r="C41" s="83"/>
      <c r="D41" s="116">
        <v>0</v>
      </c>
      <c r="E41" s="16"/>
      <c r="F41" s="116">
        <v>0</v>
      </c>
      <c r="G41" s="16"/>
      <c r="H41" s="116">
        <v>0</v>
      </c>
      <c r="I41" s="16"/>
      <c r="J41" s="116">
        <v>0</v>
      </c>
      <c r="K41" s="16"/>
      <c r="L41" s="116">
        <v>0</v>
      </c>
      <c r="M41" s="16"/>
      <c r="N41" s="28">
        <v>-3154</v>
      </c>
      <c r="O41" s="16"/>
      <c r="P41" s="17">
        <f>SUM(F41:O41)</f>
        <v>-3154</v>
      </c>
    </row>
    <row r="42" spans="2:16" ht="19.5">
      <c r="B42" s="120"/>
      <c r="C42" s="83"/>
      <c r="D42" s="116"/>
      <c r="E42" s="16"/>
      <c r="F42" s="116"/>
      <c r="G42" s="16"/>
      <c r="H42" s="116"/>
      <c r="I42" s="16"/>
      <c r="J42" s="116"/>
      <c r="K42" s="16"/>
      <c r="L42" s="116"/>
      <c r="M42" s="16"/>
      <c r="N42" s="28"/>
      <c r="O42" s="16"/>
      <c r="P42" s="17"/>
    </row>
    <row r="43" spans="2:16" ht="19.5">
      <c r="B43" s="83" t="s">
        <v>17</v>
      </c>
      <c r="C43" s="83"/>
      <c r="D43" s="116"/>
      <c r="E43" s="16"/>
      <c r="F43" s="116"/>
      <c r="G43" s="16"/>
      <c r="H43" s="116"/>
      <c r="I43" s="16"/>
      <c r="J43" s="116"/>
      <c r="K43" s="16"/>
      <c r="L43" s="116"/>
      <c r="M43" s="16"/>
      <c r="N43" s="28"/>
      <c r="O43" s="16"/>
      <c r="P43" s="17"/>
    </row>
    <row r="44" spans="2:16" ht="19.5">
      <c r="B44" s="83" t="s">
        <v>83</v>
      </c>
      <c r="C44" s="83"/>
      <c r="D44" s="116">
        <v>0</v>
      </c>
      <c r="E44" s="16"/>
      <c r="F44" s="116">
        <v>0</v>
      </c>
      <c r="G44" s="16"/>
      <c r="H44" s="116">
        <v>0</v>
      </c>
      <c r="I44" s="16"/>
      <c r="J44" s="116">
        <v>0</v>
      </c>
      <c r="K44" s="16"/>
      <c r="L44" s="116">
        <v>66</v>
      </c>
      <c r="M44" s="16"/>
      <c r="N44" s="28">
        <v>0</v>
      </c>
      <c r="O44" s="16"/>
      <c r="P44" s="17">
        <f>SUM(F44:O44)</f>
        <v>66</v>
      </c>
    </row>
    <row r="45" spans="3:16" ht="20.25" thickBot="1">
      <c r="C45" s="83"/>
      <c r="D45" s="129"/>
      <c r="E45" s="16"/>
      <c r="F45" s="129"/>
      <c r="G45" s="16"/>
      <c r="H45" s="129"/>
      <c r="I45" s="16"/>
      <c r="J45" s="129"/>
      <c r="K45" s="16"/>
      <c r="L45" s="129"/>
      <c r="M45" s="16"/>
      <c r="N45" s="129"/>
      <c r="O45" s="16"/>
      <c r="P45" s="129"/>
    </row>
    <row r="46" spans="2:16" ht="19.5">
      <c r="B46" s="83"/>
      <c r="C46" s="83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 ht="20.25" thickBot="1">
      <c r="B47" s="83" t="s">
        <v>87</v>
      </c>
      <c r="C47" s="83"/>
      <c r="D47" s="129">
        <f>SUM(D31:D45)</f>
        <v>62132</v>
      </c>
      <c r="E47" s="69"/>
      <c r="F47" s="129">
        <f>SUM(F31:F45)</f>
        <v>62141</v>
      </c>
      <c r="G47" s="69"/>
      <c r="H47" s="133">
        <f>SUM(H30:H45)</f>
        <v>-10</v>
      </c>
      <c r="I47" s="69"/>
      <c r="J47" s="133">
        <f>SUM(J30:J45)</f>
        <v>9</v>
      </c>
      <c r="K47" s="69"/>
      <c r="L47" s="129">
        <f>SUM(L30:L45)</f>
        <v>104</v>
      </c>
      <c r="M47" s="69"/>
      <c r="N47" s="129">
        <f>SUM(N30:N45)</f>
        <v>121800</v>
      </c>
      <c r="O47" s="69"/>
      <c r="P47" s="129">
        <f>SUM(P30:P45)</f>
        <v>184044</v>
      </c>
    </row>
    <row r="48" spans="2:16" ht="19.5">
      <c r="B48" s="83"/>
      <c r="C48" s="83"/>
      <c r="D48" s="16"/>
      <c r="E48" s="69"/>
      <c r="F48" s="16"/>
      <c r="G48" s="69"/>
      <c r="H48" s="69"/>
      <c r="I48" s="69"/>
      <c r="J48" s="69"/>
      <c r="K48" s="69"/>
      <c r="L48" s="16"/>
      <c r="M48" s="69"/>
      <c r="N48" s="69"/>
      <c r="O48" s="69"/>
      <c r="P48" s="16"/>
    </row>
    <row r="49" spans="2:16" ht="19.5">
      <c r="B49" s="83"/>
      <c r="C49" s="83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20" ht="19.5">
      <c r="B50" s="134"/>
      <c r="C50" s="13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1"/>
      <c r="R50" s="61"/>
      <c r="S50" s="61"/>
      <c r="T50" s="61"/>
    </row>
    <row r="51" spans="2:20" ht="19.5">
      <c r="B51" s="134"/>
      <c r="C51" s="13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1"/>
      <c r="R51" s="61"/>
      <c r="S51" s="61"/>
      <c r="T51" s="61"/>
    </row>
    <row r="52" spans="4:16" ht="19.5"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2:16" ht="19.5">
      <c r="B53" s="135" t="s">
        <v>88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2:16" ht="19.5">
      <c r="B54" s="135" t="s">
        <v>89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2:16" ht="19.5">
      <c r="B55" s="61" t="s">
        <v>90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5:16" ht="19.5"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5:16" ht="19.5"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5:16" ht="19.5"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5:16" ht="19.5"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</sheetData>
  <mergeCells count="2">
    <mergeCell ref="D6:F8"/>
    <mergeCell ref="L8:L9"/>
  </mergeCells>
  <printOptions/>
  <pageMargins left="0.23" right="0.25" top="0.45" bottom="0.18" header="0.22" footer="0.38"/>
  <pageSetup fitToHeight="1" fitToWidth="1" horizontalDpi="1200" verticalDpi="12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6">
      <selection activeCell="F17" sqref="F17"/>
    </sheetView>
  </sheetViews>
  <sheetFormatPr defaultColWidth="9.00390625" defaultRowHeight="19.5"/>
  <cols>
    <col min="1" max="1" width="5.625" style="0" customWidth="1"/>
    <col min="3" max="3" width="25.50390625" style="0" customWidth="1"/>
    <col min="4" max="4" width="20.50390625" style="0" customWidth="1"/>
    <col min="5" max="5" width="1.875" style="0" customWidth="1"/>
    <col min="6" max="6" width="22.00390625" style="0" customWidth="1"/>
    <col min="7" max="7" width="14.625" style="0" customWidth="1"/>
    <col min="8" max="8" width="20.125" style="0" customWidth="1"/>
    <col min="9" max="9" width="9.125" style="0" bestFit="1" customWidth="1"/>
    <col min="10" max="10" width="11.125" style="0" bestFit="1" customWidth="1"/>
    <col min="11" max="11" width="9.125" style="0" bestFit="1" customWidth="1"/>
  </cols>
  <sheetData>
    <row r="1" spans="1:7" ht="19.5">
      <c r="A1" s="1" t="s">
        <v>0</v>
      </c>
      <c r="B1" s="16"/>
      <c r="C1" s="16"/>
      <c r="D1" s="52"/>
      <c r="E1" s="52"/>
      <c r="F1" s="3"/>
      <c r="G1" s="2"/>
    </row>
    <row r="2" spans="1:7" ht="19.5">
      <c r="A2" s="2"/>
      <c r="B2" s="16"/>
      <c r="C2" s="16"/>
      <c r="D2" s="52"/>
      <c r="E2" s="52"/>
      <c r="F2" s="3"/>
      <c r="G2" s="2"/>
    </row>
    <row r="3" spans="1:7" ht="19.5">
      <c r="A3" s="1" t="s">
        <v>57</v>
      </c>
      <c r="B3" s="16"/>
      <c r="C3" s="16"/>
      <c r="D3" s="52"/>
      <c r="E3" s="52"/>
      <c r="F3" s="3"/>
      <c r="G3" s="2"/>
    </row>
    <row r="4" spans="1:7" ht="19.5">
      <c r="A4" s="1" t="s">
        <v>2</v>
      </c>
      <c r="B4" s="16"/>
      <c r="C4" s="16"/>
      <c r="D4" s="52"/>
      <c r="E4" s="52"/>
      <c r="F4" s="3"/>
      <c r="G4" s="2"/>
    </row>
    <row r="5" spans="1:7" ht="19.5">
      <c r="A5" s="2"/>
      <c r="B5" s="16"/>
      <c r="C5" s="16"/>
      <c r="D5" s="52"/>
      <c r="E5" s="52"/>
      <c r="F5" s="3"/>
      <c r="G5" s="2"/>
    </row>
    <row r="6" spans="1:7" ht="19.5">
      <c r="A6" s="2"/>
      <c r="B6" s="16"/>
      <c r="C6" s="16"/>
      <c r="D6" s="2"/>
      <c r="E6" s="2"/>
      <c r="F6" s="3"/>
      <c r="G6" s="2"/>
    </row>
    <row r="7" spans="1:11" ht="19.5">
      <c r="A7" s="60">
        <v>1</v>
      </c>
      <c r="B7" s="1" t="s">
        <v>58</v>
      </c>
      <c r="C7" s="16"/>
      <c r="D7" s="16"/>
      <c r="E7" s="16"/>
      <c r="F7" s="52"/>
      <c r="G7" s="7"/>
      <c r="H7" s="61"/>
      <c r="I7" s="61"/>
      <c r="J7" s="61"/>
      <c r="K7" s="61"/>
    </row>
    <row r="8" spans="1:11" ht="19.5">
      <c r="A8" s="60"/>
      <c r="B8" s="62"/>
      <c r="C8" s="16"/>
      <c r="D8" s="2"/>
      <c r="E8" s="2"/>
      <c r="F8" s="2"/>
      <c r="G8" s="7"/>
      <c r="H8" s="61"/>
      <c r="I8" s="61"/>
      <c r="J8" s="61"/>
      <c r="K8" s="61"/>
    </row>
    <row r="9" spans="1:11" ht="19.5">
      <c r="A9" s="60"/>
      <c r="B9" s="62"/>
      <c r="C9" s="16"/>
      <c r="D9" s="63" t="s">
        <v>59</v>
      </c>
      <c r="E9" s="63"/>
      <c r="F9" s="63" t="s">
        <v>59</v>
      </c>
      <c r="G9" s="64"/>
      <c r="H9" s="61"/>
      <c r="I9" s="61"/>
      <c r="J9" s="61"/>
      <c r="K9" s="61"/>
    </row>
    <row r="10" spans="1:11" ht="19.5">
      <c r="A10" s="60"/>
      <c r="B10" s="62"/>
      <c r="C10" s="16"/>
      <c r="D10" s="65" t="s">
        <v>60</v>
      </c>
      <c r="E10" s="65"/>
      <c r="F10" s="65" t="s">
        <v>61</v>
      </c>
      <c r="G10" s="7"/>
      <c r="H10" s="61"/>
      <c r="I10" s="61"/>
      <c r="J10" s="61"/>
      <c r="K10" s="61"/>
    </row>
    <row r="11" spans="1:11" ht="19.5">
      <c r="A11" s="60"/>
      <c r="B11" s="62"/>
      <c r="C11" s="16"/>
      <c r="D11" s="10" t="s">
        <v>5</v>
      </c>
      <c r="E11" s="10"/>
      <c r="F11" s="10" t="s">
        <v>5</v>
      </c>
      <c r="G11" s="7"/>
      <c r="H11" s="61"/>
      <c r="I11" s="61"/>
      <c r="J11" s="61"/>
      <c r="K11" s="61"/>
    </row>
    <row r="12" spans="1:11" ht="19.5">
      <c r="A12" s="60"/>
      <c r="B12" s="1"/>
      <c r="C12" s="16"/>
      <c r="D12" s="16"/>
      <c r="E12" s="16"/>
      <c r="F12" s="52"/>
      <c r="G12" s="19"/>
      <c r="H12" s="61"/>
      <c r="I12" s="61"/>
      <c r="J12" s="61"/>
      <c r="K12" s="66"/>
    </row>
    <row r="13" spans="1:11" ht="19.5">
      <c r="A13" s="60"/>
      <c r="B13" s="2" t="s">
        <v>62</v>
      </c>
      <c r="C13" s="16"/>
      <c r="D13" s="52">
        <v>74701</v>
      </c>
      <c r="E13" s="16"/>
      <c r="F13" s="52">
        <v>82273</v>
      </c>
      <c r="G13" s="19"/>
      <c r="H13" s="61"/>
      <c r="I13" s="61"/>
      <c r="J13" s="67"/>
      <c r="K13" s="66"/>
    </row>
    <row r="14" spans="1:11" ht="19.5">
      <c r="A14" s="60"/>
      <c r="B14" s="2" t="s">
        <v>63</v>
      </c>
      <c r="C14" s="16"/>
      <c r="D14" s="52">
        <v>-5892</v>
      </c>
      <c r="E14" s="52"/>
      <c r="F14" s="52">
        <v>-4440</v>
      </c>
      <c r="G14" s="19"/>
      <c r="H14" s="61"/>
      <c r="I14" s="61"/>
      <c r="J14" s="67"/>
      <c r="K14" s="66"/>
    </row>
    <row r="15" spans="1:11" ht="19.5">
      <c r="A15" s="60"/>
      <c r="B15" s="1"/>
      <c r="C15" s="16"/>
      <c r="D15" s="68"/>
      <c r="E15" s="69"/>
      <c r="F15" s="68"/>
      <c r="G15" s="19"/>
      <c r="H15" s="61"/>
      <c r="I15" s="61"/>
      <c r="J15" s="61"/>
      <c r="K15" s="66"/>
    </row>
    <row r="16" spans="1:11" ht="20.25" thickBot="1">
      <c r="A16" s="60"/>
      <c r="B16" s="1"/>
      <c r="C16" s="16"/>
      <c r="D16" s="70">
        <f>SUM(D13:D14)</f>
        <v>68809</v>
      </c>
      <c r="E16" s="69"/>
      <c r="F16" s="70">
        <f>SUM(F13:F15)</f>
        <v>77833</v>
      </c>
      <c r="G16" s="61"/>
      <c r="H16" s="61"/>
      <c r="I16" s="61"/>
      <c r="J16" s="61"/>
      <c r="K16" s="66"/>
    </row>
    <row r="17" spans="1:11" ht="20.25" thickTop="1">
      <c r="A17" s="60"/>
      <c r="B17" s="1"/>
      <c r="C17" s="16"/>
      <c r="D17" s="16"/>
      <c r="E17" s="16"/>
      <c r="F17" s="16"/>
      <c r="G17" s="19"/>
      <c r="H17" s="61"/>
      <c r="I17" s="61"/>
      <c r="J17" s="61"/>
      <c r="K17" s="66"/>
    </row>
    <row r="18" spans="1:11" ht="19.5">
      <c r="A18" s="60"/>
      <c r="B18" s="1"/>
      <c r="C18" s="16"/>
      <c r="D18" s="71"/>
      <c r="E18" s="71"/>
      <c r="F18" s="71"/>
      <c r="G18" s="18"/>
      <c r="K18" s="72"/>
    </row>
    <row r="19" spans="1:11" ht="19.5">
      <c r="A19" s="60">
        <v>2</v>
      </c>
      <c r="B19" s="1" t="s">
        <v>64</v>
      </c>
      <c r="C19" s="16"/>
      <c r="D19" s="73"/>
      <c r="E19" s="73"/>
      <c r="F19" s="73"/>
      <c r="G19" s="18"/>
      <c r="K19" s="72"/>
    </row>
    <row r="20" spans="1:11" ht="19.5">
      <c r="A20" s="60"/>
      <c r="B20" s="1"/>
      <c r="C20" s="16"/>
      <c r="D20" s="73"/>
      <c r="E20" s="73"/>
      <c r="F20" s="73"/>
      <c r="G20" s="18"/>
      <c r="K20" s="72"/>
    </row>
    <row r="21" spans="1:11" ht="19.5">
      <c r="A21" s="74"/>
      <c r="B21" s="1"/>
      <c r="C21" s="16"/>
      <c r="D21" s="75" t="s">
        <v>59</v>
      </c>
      <c r="E21" s="75"/>
      <c r="F21" s="75" t="s">
        <v>59</v>
      </c>
      <c r="G21" s="18"/>
      <c r="K21" s="72"/>
    </row>
    <row r="22" spans="1:11" ht="19.5">
      <c r="A22" s="74"/>
      <c r="B22" s="1"/>
      <c r="C22" s="16"/>
      <c r="D22" s="76">
        <v>39721</v>
      </c>
      <c r="E22" s="77"/>
      <c r="F22" s="76">
        <v>39355</v>
      </c>
      <c r="G22" s="18"/>
      <c r="K22" s="72"/>
    </row>
    <row r="23" spans="1:11" ht="19.5">
      <c r="A23" s="74"/>
      <c r="B23" s="1"/>
      <c r="C23" s="16"/>
      <c r="D23" s="10" t="s">
        <v>5</v>
      </c>
      <c r="E23" s="10"/>
      <c r="F23" s="10" t="s">
        <v>5</v>
      </c>
      <c r="G23" s="18"/>
      <c r="K23" s="72"/>
    </row>
    <row r="24" spans="1:11" ht="19.5">
      <c r="A24" s="74"/>
      <c r="B24" s="1"/>
      <c r="C24" s="16"/>
      <c r="D24" s="10"/>
      <c r="E24" s="10"/>
      <c r="F24" s="10"/>
      <c r="G24" s="18"/>
      <c r="K24" s="72"/>
    </row>
    <row r="25" spans="1:11" ht="19.5">
      <c r="A25" s="74"/>
      <c r="B25" s="2" t="s">
        <v>62</v>
      </c>
      <c r="C25" s="16"/>
      <c r="D25" s="16">
        <v>84918</v>
      </c>
      <c r="E25" s="52"/>
      <c r="F25" s="16">
        <v>84553</v>
      </c>
      <c r="G25" s="2"/>
      <c r="K25" s="72"/>
    </row>
    <row r="26" spans="1:11" ht="19.5">
      <c r="A26" s="74"/>
      <c r="B26" s="2" t="s">
        <v>63</v>
      </c>
      <c r="C26" s="16"/>
      <c r="D26" s="52">
        <v>-6202</v>
      </c>
      <c r="E26" s="52"/>
      <c r="F26" s="52">
        <v>-2078</v>
      </c>
      <c r="G26" s="2"/>
      <c r="K26" s="72"/>
    </row>
    <row r="27" spans="1:11" ht="19.5">
      <c r="A27" s="74"/>
      <c r="B27" s="2"/>
      <c r="C27" s="16"/>
      <c r="D27" s="78"/>
      <c r="E27" s="47"/>
      <c r="F27" s="79"/>
      <c r="G27" s="2"/>
      <c r="K27" s="72"/>
    </row>
    <row r="28" spans="1:11" ht="20.25" thickBot="1">
      <c r="A28" s="74"/>
      <c r="B28" s="2"/>
      <c r="C28" s="16"/>
      <c r="D28" s="80">
        <f>SUM(D25:D27)</f>
        <v>78716</v>
      </c>
      <c r="E28" s="47"/>
      <c r="F28" s="80">
        <f>SUM(F25:F27)</f>
        <v>82475</v>
      </c>
      <c r="G28" s="2"/>
      <c r="K28" s="72"/>
    </row>
    <row r="29" spans="1:11" ht="20.25" thickTop="1">
      <c r="A29" s="81"/>
      <c r="B29" s="53"/>
      <c r="C29" s="54"/>
      <c r="D29" s="55"/>
      <c r="E29" s="55"/>
      <c r="F29" s="56"/>
      <c r="G29" s="4"/>
      <c r="K29" s="72"/>
    </row>
    <row r="30" spans="1:11" ht="19.5">
      <c r="A30" s="81"/>
      <c r="B30" s="53"/>
      <c r="C30" s="53"/>
      <c r="D30" s="53"/>
      <c r="E30" s="53"/>
      <c r="F30" s="53"/>
      <c r="G30" s="4"/>
      <c r="K30" s="72"/>
    </row>
    <row r="31" spans="1:11" ht="19.5">
      <c r="A31" s="81"/>
      <c r="B31" s="53"/>
      <c r="C31" s="53"/>
      <c r="D31" s="53"/>
      <c r="E31" s="53"/>
      <c r="F31" s="53"/>
      <c r="G31" s="4"/>
      <c r="K31" s="72"/>
    </row>
    <row r="32" spans="1:11" ht="19.5">
      <c r="A32" s="82"/>
      <c r="B32" s="83"/>
      <c r="C32" s="83"/>
      <c r="D32" s="83"/>
      <c r="E32" s="83"/>
      <c r="F32" s="83"/>
      <c r="K32" s="72"/>
    </row>
    <row r="33" spans="1:11" ht="19.5">
      <c r="A33" s="81"/>
      <c r="B33" s="83"/>
      <c r="C33" s="83"/>
      <c r="D33" s="83"/>
      <c r="E33" s="83"/>
      <c r="F33" s="83"/>
      <c r="K33" s="72"/>
    </row>
    <row r="34" spans="1:11" ht="19.5">
      <c r="A34" s="83"/>
      <c r="B34" s="83"/>
      <c r="C34" s="83"/>
      <c r="D34" s="83"/>
      <c r="E34" s="83"/>
      <c r="F34" s="83"/>
      <c r="K34" s="72"/>
    </row>
    <row r="35" spans="1:11" ht="19.5">
      <c r="A35" s="53"/>
      <c r="B35" s="83"/>
      <c r="C35" s="83"/>
      <c r="D35" s="83"/>
      <c r="E35" s="83"/>
      <c r="F35" s="83"/>
      <c r="K35" s="72"/>
    </row>
    <row r="36" spans="1:11" ht="19.5">
      <c r="A36" s="53"/>
      <c r="B36" s="83"/>
      <c r="C36" s="83"/>
      <c r="D36" s="83"/>
      <c r="E36" s="83"/>
      <c r="F36" s="83"/>
      <c r="K36" s="72"/>
    </row>
    <row r="37" spans="1:11" ht="19.5">
      <c r="A37" s="53"/>
      <c r="B37" s="83"/>
      <c r="C37" s="83"/>
      <c r="D37" s="83"/>
      <c r="E37" s="83"/>
      <c r="F37" s="83"/>
      <c r="K37" s="72"/>
    </row>
    <row r="38" spans="1:11" ht="19.5">
      <c r="A38" s="84"/>
      <c r="B38" s="85"/>
      <c r="C38" s="86"/>
      <c r="D38" s="86"/>
      <c r="E38" s="86"/>
      <c r="F38" s="86"/>
      <c r="G38" s="9"/>
      <c r="K38" s="72"/>
    </row>
    <row r="39" spans="1:11" ht="19.5">
      <c r="A39" s="84"/>
      <c r="B39" s="86"/>
      <c r="C39" s="86"/>
      <c r="D39" s="86"/>
      <c r="E39" s="86"/>
      <c r="F39" s="86"/>
      <c r="G39" s="9"/>
      <c r="K39" s="72"/>
    </row>
    <row r="40" spans="1:11" ht="19.5">
      <c r="A40" s="84"/>
      <c r="B40" s="86"/>
      <c r="C40" s="86"/>
      <c r="D40" s="86"/>
      <c r="E40" s="86"/>
      <c r="F40" s="86"/>
      <c r="G40" s="9"/>
      <c r="K40" s="72"/>
    </row>
    <row r="41" spans="1:11" ht="19.5">
      <c r="A41" s="84"/>
      <c r="B41" s="86"/>
      <c r="C41" s="86"/>
      <c r="D41" s="86"/>
      <c r="E41" s="86"/>
      <c r="F41" s="86"/>
      <c r="G41" s="9"/>
      <c r="K41" s="72"/>
    </row>
    <row r="42" spans="1:7" ht="19.5">
      <c r="A42" s="84"/>
      <c r="B42" s="86"/>
      <c r="C42" s="86"/>
      <c r="D42" s="86"/>
      <c r="E42" s="86"/>
      <c r="F42" s="87"/>
      <c r="G42" s="9"/>
    </row>
    <row r="43" spans="1:7" ht="19.5">
      <c r="A43" s="84"/>
      <c r="B43" s="86"/>
      <c r="C43" s="86"/>
      <c r="D43" s="86"/>
      <c r="E43" s="86"/>
      <c r="F43" s="88"/>
      <c r="G43" s="89"/>
    </row>
    <row r="44" spans="1:7" ht="19.5">
      <c r="A44" s="84"/>
      <c r="B44" s="86"/>
      <c r="C44" s="86"/>
      <c r="D44" s="86"/>
      <c r="E44" s="86"/>
      <c r="F44" s="87"/>
      <c r="G44" s="61"/>
    </row>
    <row r="45" spans="1:7" ht="19.5">
      <c r="A45" s="84"/>
      <c r="B45" s="61"/>
      <c r="C45" s="61"/>
      <c r="D45" s="61"/>
      <c r="E45" s="61"/>
      <c r="F45" s="90"/>
      <c r="G45" s="61"/>
    </row>
    <row r="46" spans="1:7" ht="19.5">
      <c r="A46" s="84"/>
      <c r="B46" s="61"/>
      <c r="C46" s="61"/>
      <c r="D46" s="61"/>
      <c r="E46" s="61"/>
      <c r="F46" s="90"/>
      <c r="G46" s="61"/>
    </row>
    <row r="47" spans="1:7" ht="19.5">
      <c r="A47" s="84"/>
      <c r="B47" s="86"/>
      <c r="C47" s="61"/>
      <c r="D47" s="61"/>
      <c r="E47" s="61"/>
      <c r="F47" s="90"/>
      <c r="G47" s="61"/>
    </row>
    <row r="48" spans="1:7" ht="19.5">
      <c r="A48" s="84"/>
      <c r="B48" s="86"/>
      <c r="C48" s="61"/>
      <c r="D48" s="61"/>
      <c r="E48" s="61"/>
      <c r="F48" s="91"/>
      <c r="G48" s="61"/>
    </row>
    <row r="49" spans="1:7" ht="19.5">
      <c r="A49" s="84"/>
      <c r="B49" s="86"/>
      <c r="C49" s="61"/>
      <c r="D49" s="61"/>
      <c r="E49" s="61"/>
      <c r="F49" s="90"/>
      <c r="G49" s="61"/>
    </row>
    <row r="50" spans="1:7" ht="19.5">
      <c r="A50" s="84"/>
      <c r="B50" s="86"/>
      <c r="C50" s="61"/>
      <c r="D50" s="61"/>
      <c r="E50" s="61"/>
      <c r="F50" s="66"/>
      <c r="G50" s="61"/>
    </row>
    <row r="51" spans="1:7" ht="19.5">
      <c r="A51" s="84"/>
      <c r="B51" s="86"/>
      <c r="C51" s="61"/>
      <c r="D51" s="61"/>
      <c r="E51" s="61"/>
      <c r="F51" s="66"/>
      <c r="G51" s="61"/>
    </row>
    <row r="52" spans="1:7" ht="19.5">
      <c r="A52" s="84"/>
      <c r="B52" s="86"/>
      <c r="C52" s="61"/>
      <c r="D52" s="61"/>
      <c r="E52" s="61"/>
      <c r="F52" s="66"/>
      <c r="G52" s="61"/>
    </row>
    <row r="53" spans="1:7" ht="19.5">
      <c r="A53" s="84"/>
      <c r="B53" s="86"/>
      <c r="C53" s="61"/>
      <c r="D53" s="61"/>
      <c r="E53" s="61"/>
      <c r="F53" s="90"/>
      <c r="G53" s="61"/>
    </row>
    <row r="54" spans="1:7" ht="19.5">
      <c r="A54" s="84"/>
      <c r="B54" s="92"/>
      <c r="C54" s="61"/>
      <c r="D54" s="61"/>
      <c r="E54" s="61"/>
      <c r="F54" s="90"/>
      <c r="G54" s="61"/>
    </row>
    <row r="55" spans="1:7" ht="19.5">
      <c r="A55" s="84"/>
      <c r="B55" s="61"/>
      <c r="C55" s="61"/>
      <c r="D55" s="61"/>
      <c r="E55" s="61"/>
      <c r="F55" s="90"/>
      <c r="G55" s="61"/>
    </row>
    <row r="56" spans="1:7" ht="19.5">
      <c r="A56" s="84"/>
      <c r="B56" s="86"/>
      <c r="C56" s="61"/>
      <c r="D56" s="61"/>
      <c r="E56" s="61"/>
      <c r="F56" s="93"/>
      <c r="G56" s="61"/>
    </row>
    <row r="57" spans="1:7" ht="19.5">
      <c r="A57" s="84"/>
      <c r="B57" s="86"/>
      <c r="C57" s="61"/>
      <c r="D57" s="61"/>
      <c r="E57" s="61"/>
      <c r="F57" s="90"/>
      <c r="G57" s="61"/>
    </row>
    <row r="58" spans="1:7" ht="19.5">
      <c r="A58" s="84"/>
      <c r="B58" s="61"/>
      <c r="C58" s="61"/>
      <c r="D58" s="61"/>
      <c r="E58" s="61"/>
      <c r="F58" s="90"/>
      <c r="G58" s="61"/>
    </row>
    <row r="59" spans="1:7" ht="19.5">
      <c r="A59" s="84"/>
      <c r="B59" s="61"/>
      <c r="C59" s="61"/>
      <c r="D59" s="61"/>
      <c r="E59" s="61"/>
      <c r="F59" s="90"/>
      <c r="G59" s="61"/>
    </row>
    <row r="60" spans="1:7" ht="19.5">
      <c r="A60" s="94"/>
      <c r="B60" s="61"/>
      <c r="C60" s="61"/>
      <c r="D60" s="61"/>
      <c r="E60" s="61"/>
      <c r="F60" s="66"/>
      <c r="G60" s="61"/>
    </row>
    <row r="61" spans="1:7" ht="19.5">
      <c r="A61" s="94"/>
      <c r="B61" s="61"/>
      <c r="C61" s="61"/>
      <c r="D61" s="61"/>
      <c r="E61" s="61"/>
      <c r="F61" s="66"/>
      <c r="G61" s="61"/>
    </row>
    <row r="62" spans="1:7" ht="19.5">
      <c r="A62" s="61"/>
      <c r="B62" s="61"/>
      <c r="C62" s="61"/>
      <c r="D62" s="61"/>
      <c r="E62" s="61"/>
      <c r="F62" s="90"/>
      <c r="G62" s="61"/>
    </row>
    <row r="63" spans="1:7" ht="19.5">
      <c r="A63" s="61"/>
      <c r="B63" s="61"/>
      <c r="C63" s="61"/>
      <c r="D63" s="61"/>
      <c r="E63" s="61"/>
      <c r="F63" s="90"/>
      <c r="G63" s="61"/>
    </row>
    <row r="64" spans="1:7" ht="19.5">
      <c r="A64" s="61"/>
      <c r="B64" s="61"/>
      <c r="C64" s="61"/>
      <c r="D64" s="61"/>
      <c r="E64" s="61"/>
      <c r="F64" s="90"/>
      <c r="G64" s="61"/>
    </row>
    <row r="65" ht="19.5">
      <c r="F65" s="95"/>
    </row>
    <row r="66" ht="19.5">
      <c r="F66" s="95"/>
    </row>
    <row r="67" ht="19.5">
      <c r="F67" s="95"/>
    </row>
    <row r="68" ht="19.5">
      <c r="F68" s="95"/>
    </row>
  </sheetData>
  <printOptions/>
  <pageMargins left="1" right="0.28" top="0.56" bottom="0.54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9.5"/>
  <cols>
    <col min="1" max="1" width="2.75390625" style="4" customWidth="1"/>
    <col min="2" max="2" width="39.25390625" style="4" customWidth="1"/>
    <col min="3" max="3" width="7.75390625" style="4" customWidth="1"/>
    <col min="4" max="4" width="20.75390625" style="4" customWidth="1"/>
    <col min="5" max="5" width="1.875" style="4" customWidth="1"/>
    <col min="6" max="6" width="20.50390625" style="59" customWidth="1"/>
    <col min="7" max="7" width="2.625" style="4" customWidth="1"/>
    <col min="8" max="8" width="13.625" style="59" customWidth="1"/>
    <col min="9" max="9" width="12.625" style="4" customWidth="1"/>
    <col min="10" max="10" width="11.25390625" style="4" customWidth="1"/>
    <col min="11" max="11" width="11.50390625" style="4" customWidth="1"/>
    <col min="12" max="16384" width="9.00390625" style="4" customWidth="1"/>
  </cols>
  <sheetData>
    <row r="1" spans="1:9" ht="16.5">
      <c r="A1" s="1" t="s">
        <v>0</v>
      </c>
      <c r="B1" s="2"/>
      <c r="C1" s="2"/>
      <c r="D1" s="2"/>
      <c r="E1" s="2"/>
      <c r="F1" s="3"/>
      <c r="G1" s="2"/>
      <c r="H1" s="3"/>
      <c r="I1" s="2"/>
    </row>
    <row r="2" spans="1:9" ht="16.5">
      <c r="A2" s="2"/>
      <c r="B2" s="2"/>
      <c r="C2" s="2"/>
      <c r="D2" s="2"/>
      <c r="E2" s="2"/>
      <c r="F2" s="3"/>
      <c r="G2" s="2"/>
      <c r="H2" s="3"/>
      <c r="I2" s="2"/>
    </row>
    <row r="3" spans="1:9" ht="16.5">
      <c r="A3" s="1" t="s">
        <v>1</v>
      </c>
      <c r="B3" s="2"/>
      <c r="C3" s="2"/>
      <c r="D3" s="2"/>
      <c r="E3" s="2"/>
      <c r="F3" s="3"/>
      <c r="G3" s="2"/>
      <c r="H3" s="3"/>
      <c r="I3" s="2"/>
    </row>
    <row r="4" spans="1:9" ht="16.5">
      <c r="A4" s="1" t="s">
        <v>2</v>
      </c>
      <c r="B4" s="2"/>
      <c r="C4" s="2"/>
      <c r="D4" s="2"/>
      <c r="E4" s="2"/>
      <c r="F4" s="3"/>
      <c r="G4" s="2"/>
      <c r="H4" s="3"/>
      <c r="I4" s="2"/>
    </row>
    <row r="5" spans="1:9" ht="16.5">
      <c r="A5" s="1"/>
      <c r="B5" s="2"/>
      <c r="C5" s="2"/>
      <c r="D5" s="206" t="s">
        <v>3</v>
      </c>
      <c r="E5" s="206"/>
      <c r="F5" s="206"/>
      <c r="G5" s="2"/>
      <c r="H5" s="3"/>
      <c r="I5" s="2"/>
    </row>
    <row r="6" spans="1:14" ht="16.5">
      <c r="A6" s="2"/>
      <c r="B6" s="2"/>
      <c r="C6" s="5" t="s">
        <v>4</v>
      </c>
      <c r="D6" s="6">
        <v>39721</v>
      </c>
      <c r="E6" s="6"/>
      <c r="F6" s="6">
        <v>39355</v>
      </c>
      <c r="G6" s="2"/>
      <c r="H6" s="7"/>
      <c r="I6" s="8"/>
      <c r="J6" s="9"/>
      <c r="K6" s="9"/>
      <c r="L6" s="9"/>
      <c r="M6" s="9"/>
      <c r="N6" s="9"/>
    </row>
    <row r="7" spans="1:14" ht="16.5">
      <c r="A7" s="2"/>
      <c r="B7" s="2"/>
      <c r="C7" s="2"/>
      <c r="D7" s="10" t="s">
        <v>5</v>
      </c>
      <c r="E7" s="10"/>
      <c r="F7" s="10" t="s">
        <v>5</v>
      </c>
      <c r="G7" s="11"/>
      <c r="H7" s="12"/>
      <c r="I7" s="8"/>
      <c r="J7" s="9"/>
      <c r="K7" s="9"/>
      <c r="L7" s="9"/>
      <c r="M7" s="9"/>
      <c r="N7" s="9"/>
    </row>
    <row r="8" spans="1:14" ht="16.5">
      <c r="A8" s="2"/>
      <c r="B8" s="2"/>
      <c r="C8" s="2"/>
      <c r="D8" s="2"/>
      <c r="E8" s="2"/>
      <c r="F8" s="2"/>
      <c r="G8" s="2"/>
      <c r="H8" s="13"/>
      <c r="I8" s="8"/>
      <c r="J8" s="9"/>
      <c r="K8" s="9"/>
      <c r="L8" s="9"/>
      <c r="M8" s="9"/>
      <c r="N8" s="9"/>
    </row>
    <row r="9" spans="1:14" ht="16.5">
      <c r="A9" s="1" t="s">
        <v>6</v>
      </c>
      <c r="B9" s="2"/>
      <c r="C9" s="2"/>
      <c r="D9" s="2"/>
      <c r="E9" s="2"/>
      <c r="F9" s="3"/>
      <c r="G9" s="2"/>
      <c r="H9" s="7"/>
      <c r="I9" s="7"/>
      <c r="J9" s="7"/>
      <c r="K9" s="7"/>
      <c r="L9" s="7"/>
      <c r="M9" s="7"/>
      <c r="N9" s="7"/>
    </row>
    <row r="10" spans="1:14" ht="16.5">
      <c r="A10" s="2"/>
      <c r="B10" s="2"/>
      <c r="C10" s="2"/>
      <c r="D10" s="14"/>
      <c r="E10" s="14"/>
      <c r="F10" s="15"/>
      <c r="G10" s="2"/>
      <c r="H10" s="7"/>
      <c r="I10" s="7"/>
      <c r="J10" s="7"/>
      <c r="K10" s="7"/>
      <c r="L10" s="7"/>
      <c r="M10" s="7"/>
      <c r="N10" s="7"/>
    </row>
    <row r="11" spans="1:14" ht="16.5">
      <c r="A11" s="2" t="s">
        <v>7</v>
      </c>
      <c r="B11" s="16"/>
      <c r="C11" s="16"/>
      <c r="D11" s="17">
        <f>+'[4]IS by co'!$AA$34</f>
        <v>20713</v>
      </c>
      <c r="E11" s="17"/>
      <c r="F11" s="17">
        <v>12566</v>
      </c>
      <c r="G11" s="18"/>
      <c r="H11" s="19"/>
      <c r="I11" s="19"/>
      <c r="J11" s="19"/>
      <c r="K11" s="19"/>
      <c r="L11" s="19"/>
      <c r="M11" s="19"/>
      <c r="N11" s="19"/>
    </row>
    <row r="12" spans="1:14" ht="16.5">
      <c r="A12" s="2"/>
      <c r="B12" s="16"/>
      <c r="C12" s="16"/>
      <c r="D12" s="17"/>
      <c r="E12" s="17"/>
      <c r="F12" s="17"/>
      <c r="G12" s="18"/>
      <c r="H12" s="19"/>
      <c r="I12" s="19"/>
      <c r="J12" s="19"/>
      <c r="K12" s="19"/>
      <c r="L12" s="19"/>
      <c r="M12" s="19"/>
      <c r="N12" s="19"/>
    </row>
    <row r="13" spans="1:14" ht="16.5">
      <c r="A13" s="2" t="s">
        <v>8</v>
      </c>
      <c r="B13" s="16"/>
      <c r="C13" s="16"/>
      <c r="D13" s="17"/>
      <c r="E13" s="17"/>
      <c r="F13" s="17"/>
      <c r="G13" s="18"/>
      <c r="H13" s="19"/>
      <c r="I13" s="19"/>
      <c r="J13" s="19"/>
      <c r="K13" s="19"/>
      <c r="L13" s="19"/>
      <c r="M13" s="19"/>
      <c r="N13" s="19"/>
    </row>
    <row r="14" spans="1:14" ht="16.5">
      <c r="A14" s="2"/>
      <c r="B14" s="16" t="s">
        <v>9</v>
      </c>
      <c r="C14" s="16"/>
      <c r="D14" s="17">
        <f>173+650+199+39+44+26</f>
        <v>1131</v>
      </c>
      <c r="E14" s="17"/>
      <c r="F14" s="17">
        <v>1374</v>
      </c>
      <c r="G14" s="18"/>
      <c r="H14" s="19"/>
      <c r="I14" s="19"/>
      <c r="J14" s="19"/>
      <c r="K14" s="19"/>
      <c r="L14" s="19"/>
      <c r="M14" s="19"/>
      <c r="N14" s="19"/>
    </row>
    <row r="15" spans="1:14" ht="16.5">
      <c r="A15" s="2"/>
      <c r="B15" s="16" t="s">
        <v>10</v>
      </c>
      <c r="C15" s="16"/>
      <c r="D15" s="17">
        <f>254</f>
        <v>254</v>
      </c>
      <c r="E15" s="17"/>
      <c r="F15" s="17">
        <v>90</v>
      </c>
      <c r="G15" s="18"/>
      <c r="H15" s="19"/>
      <c r="I15" s="19"/>
      <c r="J15" s="19"/>
      <c r="K15" s="19"/>
      <c r="L15" s="19"/>
      <c r="M15" s="19"/>
      <c r="N15" s="19"/>
    </row>
    <row r="16" spans="1:14" ht="16.5">
      <c r="A16" s="2"/>
      <c r="B16" s="16" t="s">
        <v>11</v>
      </c>
      <c r="C16" s="16"/>
      <c r="D16" s="17">
        <v>1235</v>
      </c>
      <c r="E16" s="17"/>
      <c r="F16" s="17">
        <v>3595</v>
      </c>
      <c r="G16" s="18"/>
      <c r="H16" s="19"/>
      <c r="I16" s="19"/>
      <c r="J16" s="19"/>
      <c r="K16" s="19"/>
      <c r="L16" s="19"/>
      <c r="M16" s="19"/>
      <c r="N16" s="19"/>
    </row>
    <row r="17" spans="1:14" ht="16.5">
      <c r="A17" s="2"/>
      <c r="B17" s="20" t="s">
        <v>12</v>
      </c>
      <c r="C17" s="21"/>
      <c r="D17" s="17">
        <v>56</v>
      </c>
      <c r="E17" s="22"/>
      <c r="F17" s="23">
        <v>2</v>
      </c>
      <c r="G17" s="18"/>
      <c r="H17" s="19"/>
      <c r="I17" s="19"/>
      <c r="J17" s="19"/>
      <c r="K17" s="19"/>
      <c r="L17" s="19"/>
      <c r="M17" s="19"/>
      <c r="N17" s="19"/>
    </row>
    <row r="18" spans="1:14" s="25" customFormat="1" ht="19.5" customHeight="1">
      <c r="A18" s="2"/>
      <c r="B18" s="207" t="s">
        <v>13</v>
      </c>
      <c r="C18" s="207"/>
      <c r="D18" s="17">
        <f>1734+4</f>
        <v>1738</v>
      </c>
      <c r="E18" s="17"/>
      <c r="F18" s="17">
        <v>2101</v>
      </c>
      <c r="G18" s="18"/>
      <c r="H18" s="24"/>
      <c r="I18" s="24"/>
      <c r="J18" s="24"/>
      <c r="K18" s="24"/>
      <c r="L18" s="24"/>
      <c r="M18" s="24"/>
      <c r="N18" s="24"/>
    </row>
    <row r="19" spans="1:14" s="25" customFormat="1" ht="19.5" customHeight="1">
      <c r="A19" s="2"/>
      <c r="B19" s="20" t="s">
        <v>14</v>
      </c>
      <c r="C19" s="20"/>
      <c r="D19" s="17">
        <v>112</v>
      </c>
      <c r="E19" s="17"/>
      <c r="F19" s="17">
        <v>91</v>
      </c>
      <c r="G19" s="18"/>
      <c r="H19" s="24"/>
      <c r="I19" s="24"/>
      <c r="J19" s="24"/>
      <c r="K19" s="24"/>
      <c r="L19" s="24"/>
      <c r="M19" s="24"/>
      <c r="N19" s="24"/>
    </row>
    <row r="20" spans="1:14" s="25" customFormat="1" ht="21" customHeight="1">
      <c r="A20" s="2"/>
      <c r="B20" s="207" t="s">
        <v>15</v>
      </c>
      <c r="C20" s="207"/>
      <c r="D20" s="17">
        <v>-451</v>
      </c>
      <c r="E20" s="15"/>
      <c r="F20" s="17">
        <v>-3760</v>
      </c>
      <c r="G20" s="18"/>
      <c r="I20" s="24"/>
      <c r="J20" s="24"/>
      <c r="K20" s="26"/>
      <c r="L20" s="26"/>
      <c r="M20" s="26"/>
      <c r="N20" s="26"/>
    </row>
    <row r="21" spans="1:14" s="25" customFormat="1" ht="21" customHeight="1">
      <c r="A21" s="2"/>
      <c r="B21" s="20" t="s">
        <v>16</v>
      </c>
      <c r="C21" s="20"/>
      <c r="D21" s="17">
        <v>-635</v>
      </c>
      <c r="E21" s="15"/>
      <c r="F21" s="17">
        <v>-505</v>
      </c>
      <c r="G21" s="18"/>
      <c r="I21" s="24"/>
      <c r="J21" s="24"/>
      <c r="K21" s="26"/>
      <c r="L21" s="26"/>
      <c r="M21" s="26"/>
      <c r="N21" s="26"/>
    </row>
    <row r="22" spans="1:14" s="25" customFormat="1" ht="21" customHeight="1">
      <c r="A22" s="2"/>
      <c r="B22" s="27" t="s">
        <v>17</v>
      </c>
      <c r="C22" s="20"/>
      <c r="D22" s="17"/>
      <c r="E22" s="15"/>
      <c r="F22" s="17"/>
      <c r="G22" s="18"/>
      <c r="I22" s="24"/>
      <c r="J22" s="24"/>
      <c r="K22" s="26"/>
      <c r="L22" s="26"/>
      <c r="M22" s="26"/>
      <c r="N22" s="26"/>
    </row>
    <row r="23" spans="1:14" s="25" customFormat="1" ht="21" customHeight="1">
      <c r="A23" s="2"/>
      <c r="B23" s="27" t="s">
        <v>18</v>
      </c>
      <c r="C23" s="20"/>
      <c r="D23" s="17">
        <v>66</v>
      </c>
      <c r="E23" s="15"/>
      <c r="F23" s="17">
        <v>66</v>
      </c>
      <c r="G23" s="18"/>
      <c r="I23" s="24"/>
      <c r="J23" s="24"/>
      <c r="K23" s="26"/>
      <c r="L23" s="26"/>
      <c r="M23" s="26"/>
      <c r="N23" s="26"/>
    </row>
    <row r="24" spans="1:14" s="25" customFormat="1" ht="21" customHeight="1">
      <c r="A24" s="2"/>
      <c r="B24" s="20" t="s">
        <v>19</v>
      </c>
      <c r="C24" s="20"/>
      <c r="D24" s="17">
        <v>-11</v>
      </c>
      <c r="E24" s="15"/>
      <c r="F24" s="17">
        <v>-123</v>
      </c>
      <c r="G24" s="18"/>
      <c r="I24" s="24"/>
      <c r="J24" s="24"/>
      <c r="K24" s="26"/>
      <c r="L24" s="26"/>
      <c r="M24" s="26"/>
      <c r="N24" s="26"/>
    </row>
    <row r="25" spans="1:14" s="25" customFormat="1" ht="19.5">
      <c r="A25" s="2"/>
      <c r="B25" s="16" t="s">
        <v>20</v>
      </c>
      <c r="C25" s="16"/>
      <c r="D25" s="28">
        <v>-1339</v>
      </c>
      <c r="E25" s="17"/>
      <c r="F25" s="28">
        <v>-1427</v>
      </c>
      <c r="G25" s="18"/>
      <c r="I25" s="29"/>
      <c r="J25" s="26"/>
      <c r="K25" s="26"/>
      <c r="L25" s="26"/>
      <c r="M25" s="26"/>
      <c r="N25" s="26"/>
    </row>
    <row r="26" spans="1:14" s="25" customFormat="1" ht="19.5">
      <c r="A26" s="2"/>
      <c r="B26" s="16" t="s">
        <v>21</v>
      </c>
      <c r="C26" s="16"/>
      <c r="D26" s="28">
        <v>1303</v>
      </c>
      <c r="E26" s="17"/>
      <c r="F26" s="28">
        <v>3010</v>
      </c>
      <c r="G26" s="18"/>
      <c r="I26" s="29"/>
      <c r="J26" s="24"/>
      <c r="K26" s="24"/>
      <c r="L26" s="24"/>
      <c r="M26" s="24"/>
      <c r="N26" s="24"/>
    </row>
    <row r="27" spans="1:14" s="25" customFormat="1" ht="19.5">
      <c r="A27" s="2"/>
      <c r="B27" s="16" t="s">
        <v>22</v>
      </c>
      <c r="C27" s="16"/>
      <c r="D27" s="28">
        <v>7555</v>
      </c>
      <c r="E27" s="28"/>
      <c r="F27" s="28">
        <v>6136</v>
      </c>
      <c r="G27" s="18"/>
      <c r="I27" s="7"/>
      <c r="J27" s="19"/>
      <c r="K27" s="24"/>
      <c r="L27" s="24"/>
      <c r="M27" s="24"/>
      <c r="N27" s="24"/>
    </row>
    <row r="28" spans="1:14" s="25" customFormat="1" ht="19.5">
      <c r="A28" s="2"/>
      <c r="B28" s="16"/>
      <c r="C28" s="16"/>
      <c r="D28" s="30"/>
      <c r="E28" s="28"/>
      <c r="F28" s="31"/>
      <c r="G28" s="18"/>
      <c r="H28" s="3"/>
      <c r="I28" s="19"/>
      <c r="J28" s="24"/>
      <c r="K28" s="24"/>
      <c r="L28" s="24"/>
      <c r="M28" s="24"/>
      <c r="N28" s="24"/>
    </row>
    <row r="29" spans="1:14" ht="16.5">
      <c r="A29" s="2"/>
      <c r="B29" s="16"/>
      <c r="C29" s="16"/>
      <c r="D29" s="17">
        <f>SUM(D11:D27)</f>
        <v>31727</v>
      </c>
      <c r="E29" s="28"/>
      <c r="F29" s="15">
        <f>SUM(F11:F28)</f>
        <v>23216</v>
      </c>
      <c r="G29" s="2"/>
      <c r="H29" s="3"/>
      <c r="I29" s="8"/>
      <c r="J29" s="32"/>
      <c r="K29" s="19"/>
      <c r="L29" s="19"/>
      <c r="M29" s="19"/>
      <c r="N29" s="19"/>
    </row>
    <row r="30" spans="1:14" ht="16.5">
      <c r="A30" s="2" t="s">
        <v>23</v>
      </c>
      <c r="B30" s="16"/>
      <c r="C30" s="16"/>
      <c r="D30" s="17"/>
      <c r="E30" s="17"/>
      <c r="F30" s="15"/>
      <c r="G30" s="2"/>
      <c r="H30" s="7"/>
      <c r="I30" s="7"/>
      <c r="J30" s="7"/>
      <c r="K30" s="7"/>
      <c r="L30" s="7"/>
      <c r="M30" s="7"/>
      <c r="N30" s="7"/>
    </row>
    <row r="31" spans="1:14" ht="16.5">
      <c r="A31" s="2"/>
      <c r="B31" s="16" t="s">
        <v>66</v>
      </c>
      <c r="C31" s="16"/>
      <c r="D31" s="17">
        <f>84796-90440-D15</f>
        <v>-5898</v>
      </c>
      <c r="E31" s="17"/>
      <c r="F31" s="15">
        <v>-777</v>
      </c>
      <c r="G31" s="2"/>
      <c r="H31" s="33"/>
      <c r="I31" s="33"/>
      <c r="J31" s="33"/>
      <c r="K31" s="33"/>
      <c r="L31" s="33"/>
      <c r="M31" s="33"/>
      <c r="N31" s="33"/>
    </row>
    <row r="32" spans="1:14" ht="16.5" customHeight="1">
      <c r="A32" s="2"/>
      <c r="B32" s="21" t="s">
        <v>24</v>
      </c>
      <c r="C32" s="16"/>
      <c r="D32" s="17">
        <f>138812-163211-D14+2911-1665</f>
        <v>-24284</v>
      </c>
      <c r="E32" s="17"/>
      <c r="F32" s="15">
        <v>-15709</v>
      </c>
      <c r="G32" s="2"/>
      <c r="H32" s="7"/>
      <c r="I32" s="7"/>
      <c r="J32" s="7"/>
      <c r="K32" s="7"/>
      <c r="L32" s="7"/>
      <c r="M32" s="7"/>
      <c r="N32" s="7"/>
    </row>
    <row r="33" spans="1:14" ht="16.5">
      <c r="A33" s="2"/>
      <c r="B33" s="16" t="s">
        <v>65</v>
      </c>
      <c r="C33" s="16"/>
      <c r="D33" s="17">
        <f>138209-100199</f>
        <v>38010</v>
      </c>
      <c r="E33" s="17"/>
      <c r="F33" s="15">
        <v>9655</v>
      </c>
      <c r="G33" s="2"/>
      <c r="H33" s="33"/>
      <c r="I33" s="33"/>
      <c r="J33" s="33"/>
      <c r="K33" s="33"/>
      <c r="L33" s="33"/>
      <c r="M33" s="33"/>
      <c r="N33" s="33"/>
    </row>
    <row r="34" spans="1:14" ht="16.5">
      <c r="A34" s="2"/>
      <c r="B34" s="21"/>
      <c r="C34" s="16"/>
      <c r="D34" s="30"/>
      <c r="E34" s="28"/>
      <c r="F34" s="34"/>
      <c r="G34" s="2"/>
      <c r="H34" s="7"/>
      <c r="I34" s="7"/>
      <c r="J34" s="7"/>
      <c r="K34" s="7"/>
      <c r="L34" s="7"/>
      <c r="M34" s="7"/>
      <c r="N34" s="7"/>
    </row>
    <row r="35" spans="1:14" ht="16.5" customHeight="1">
      <c r="A35" s="2"/>
      <c r="D35" s="15">
        <f>SUM(D29:D34)</f>
        <v>39555</v>
      </c>
      <c r="E35" s="35"/>
      <c r="F35" s="15">
        <f>SUM(F29:F34)</f>
        <v>16385</v>
      </c>
      <c r="G35" s="2"/>
      <c r="H35" s="33"/>
      <c r="I35" s="33"/>
      <c r="J35" s="33"/>
      <c r="K35" s="33"/>
      <c r="L35" s="33"/>
      <c r="M35" s="33"/>
      <c r="N35" s="33"/>
    </row>
    <row r="36" spans="1:14" ht="16.5" customHeight="1">
      <c r="A36" s="2"/>
      <c r="B36" s="21"/>
      <c r="C36" s="16"/>
      <c r="D36" s="17"/>
      <c r="E36" s="17"/>
      <c r="F36" s="15"/>
      <c r="G36" s="2"/>
      <c r="H36" s="7"/>
      <c r="I36" s="7"/>
      <c r="J36" s="36"/>
      <c r="K36" s="36"/>
      <c r="L36" s="36"/>
      <c r="M36" s="36"/>
      <c r="N36" s="36"/>
    </row>
    <row r="37" spans="1:14" ht="16.5">
      <c r="A37" s="2"/>
      <c r="B37" s="16" t="s">
        <v>25</v>
      </c>
      <c r="C37" s="16"/>
      <c r="D37" s="17">
        <v>-7419</v>
      </c>
      <c r="E37" s="17"/>
      <c r="F37" s="15">
        <v>-4630</v>
      </c>
      <c r="G37" s="2"/>
      <c r="H37" s="33"/>
      <c r="I37" s="33"/>
      <c r="J37" s="33"/>
      <c r="K37" s="33"/>
      <c r="L37" s="33"/>
      <c r="M37" s="33"/>
      <c r="N37" s="33"/>
    </row>
    <row r="38" spans="1:14" ht="16.5">
      <c r="A38" s="2"/>
      <c r="B38" s="16" t="s">
        <v>26</v>
      </c>
      <c r="C38" s="16"/>
      <c r="D38" s="17">
        <v>960</v>
      </c>
      <c r="E38" s="17"/>
      <c r="F38" s="17">
        <v>766</v>
      </c>
      <c r="G38" s="2"/>
      <c r="H38" s="33"/>
      <c r="I38" s="33"/>
      <c r="J38" s="33"/>
      <c r="K38" s="33"/>
      <c r="L38" s="33"/>
      <c r="M38" s="33"/>
      <c r="N38" s="33"/>
    </row>
    <row r="39" spans="1:14" ht="16.5">
      <c r="A39" s="2"/>
      <c r="B39" s="16" t="s">
        <v>27</v>
      </c>
      <c r="C39" s="37"/>
      <c r="D39" s="17">
        <v>1339</v>
      </c>
      <c r="E39" s="17"/>
      <c r="F39" s="15">
        <v>1427</v>
      </c>
      <c r="G39" s="2"/>
      <c r="H39" s="33"/>
      <c r="I39" s="33"/>
      <c r="J39" s="33"/>
      <c r="K39" s="33"/>
      <c r="L39" s="33"/>
      <c r="M39" s="33"/>
      <c r="N39" s="33"/>
    </row>
    <row r="40" spans="1:14" ht="16.5">
      <c r="A40" s="2"/>
      <c r="B40" s="16"/>
      <c r="C40" s="2"/>
      <c r="D40" s="30"/>
      <c r="E40" s="17"/>
      <c r="F40" s="34"/>
      <c r="G40" s="2"/>
      <c r="H40" s="33"/>
      <c r="I40" s="33"/>
      <c r="J40" s="33"/>
      <c r="K40" s="33"/>
      <c r="L40" s="33"/>
      <c r="M40" s="33"/>
      <c r="N40" s="33"/>
    </row>
    <row r="41" spans="1:14" ht="16.5">
      <c r="A41" s="2"/>
      <c r="B41" s="38"/>
      <c r="C41" s="2"/>
      <c r="D41" s="28"/>
      <c r="E41" s="17"/>
      <c r="F41" s="35"/>
      <c r="G41" s="2"/>
      <c r="H41" s="33"/>
      <c r="I41" s="33"/>
      <c r="J41" s="33"/>
      <c r="K41" s="33"/>
      <c r="L41" s="33"/>
      <c r="M41" s="33"/>
      <c r="N41" s="33"/>
    </row>
    <row r="42" spans="1:14" ht="17.25" customHeight="1" thickBot="1">
      <c r="A42" s="2"/>
      <c r="B42" s="209" t="s">
        <v>28</v>
      </c>
      <c r="C42" s="209"/>
      <c r="D42" s="39">
        <f>SUM(D35:D40)</f>
        <v>34435</v>
      </c>
      <c r="E42" s="35"/>
      <c r="F42" s="39">
        <f>SUM(F35:F40)</f>
        <v>13948</v>
      </c>
      <c r="G42" s="2"/>
      <c r="H42" s="33"/>
      <c r="I42" s="33"/>
      <c r="J42" s="33"/>
      <c r="K42" s="33"/>
      <c r="L42" s="33"/>
      <c r="M42" s="33"/>
      <c r="N42" s="33"/>
    </row>
    <row r="43" spans="1:14" ht="19.5" customHeight="1">
      <c r="A43" s="2"/>
      <c r="B43" s="40"/>
      <c r="C43" s="40"/>
      <c r="D43" s="35"/>
      <c r="E43" s="35"/>
      <c r="F43" s="35"/>
      <c r="G43" s="2"/>
      <c r="H43" s="33"/>
      <c r="I43" s="33"/>
      <c r="J43" s="33"/>
      <c r="K43" s="33"/>
      <c r="L43" s="33"/>
      <c r="M43" s="33"/>
      <c r="N43" s="33"/>
    </row>
    <row r="44" spans="1:14" ht="19.5" customHeight="1">
      <c r="A44" s="2"/>
      <c r="B44" s="40"/>
      <c r="C44" s="40"/>
      <c r="D44" s="35"/>
      <c r="E44" s="35"/>
      <c r="F44" s="35"/>
      <c r="G44" s="2"/>
      <c r="H44" s="33"/>
      <c r="I44" s="33"/>
      <c r="J44" s="33"/>
      <c r="K44" s="33"/>
      <c r="L44" s="33"/>
      <c r="M44" s="33"/>
      <c r="N44" s="33"/>
    </row>
    <row r="45" spans="1:14" ht="16.5">
      <c r="A45" s="2"/>
      <c r="C45" s="16"/>
      <c r="D45" s="35"/>
      <c r="E45" s="35"/>
      <c r="F45" s="35"/>
      <c r="G45" s="2"/>
      <c r="H45" s="33"/>
      <c r="I45" s="33"/>
      <c r="J45" s="33"/>
      <c r="K45" s="33"/>
      <c r="L45" s="33"/>
      <c r="M45" s="33"/>
      <c r="N45" s="33"/>
    </row>
    <row r="46" spans="1:14" ht="16.5">
      <c r="A46" s="2" t="s">
        <v>29</v>
      </c>
      <c r="B46" s="41"/>
      <c r="C46" s="16"/>
      <c r="D46" s="35"/>
      <c r="E46" s="35"/>
      <c r="F46" s="35"/>
      <c r="G46" s="2"/>
      <c r="H46" s="33"/>
      <c r="I46" s="33"/>
      <c r="J46" s="33"/>
      <c r="K46" s="33"/>
      <c r="L46" s="33"/>
      <c r="M46" s="33"/>
      <c r="N46" s="33"/>
    </row>
    <row r="47" spans="1:14" ht="16.5">
      <c r="A47" s="2" t="s">
        <v>30</v>
      </c>
      <c r="B47" s="41"/>
      <c r="C47" s="16"/>
      <c r="D47" s="35"/>
      <c r="E47" s="35"/>
      <c r="F47" s="35"/>
      <c r="G47" s="2"/>
      <c r="H47" s="33"/>
      <c r="I47" s="33"/>
      <c r="J47" s="33"/>
      <c r="K47" s="33"/>
      <c r="L47" s="33"/>
      <c r="M47" s="33"/>
      <c r="N47" s="33"/>
    </row>
    <row r="48" spans="1:14" ht="16.5">
      <c r="A48" s="2" t="s">
        <v>31</v>
      </c>
      <c r="B48" s="16"/>
      <c r="C48" s="16"/>
      <c r="D48" s="17"/>
      <c r="E48" s="17"/>
      <c r="F48" s="15"/>
      <c r="G48" s="2"/>
      <c r="H48" s="7"/>
      <c r="I48" s="7"/>
      <c r="J48" s="7"/>
      <c r="K48" s="7"/>
      <c r="L48" s="7"/>
      <c r="M48" s="7"/>
      <c r="N48" s="7"/>
    </row>
    <row r="49" spans="1:14" ht="16.5">
      <c r="A49" s="1" t="s">
        <v>32</v>
      </c>
      <c r="B49" s="16"/>
      <c r="C49" s="16"/>
      <c r="D49" s="17"/>
      <c r="E49" s="17"/>
      <c r="F49" s="15"/>
      <c r="G49" s="2"/>
      <c r="H49" s="7"/>
      <c r="I49" s="7"/>
      <c r="J49" s="7"/>
      <c r="K49" s="7"/>
      <c r="L49" s="7"/>
      <c r="M49" s="7"/>
      <c r="N49" s="7"/>
    </row>
    <row r="50" spans="1:14" ht="16.5">
      <c r="A50" s="2"/>
      <c r="B50" s="16"/>
      <c r="C50" s="42"/>
      <c r="D50" s="17"/>
      <c r="E50" s="17"/>
      <c r="F50" s="15"/>
      <c r="G50" s="2"/>
      <c r="H50" s="7"/>
      <c r="I50" s="7"/>
      <c r="J50" s="7"/>
      <c r="K50" s="7"/>
      <c r="L50" s="7"/>
      <c r="M50" s="7"/>
      <c r="N50" s="7"/>
    </row>
    <row r="51" spans="1:14" ht="16.5" customHeight="1">
      <c r="A51" s="2"/>
      <c r="B51" s="2"/>
      <c r="C51" s="2"/>
      <c r="D51" s="17"/>
      <c r="E51" s="17"/>
      <c r="F51" s="15"/>
      <c r="G51" s="2"/>
      <c r="H51" s="7"/>
      <c r="I51" s="7"/>
      <c r="J51" s="7"/>
      <c r="K51" s="7"/>
      <c r="L51" s="7"/>
      <c r="M51" s="7"/>
      <c r="N51" s="7"/>
    </row>
    <row r="52" spans="1:14" ht="16.5">
      <c r="A52" s="2"/>
      <c r="B52" s="21" t="s">
        <v>33</v>
      </c>
      <c r="C52" s="43"/>
      <c r="D52" s="17">
        <v>-5502</v>
      </c>
      <c r="E52" s="17"/>
      <c r="F52" s="15">
        <v>-3820</v>
      </c>
      <c r="G52" s="2"/>
      <c r="H52" s="33"/>
      <c r="I52" s="33"/>
      <c r="J52" s="33"/>
      <c r="K52" s="33"/>
      <c r="L52" s="33"/>
      <c r="M52" s="33"/>
      <c r="N52" s="33"/>
    </row>
    <row r="53" spans="1:14" ht="18" customHeight="1">
      <c r="A53" s="2"/>
      <c r="B53" s="207" t="s">
        <v>34</v>
      </c>
      <c r="C53" s="207"/>
      <c r="D53" s="44"/>
      <c r="E53" s="44"/>
      <c r="F53" s="45"/>
      <c r="G53" s="2"/>
      <c r="H53" s="33"/>
      <c r="I53" s="33"/>
      <c r="J53" s="33"/>
      <c r="K53" s="33"/>
      <c r="L53" s="33"/>
      <c r="M53" s="33"/>
      <c r="N53" s="33"/>
    </row>
    <row r="54" spans="1:14" ht="18" customHeight="1">
      <c r="A54" s="2"/>
      <c r="B54" s="20" t="s">
        <v>35</v>
      </c>
      <c r="C54" s="20"/>
      <c r="D54" s="17">
        <v>2844</v>
      </c>
      <c r="E54" s="14"/>
      <c r="F54" s="17">
        <v>8136</v>
      </c>
      <c r="G54" s="2"/>
      <c r="H54" s="33"/>
      <c r="I54" s="33"/>
      <c r="J54" s="33"/>
      <c r="K54" s="33"/>
      <c r="L54" s="33"/>
      <c r="M54" s="33"/>
      <c r="N54" s="33"/>
    </row>
    <row r="55" spans="1:14" ht="18" customHeight="1">
      <c r="A55" s="2"/>
      <c r="B55" s="20" t="s">
        <v>36</v>
      </c>
      <c r="C55" s="20"/>
      <c r="D55" s="46">
        <v>-16580</v>
      </c>
      <c r="E55" s="17"/>
      <c r="F55" s="17">
        <v>-13421</v>
      </c>
      <c r="G55" s="2"/>
      <c r="H55" s="33"/>
      <c r="I55" s="33"/>
      <c r="J55" s="33"/>
      <c r="K55" s="33"/>
      <c r="L55" s="33"/>
      <c r="M55" s="33"/>
      <c r="N55" s="33"/>
    </row>
    <row r="56" spans="1:14" ht="18" customHeight="1">
      <c r="A56" s="2"/>
      <c r="B56" s="20" t="s">
        <v>37</v>
      </c>
      <c r="C56" s="20"/>
      <c r="D56" s="46">
        <v>6635</v>
      </c>
      <c r="E56" s="17"/>
      <c r="F56" s="17">
        <v>1559</v>
      </c>
      <c r="G56" s="2"/>
      <c r="H56" s="33"/>
      <c r="I56" s="33"/>
      <c r="J56" s="33"/>
      <c r="K56" s="33"/>
      <c r="L56" s="33"/>
      <c r="M56" s="33"/>
      <c r="N56" s="33"/>
    </row>
    <row r="57" spans="1:14" ht="21.75" customHeight="1">
      <c r="A57" s="2"/>
      <c r="B57" s="207" t="s">
        <v>38</v>
      </c>
      <c r="C57" s="207"/>
      <c r="D57" s="15">
        <v>10</v>
      </c>
      <c r="E57" s="17"/>
      <c r="F57" s="17">
        <v>123</v>
      </c>
      <c r="G57" s="2"/>
      <c r="H57" s="47"/>
      <c r="I57" s="47"/>
      <c r="J57" s="47"/>
      <c r="K57" s="47"/>
      <c r="L57" s="47"/>
      <c r="M57" s="47"/>
      <c r="N57" s="47"/>
    </row>
    <row r="58" spans="1:14" ht="16.5">
      <c r="A58" s="2"/>
      <c r="B58" s="20"/>
      <c r="C58" s="16"/>
      <c r="D58" s="30"/>
      <c r="E58" s="28"/>
      <c r="F58" s="34"/>
      <c r="G58" s="2"/>
      <c r="H58" s="7"/>
      <c r="I58" s="7"/>
      <c r="J58" s="7"/>
      <c r="K58" s="7"/>
      <c r="L58" s="7"/>
      <c r="M58" s="7"/>
      <c r="N58" s="7"/>
    </row>
    <row r="59" spans="1:14" ht="16.5">
      <c r="A59" s="2"/>
      <c r="B59" s="20"/>
      <c r="C59" s="16"/>
      <c r="D59" s="28"/>
      <c r="E59" s="28"/>
      <c r="F59" s="35"/>
      <c r="G59" s="2"/>
      <c r="H59" s="7"/>
      <c r="I59" s="7"/>
      <c r="J59" s="7"/>
      <c r="K59" s="7"/>
      <c r="L59" s="7"/>
      <c r="M59" s="7"/>
      <c r="N59" s="7"/>
    </row>
    <row r="60" spans="1:14" ht="17.25" thickBot="1">
      <c r="A60" s="2"/>
      <c r="B60" s="48" t="s">
        <v>39</v>
      </c>
      <c r="C60" s="41"/>
      <c r="D60" s="39">
        <f>SUM(D52:D57)</f>
        <v>-12593</v>
      </c>
      <c r="E60" s="35"/>
      <c r="F60" s="39">
        <f>SUM(F52:F57)</f>
        <v>-7423</v>
      </c>
      <c r="G60" s="2"/>
      <c r="H60" s="33"/>
      <c r="I60" s="33"/>
      <c r="J60" s="33"/>
      <c r="K60" s="33"/>
      <c r="L60" s="33"/>
      <c r="M60" s="33"/>
      <c r="N60" s="33"/>
    </row>
    <row r="61" spans="1:14" ht="16.5">
      <c r="A61" s="2"/>
      <c r="B61" s="41"/>
      <c r="C61" s="41"/>
      <c r="D61" s="35"/>
      <c r="E61" s="35"/>
      <c r="F61" s="35"/>
      <c r="G61" s="2"/>
      <c r="H61" s="33"/>
      <c r="I61" s="33"/>
      <c r="J61" s="33"/>
      <c r="K61" s="33"/>
      <c r="L61" s="33"/>
      <c r="M61" s="33"/>
      <c r="N61" s="33"/>
    </row>
    <row r="62" spans="1:14" ht="16.5">
      <c r="A62" s="2"/>
      <c r="B62" s="16"/>
      <c r="C62" s="16"/>
      <c r="D62" s="17"/>
      <c r="E62" s="17"/>
      <c r="F62" s="15"/>
      <c r="G62" s="2"/>
      <c r="H62" s="7"/>
      <c r="I62" s="7"/>
      <c r="J62" s="7"/>
      <c r="K62" s="7"/>
      <c r="L62" s="7"/>
      <c r="M62" s="7"/>
      <c r="N62" s="7"/>
    </row>
    <row r="63" spans="1:14" ht="16.5">
      <c r="A63" s="1" t="s">
        <v>40</v>
      </c>
      <c r="B63" s="16"/>
      <c r="C63" s="16"/>
      <c r="D63" s="17"/>
      <c r="E63" s="17"/>
      <c r="F63" s="15"/>
      <c r="G63" s="2"/>
      <c r="H63" s="7"/>
      <c r="I63" s="7"/>
      <c r="J63" s="7"/>
      <c r="K63" s="7"/>
      <c r="L63" s="7"/>
      <c r="M63" s="7"/>
      <c r="N63" s="7"/>
    </row>
    <row r="64" spans="1:14" ht="16.5">
      <c r="A64" s="2"/>
      <c r="B64" s="16"/>
      <c r="C64" s="16"/>
      <c r="D64" s="17"/>
      <c r="E64" s="17"/>
      <c r="F64" s="15"/>
      <c r="G64" s="2"/>
      <c r="H64" s="7"/>
      <c r="I64" s="7"/>
      <c r="J64" s="7"/>
      <c r="K64" s="7"/>
      <c r="L64" s="7"/>
      <c r="M64" s="7"/>
      <c r="N64" s="7"/>
    </row>
    <row r="65" spans="1:14" ht="16.5">
      <c r="A65" s="2"/>
      <c r="B65" s="16" t="s">
        <v>41</v>
      </c>
      <c r="C65" s="16"/>
      <c r="D65" s="17"/>
      <c r="E65" s="17"/>
      <c r="F65" s="15"/>
      <c r="G65" s="2"/>
      <c r="H65" s="7"/>
      <c r="I65" s="7"/>
      <c r="J65" s="7"/>
      <c r="K65" s="7"/>
      <c r="L65" s="7"/>
      <c r="M65" s="7"/>
      <c r="N65" s="7"/>
    </row>
    <row r="66" spans="1:14" ht="16.5">
      <c r="A66" s="2"/>
      <c r="B66" s="49" t="s">
        <v>42</v>
      </c>
      <c r="C66" s="16"/>
      <c r="D66" s="15">
        <v>5975</v>
      </c>
      <c r="E66" s="17"/>
      <c r="F66" s="17">
        <v>1486</v>
      </c>
      <c r="G66" s="2"/>
      <c r="H66" s="7"/>
      <c r="I66" s="7"/>
      <c r="J66" s="7"/>
      <c r="K66" s="7"/>
      <c r="L66" s="7"/>
      <c r="M66" s="7"/>
      <c r="N66" s="7"/>
    </row>
    <row r="67" spans="1:14" ht="16.5">
      <c r="A67" s="2"/>
      <c r="B67" s="16" t="s">
        <v>43</v>
      </c>
      <c r="C67" s="16"/>
      <c r="D67" s="15">
        <v>0</v>
      </c>
      <c r="E67" s="17"/>
      <c r="F67" s="17">
        <v>-2</v>
      </c>
      <c r="G67" s="2"/>
      <c r="H67" s="7"/>
      <c r="I67" s="7"/>
      <c r="J67" s="7"/>
      <c r="K67" s="7"/>
      <c r="L67" s="7"/>
      <c r="M67" s="7"/>
      <c r="N67" s="7"/>
    </row>
    <row r="68" spans="1:14" ht="16.5">
      <c r="A68" s="2"/>
      <c r="B68" s="16" t="s">
        <v>44</v>
      </c>
      <c r="C68" s="16"/>
      <c r="D68" s="35">
        <v>-60571</v>
      </c>
      <c r="E68" s="17"/>
      <c r="F68" s="35">
        <v>-42941</v>
      </c>
      <c r="G68" s="8"/>
      <c r="H68" s="33"/>
      <c r="I68" s="33"/>
      <c r="J68" s="33"/>
      <c r="K68" s="33"/>
      <c r="L68" s="33"/>
      <c r="M68" s="33"/>
      <c r="N68" s="33"/>
    </row>
    <row r="69" spans="1:14" ht="16.5">
      <c r="A69" s="2"/>
      <c r="B69" s="16" t="s">
        <v>45</v>
      </c>
      <c r="C69" s="16"/>
      <c r="D69" s="17">
        <v>47339</v>
      </c>
      <c r="E69" s="17"/>
      <c r="F69" s="35">
        <v>44914</v>
      </c>
      <c r="G69" s="8"/>
      <c r="H69" s="33"/>
      <c r="I69" s="33"/>
      <c r="J69" s="33"/>
      <c r="K69" s="33"/>
      <c r="L69" s="33"/>
      <c r="M69" s="33"/>
      <c r="N69" s="33"/>
    </row>
    <row r="70" spans="1:14" ht="16.5">
      <c r="A70" s="2"/>
      <c r="B70" s="16" t="s">
        <v>46</v>
      </c>
      <c r="C70" s="16"/>
      <c r="D70" s="17">
        <v>-3503</v>
      </c>
      <c r="E70" s="17"/>
      <c r="F70" s="35">
        <v>-3154</v>
      </c>
      <c r="G70" s="8"/>
      <c r="H70" s="33"/>
      <c r="I70" s="33"/>
      <c r="J70" s="33"/>
      <c r="K70" s="33"/>
      <c r="L70" s="33"/>
      <c r="M70" s="33"/>
      <c r="N70" s="33"/>
    </row>
    <row r="71" spans="1:14" ht="16.5">
      <c r="A71" s="2"/>
      <c r="B71" s="16" t="s">
        <v>47</v>
      </c>
      <c r="C71" s="16"/>
      <c r="D71" s="17">
        <v>260</v>
      </c>
      <c r="E71" s="17"/>
      <c r="F71" s="35">
        <v>0</v>
      </c>
      <c r="G71" s="8"/>
      <c r="H71" s="33"/>
      <c r="I71" s="33"/>
      <c r="J71" s="33"/>
      <c r="K71" s="33"/>
      <c r="L71" s="33"/>
      <c r="M71" s="33"/>
      <c r="N71" s="33"/>
    </row>
    <row r="72" spans="1:14" ht="16.5">
      <c r="A72" s="2"/>
      <c r="B72" s="16" t="s">
        <v>48</v>
      </c>
      <c r="C72" s="16"/>
      <c r="D72" s="17">
        <v>-132</v>
      </c>
      <c r="E72" s="17"/>
      <c r="F72" s="35">
        <v>-64</v>
      </c>
      <c r="G72" s="8"/>
      <c r="H72" s="33"/>
      <c r="I72" s="33"/>
      <c r="J72" s="33"/>
      <c r="K72" s="33"/>
      <c r="L72" s="33"/>
      <c r="M72" s="33"/>
      <c r="N72" s="33"/>
    </row>
    <row r="73" spans="1:14" ht="16.5">
      <c r="A73" s="2"/>
      <c r="B73" s="16" t="s">
        <v>49</v>
      </c>
      <c r="C73" s="16"/>
      <c r="D73" s="17">
        <v>-1303</v>
      </c>
      <c r="E73" s="17"/>
      <c r="F73" s="35">
        <v>-2122</v>
      </c>
      <c r="G73" s="8"/>
      <c r="H73" s="33"/>
      <c r="I73" s="33"/>
      <c r="J73" s="33"/>
      <c r="K73" s="33"/>
      <c r="L73" s="33"/>
      <c r="M73" s="33"/>
      <c r="N73" s="33"/>
    </row>
    <row r="74" spans="1:14" ht="16.5">
      <c r="A74" s="2"/>
      <c r="B74" s="16"/>
      <c r="C74" s="16"/>
      <c r="D74" s="30"/>
      <c r="E74" s="28"/>
      <c r="F74" s="34"/>
      <c r="G74" s="8"/>
      <c r="H74" s="7"/>
      <c r="I74" s="7"/>
      <c r="J74" s="7"/>
      <c r="K74" s="7"/>
      <c r="L74" s="7"/>
      <c r="M74" s="7"/>
      <c r="N74" s="7"/>
    </row>
    <row r="75" spans="1:14" ht="16.5" customHeight="1">
      <c r="A75" s="2"/>
      <c r="B75" s="1"/>
      <c r="D75" s="17"/>
      <c r="E75" s="28"/>
      <c r="F75" s="15"/>
      <c r="G75" s="2"/>
      <c r="H75" s="7"/>
      <c r="I75" s="7"/>
      <c r="J75" s="7"/>
      <c r="K75" s="7"/>
      <c r="L75" s="7"/>
      <c r="M75" s="7"/>
      <c r="N75" s="7"/>
    </row>
    <row r="76" spans="1:14" ht="17.25" thickBot="1">
      <c r="A76" s="2"/>
      <c r="B76" s="208" t="s">
        <v>50</v>
      </c>
      <c r="C76" s="208"/>
      <c r="D76" s="39">
        <f>SUM(D66:D74)</f>
        <v>-11935</v>
      </c>
      <c r="E76" s="35"/>
      <c r="F76" s="39">
        <f>SUM(F66:F74)</f>
        <v>-1883</v>
      </c>
      <c r="G76" s="2"/>
      <c r="H76" s="33"/>
      <c r="I76" s="33"/>
      <c r="J76" s="33"/>
      <c r="K76" s="33"/>
      <c r="L76" s="33"/>
      <c r="M76" s="33"/>
      <c r="N76" s="33"/>
    </row>
    <row r="77" spans="1:14" ht="16.5">
      <c r="A77" s="2"/>
      <c r="B77" s="16"/>
      <c r="C77" s="16"/>
      <c r="D77" s="17"/>
      <c r="E77" s="17"/>
      <c r="F77" s="15"/>
      <c r="G77" s="2"/>
      <c r="H77" s="7"/>
      <c r="I77" s="7"/>
      <c r="J77" s="7"/>
      <c r="K77" s="7"/>
      <c r="L77" s="7"/>
      <c r="M77" s="7"/>
      <c r="N77" s="7"/>
    </row>
    <row r="78" spans="1:14" ht="16.5">
      <c r="A78" s="1" t="s">
        <v>51</v>
      </c>
      <c r="B78" s="16"/>
      <c r="C78" s="16"/>
      <c r="D78" s="17"/>
      <c r="E78" s="17"/>
      <c r="F78" s="15"/>
      <c r="G78" s="2"/>
      <c r="H78" s="7"/>
      <c r="I78" s="7"/>
      <c r="J78" s="7"/>
      <c r="K78" s="7"/>
      <c r="L78" s="7"/>
      <c r="M78" s="7"/>
      <c r="N78" s="7"/>
    </row>
    <row r="79" spans="1:14" ht="16.5">
      <c r="A79" s="1" t="s">
        <v>52</v>
      </c>
      <c r="B79" s="16"/>
      <c r="C79" s="16"/>
      <c r="D79" s="15">
        <f>+D76+D60+D42</f>
        <v>9907</v>
      </c>
      <c r="E79" s="15"/>
      <c r="F79" s="15">
        <f>+F76+F60+F42</f>
        <v>4642</v>
      </c>
      <c r="G79" s="2"/>
      <c r="H79" s="19"/>
      <c r="I79" s="19"/>
      <c r="J79" s="19"/>
      <c r="K79" s="19"/>
      <c r="L79" s="19"/>
      <c r="M79" s="19"/>
      <c r="N79" s="19"/>
    </row>
    <row r="80" spans="1:14" ht="16.5">
      <c r="A80" s="2"/>
      <c r="B80" s="16"/>
      <c r="C80" s="16"/>
      <c r="D80" s="17"/>
      <c r="E80" s="17"/>
      <c r="F80" s="15"/>
      <c r="G80" s="2"/>
      <c r="H80" s="7"/>
      <c r="I80" s="7"/>
      <c r="J80" s="7"/>
      <c r="K80" s="7"/>
      <c r="L80" s="7"/>
      <c r="M80" s="7"/>
      <c r="N80" s="7"/>
    </row>
    <row r="81" spans="1:14" ht="16.5">
      <c r="A81" s="1" t="s">
        <v>53</v>
      </c>
      <c r="B81" s="16"/>
      <c r="C81" s="16"/>
      <c r="D81" s="17"/>
      <c r="E81" s="17"/>
      <c r="F81" s="15"/>
      <c r="G81" s="2"/>
      <c r="H81" s="7"/>
      <c r="I81" s="7"/>
      <c r="J81" s="7"/>
      <c r="K81" s="7"/>
      <c r="L81" s="7"/>
      <c r="M81" s="7"/>
      <c r="N81" s="7"/>
    </row>
    <row r="82" spans="1:14" ht="16.5">
      <c r="A82" s="1" t="s">
        <v>54</v>
      </c>
      <c r="B82" s="16"/>
      <c r="C82" s="50">
        <v>1</v>
      </c>
      <c r="D82" s="17">
        <f>+'[1]Note CFS'!D16</f>
        <v>68809</v>
      </c>
      <c r="E82" s="17"/>
      <c r="F82" s="15">
        <f>+'[1]Note CFS'!F16</f>
        <v>77833</v>
      </c>
      <c r="G82" s="2"/>
      <c r="H82" s="33"/>
      <c r="I82" s="33"/>
      <c r="J82" s="33"/>
      <c r="K82" s="33"/>
      <c r="L82" s="33"/>
      <c r="M82" s="33"/>
      <c r="N82" s="33"/>
    </row>
    <row r="83" spans="1:14" ht="16.5">
      <c r="A83" s="2"/>
      <c r="B83" s="16"/>
      <c r="C83" s="51"/>
      <c r="D83" s="30"/>
      <c r="E83" s="28"/>
      <c r="F83" s="34"/>
      <c r="G83" s="2"/>
      <c r="H83" s="7"/>
      <c r="I83" s="7"/>
      <c r="J83" s="7"/>
      <c r="K83" s="7"/>
      <c r="L83" s="7"/>
      <c r="M83" s="7"/>
      <c r="N83" s="7"/>
    </row>
    <row r="84" spans="1:14" ht="16.5">
      <c r="A84" s="1" t="s">
        <v>55</v>
      </c>
      <c r="B84" s="16"/>
      <c r="C84" s="51"/>
      <c r="D84" s="17"/>
      <c r="E84" s="28"/>
      <c r="F84" s="15"/>
      <c r="G84" s="2"/>
      <c r="H84" s="7"/>
      <c r="I84" s="7"/>
      <c r="J84" s="7"/>
      <c r="K84" s="7"/>
      <c r="L84" s="7"/>
      <c r="M84" s="7"/>
      <c r="N84" s="7"/>
    </row>
    <row r="85" spans="1:14" ht="17.25" thickBot="1">
      <c r="A85" s="1" t="s">
        <v>56</v>
      </c>
      <c r="B85" s="16"/>
      <c r="C85" s="50">
        <v>2</v>
      </c>
      <c r="D85" s="39">
        <f>SUM(D78:D83)</f>
        <v>78716</v>
      </c>
      <c r="E85" s="35"/>
      <c r="F85" s="39">
        <f>SUM(F78:F83)</f>
        <v>82475</v>
      </c>
      <c r="G85" s="2"/>
      <c r="H85" s="19"/>
      <c r="I85" s="19"/>
      <c r="J85" s="19"/>
      <c r="K85" s="19"/>
      <c r="L85" s="19"/>
      <c r="M85" s="19"/>
      <c r="N85" s="19"/>
    </row>
    <row r="86" spans="1:14" ht="16.5">
      <c r="A86" s="2"/>
      <c r="B86" s="16"/>
      <c r="C86" s="16"/>
      <c r="D86" s="17"/>
      <c r="E86" s="28"/>
      <c r="F86" s="15"/>
      <c r="G86" s="2"/>
      <c r="H86" s="7"/>
      <c r="I86" s="7"/>
      <c r="J86" s="36"/>
      <c r="K86" s="36"/>
      <c r="L86" s="36"/>
      <c r="M86" s="36"/>
      <c r="N86" s="36"/>
    </row>
    <row r="87" spans="1:14" ht="16.5">
      <c r="A87" s="2"/>
      <c r="B87" s="16"/>
      <c r="C87" s="16"/>
      <c r="D87" s="17"/>
      <c r="E87" s="17"/>
      <c r="F87" s="15"/>
      <c r="G87" s="2"/>
      <c r="H87" s="7"/>
      <c r="I87" s="7"/>
      <c r="J87" s="36"/>
      <c r="K87" s="36"/>
      <c r="L87" s="36"/>
      <c r="M87" s="36"/>
      <c r="N87" s="36"/>
    </row>
    <row r="88" spans="1:14" ht="16.5">
      <c r="A88" s="2"/>
      <c r="B88" s="16"/>
      <c r="C88" s="16"/>
      <c r="D88" s="17"/>
      <c r="E88" s="17"/>
      <c r="F88" s="15"/>
      <c r="G88" s="2"/>
      <c r="H88" s="7"/>
      <c r="I88" s="7"/>
      <c r="J88" s="36"/>
      <c r="K88" s="36"/>
      <c r="L88" s="36"/>
      <c r="M88" s="36"/>
      <c r="N88" s="36"/>
    </row>
    <row r="89" spans="1:14" ht="16.5">
      <c r="A89" s="2"/>
      <c r="B89" s="16"/>
      <c r="C89" s="16"/>
      <c r="D89" s="52"/>
      <c r="E89" s="52"/>
      <c r="F89" s="3"/>
      <c r="G89" s="2"/>
      <c r="H89" s="7"/>
      <c r="I89" s="7"/>
      <c r="J89" s="36"/>
      <c r="K89" s="36"/>
      <c r="L89" s="36"/>
      <c r="M89" s="36"/>
      <c r="N89" s="36"/>
    </row>
    <row r="90" spans="1:14" ht="16.5">
      <c r="A90" s="2"/>
      <c r="B90" s="16"/>
      <c r="C90" s="16"/>
      <c r="D90" s="52"/>
      <c r="E90" s="52"/>
      <c r="F90" s="3"/>
      <c r="G90" s="2"/>
      <c r="H90" s="7"/>
      <c r="I90" s="7"/>
      <c r="J90" s="36"/>
      <c r="K90" s="36"/>
      <c r="L90" s="36"/>
      <c r="M90" s="36"/>
      <c r="N90" s="36"/>
    </row>
    <row r="91" spans="1:14" ht="16.5">
      <c r="A91" s="2" t="s">
        <v>29</v>
      </c>
      <c r="B91" s="16"/>
      <c r="C91" s="16"/>
      <c r="D91" s="52"/>
      <c r="E91" s="52"/>
      <c r="F91" s="3"/>
      <c r="G91" s="2"/>
      <c r="H91" s="7"/>
      <c r="I91" s="7"/>
      <c r="J91" s="36"/>
      <c r="K91" s="36"/>
      <c r="L91" s="36"/>
      <c r="M91" s="36"/>
      <c r="N91" s="36"/>
    </row>
    <row r="92" spans="1:14" ht="16.5">
      <c r="A92" s="2" t="s">
        <v>30</v>
      </c>
      <c r="B92" s="16"/>
      <c r="C92" s="16"/>
      <c r="D92" s="52"/>
      <c r="E92" s="52"/>
      <c r="F92" s="3"/>
      <c r="G92" s="2"/>
      <c r="H92" s="7"/>
      <c r="I92" s="7"/>
      <c r="J92" s="36"/>
      <c r="K92" s="36"/>
      <c r="L92" s="36"/>
      <c r="M92" s="36"/>
      <c r="N92" s="36"/>
    </row>
    <row r="93" spans="1:14" ht="16.5">
      <c r="A93" s="2" t="s">
        <v>31</v>
      </c>
      <c r="B93" s="16"/>
      <c r="C93" s="16"/>
      <c r="D93" s="52"/>
      <c r="E93" s="52"/>
      <c r="F93" s="3"/>
      <c r="G93" s="2"/>
      <c r="H93" s="7"/>
      <c r="I93" s="7"/>
      <c r="J93" s="36"/>
      <c r="K93" s="36"/>
      <c r="L93" s="36"/>
      <c r="M93" s="36"/>
      <c r="N93" s="36"/>
    </row>
    <row r="94" spans="2:14" ht="16.5">
      <c r="B94" s="2"/>
      <c r="C94" s="2"/>
      <c r="D94" s="2"/>
      <c r="E94" s="2"/>
      <c r="F94" s="2"/>
      <c r="G94" s="2"/>
      <c r="H94" s="19"/>
      <c r="I94" s="19"/>
      <c r="J94" s="19"/>
      <c r="K94" s="19"/>
      <c r="L94" s="19"/>
      <c r="M94" s="19"/>
      <c r="N94" s="19"/>
    </row>
    <row r="95" spans="1:14" ht="16.5">
      <c r="A95" s="2"/>
      <c r="B95" s="2"/>
      <c r="C95" s="2"/>
      <c r="D95" s="2"/>
      <c r="E95" s="2"/>
      <c r="F95" s="2"/>
      <c r="G95" s="2"/>
      <c r="H95" s="19"/>
      <c r="I95" s="19"/>
      <c r="J95" s="19"/>
      <c r="K95" s="19"/>
      <c r="L95" s="19"/>
      <c r="M95" s="19"/>
      <c r="N95" s="19"/>
    </row>
    <row r="96" spans="1:14" ht="16.5">
      <c r="A96" s="2"/>
      <c r="B96" s="2"/>
      <c r="C96" s="2"/>
      <c r="D96" s="2"/>
      <c r="E96" s="2"/>
      <c r="F96" s="2"/>
      <c r="G96" s="2"/>
      <c r="H96" s="19"/>
      <c r="I96" s="19"/>
      <c r="J96" s="19"/>
      <c r="K96" s="19"/>
      <c r="L96" s="19"/>
      <c r="M96" s="19"/>
      <c r="N96" s="19"/>
    </row>
    <row r="97" spans="1:14" ht="16.5">
      <c r="A97" s="53"/>
      <c r="B97" s="53"/>
      <c r="C97" s="53"/>
      <c r="D97" s="53"/>
      <c r="E97" s="53"/>
      <c r="F97" s="53"/>
      <c r="H97" s="19"/>
      <c r="I97" s="19"/>
      <c r="J97" s="19"/>
      <c r="K97" s="19"/>
      <c r="L97" s="19"/>
      <c r="M97" s="19"/>
      <c r="N97" s="19"/>
    </row>
    <row r="98" spans="1:14" ht="16.5">
      <c r="A98" s="53"/>
      <c r="B98" s="53"/>
      <c r="C98" s="53"/>
      <c r="D98" s="53"/>
      <c r="E98" s="53"/>
      <c r="F98" s="53"/>
      <c r="H98" s="19"/>
      <c r="I98" s="19"/>
      <c r="J98" s="19"/>
      <c r="K98" s="19"/>
      <c r="L98" s="19"/>
      <c r="M98" s="19"/>
      <c r="N98" s="19"/>
    </row>
    <row r="99" spans="1:14" ht="16.5">
      <c r="A99" s="53"/>
      <c r="B99" s="54"/>
      <c r="C99" s="54"/>
      <c r="D99" s="55"/>
      <c r="E99" s="55"/>
      <c r="F99" s="56"/>
      <c r="H99" s="19"/>
      <c r="I99" s="19"/>
      <c r="J99" s="19"/>
      <c r="K99" s="19"/>
      <c r="L99" s="19"/>
      <c r="M99" s="19"/>
      <c r="N99" s="19"/>
    </row>
    <row r="100" spans="2:8" ht="13.5">
      <c r="B100" s="57"/>
      <c r="C100" s="57"/>
      <c r="D100" s="58"/>
      <c r="E100" s="58"/>
      <c r="H100" s="36"/>
    </row>
    <row r="101" spans="2:8" ht="13.5">
      <c r="B101" s="57"/>
      <c r="C101" s="57"/>
      <c r="D101" s="58"/>
      <c r="E101" s="58"/>
      <c r="H101" s="36"/>
    </row>
    <row r="102" spans="2:8" ht="13.5">
      <c r="B102" s="57"/>
      <c r="C102" s="57"/>
      <c r="D102" s="58"/>
      <c r="E102" s="58"/>
      <c r="H102" s="36"/>
    </row>
    <row r="103" spans="2:8" ht="13.5">
      <c r="B103" s="57"/>
      <c r="C103" s="57"/>
      <c r="D103" s="58"/>
      <c r="E103" s="58"/>
      <c r="H103" s="36"/>
    </row>
    <row r="104" spans="2:8" ht="13.5">
      <c r="B104" s="57"/>
      <c r="C104" s="57"/>
      <c r="D104" s="58"/>
      <c r="E104" s="58"/>
      <c r="H104" s="36"/>
    </row>
    <row r="105" spans="2:8" ht="13.5">
      <c r="B105" s="57"/>
      <c r="C105" s="57"/>
      <c r="D105" s="58"/>
      <c r="E105" s="58"/>
      <c r="H105" s="36"/>
    </row>
    <row r="106" spans="2:8" ht="13.5">
      <c r="B106" s="57"/>
      <c r="C106" s="57"/>
      <c r="D106" s="58"/>
      <c r="E106" s="58"/>
      <c r="H106" s="36"/>
    </row>
    <row r="107" spans="2:8" ht="13.5">
      <c r="B107" s="57"/>
      <c r="C107" s="57"/>
      <c r="D107" s="58"/>
      <c r="E107" s="58"/>
      <c r="H107" s="36"/>
    </row>
    <row r="108" spans="2:8" ht="13.5">
      <c r="B108" s="57"/>
      <c r="C108" s="57"/>
      <c r="D108" s="58"/>
      <c r="E108" s="58"/>
      <c r="H108" s="36"/>
    </row>
    <row r="109" spans="2:8" ht="13.5">
      <c r="B109" s="57"/>
      <c r="C109" s="57"/>
      <c r="D109" s="57"/>
      <c r="E109" s="57"/>
      <c r="H109" s="36"/>
    </row>
    <row r="110" spans="2:8" ht="13.5">
      <c r="B110" s="57"/>
      <c r="C110" s="57"/>
      <c r="D110" s="57"/>
      <c r="E110" s="57"/>
      <c r="H110" s="36"/>
    </row>
    <row r="111" spans="2:8" ht="13.5">
      <c r="B111" s="57"/>
      <c r="C111" s="57"/>
      <c r="D111" s="57"/>
      <c r="E111" s="57"/>
      <c r="H111" s="36"/>
    </row>
    <row r="112" spans="2:8" ht="13.5">
      <c r="B112" s="57"/>
      <c r="C112" s="57"/>
      <c r="D112" s="57"/>
      <c r="E112" s="57"/>
      <c r="H112" s="36"/>
    </row>
    <row r="113" spans="2:8" ht="13.5">
      <c r="B113" s="57"/>
      <c r="C113" s="57"/>
      <c r="D113" s="57"/>
      <c r="E113" s="57"/>
      <c r="H113" s="36"/>
    </row>
    <row r="114" spans="2:8" ht="13.5">
      <c r="B114" s="57"/>
      <c r="C114" s="57"/>
      <c r="D114" s="57"/>
      <c r="E114" s="57"/>
      <c r="H114" s="36"/>
    </row>
    <row r="115" spans="2:8" ht="13.5">
      <c r="B115" s="57"/>
      <c r="C115" s="57"/>
      <c r="D115" s="57"/>
      <c r="E115" s="57"/>
      <c r="H115" s="36"/>
    </row>
    <row r="116" spans="2:8" ht="13.5">
      <c r="B116" s="57"/>
      <c r="C116" s="57"/>
      <c r="D116" s="57"/>
      <c r="E116" s="57"/>
      <c r="H116" s="36"/>
    </row>
    <row r="117" spans="2:8" ht="13.5">
      <c r="B117" s="57"/>
      <c r="C117" s="57"/>
      <c r="D117" s="57"/>
      <c r="E117" s="57"/>
      <c r="H117" s="36"/>
    </row>
    <row r="118" spans="2:8" ht="13.5">
      <c r="B118" s="57"/>
      <c r="C118" s="57"/>
      <c r="D118" s="57"/>
      <c r="E118" s="57"/>
      <c r="H118" s="36"/>
    </row>
    <row r="119" spans="2:8" ht="13.5">
      <c r="B119" s="57"/>
      <c r="C119" s="57"/>
      <c r="D119" s="57"/>
      <c r="E119" s="57"/>
      <c r="H119" s="36"/>
    </row>
    <row r="120" spans="2:8" ht="13.5">
      <c r="B120" s="57"/>
      <c r="C120" s="57"/>
      <c r="D120" s="57"/>
      <c r="E120" s="57"/>
      <c r="H120" s="36"/>
    </row>
    <row r="121" spans="2:8" ht="13.5">
      <c r="B121" s="57"/>
      <c r="C121" s="57"/>
      <c r="D121" s="57"/>
      <c r="E121" s="57"/>
      <c r="H121" s="36"/>
    </row>
    <row r="122" spans="2:8" ht="13.5">
      <c r="B122" s="57"/>
      <c r="C122" s="57"/>
      <c r="D122" s="57"/>
      <c r="E122" s="57"/>
      <c r="H122" s="36"/>
    </row>
    <row r="123" spans="2:8" ht="13.5">
      <c r="B123" s="57"/>
      <c r="C123" s="57"/>
      <c r="D123" s="57"/>
      <c r="E123" s="57"/>
      <c r="H123" s="36"/>
    </row>
    <row r="124" spans="2:8" ht="13.5">
      <c r="B124" s="57"/>
      <c r="C124" s="57"/>
      <c r="D124" s="57"/>
      <c r="E124" s="57"/>
      <c r="H124" s="36"/>
    </row>
    <row r="125" spans="2:8" ht="13.5">
      <c r="B125" s="57"/>
      <c r="C125" s="57"/>
      <c r="D125" s="57"/>
      <c r="E125" s="57"/>
      <c r="H125" s="36"/>
    </row>
    <row r="126" spans="2:8" ht="13.5">
      <c r="B126" s="57"/>
      <c r="C126" s="57"/>
      <c r="D126" s="57"/>
      <c r="E126" s="57"/>
      <c r="H126" s="36"/>
    </row>
    <row r="127" ht="13.5">
      <c r="H127" s="36"/>
    </row>
    <row r="128" ht="13.5">
      <c r="H128" s="36"/>
    </row>
    <row r="129" ht="13.5">
      <c r="H129" s="36"/>
    </row>
    <row r="130" ht="13.5">
      <c r="H130" s="36"/>
    </row>
    <row r="131" ht="13.5">
      <c r="H131" s="36"/>
    </row>
    <row r="132" ht="13.5">
      <c r="H132" s="36"/>
    </row>
    <row r="133" ht="13.5">
      <c r="H133" s="36"/>
    </row>
    <row r="134" ht="13.5">
      <c r="H134" s="36"/>
    </row>
  </sheetData>
  <mergeCells count="7">
    <mergeCell ref="D5:F5"/>
    <mergeCell ref="B18:C18"/>
    <mergeCell ref="B76:C76"/>
    <mergeCell ref="B20:C20"/>
    <mergeCell ref="B53:C53"/>
    <mergeCell ref="B57:C57"/>
    <mergeCell ref="B42:C42"/>
  </mergeCells>
  <printOptions/>
  <pageMargins left="1.01" right="0.36" top="0.73" bottom="0.17" header="0.65" footer="0.17"/>
  <pageSetup horizontalDpi="600" verticalDpi="600" orientation="portrait" scale="88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Harrisons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Yvonne</cp:lastModifiedBy>
  <cp:lastPrinted>2008-11-26T08:59:37Z</cp:lastPrinted>
  <dcterms:created xsi:type="dcterms:W3CDTF">2008-11-26T03:47:49Z</dcterms:created>
  <dcterms:modified xsi:type="dcterms:W3CDTF">2008-11-26T08:59:40Z</dcterms:modified>
  <cp:category/>
  <cp:version/>
  <cp:contentType/>
  <cp:contentStatus/>
</cp:coreProperties>
</file>