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040" tabRatio="599" activeTab="4"/>
  </bookViews>
  <sheets>
    <sheet name="IS" sheetId="1" r:id="rId1"/>
    <sheet name="Equity" sheetId="2" r:id="rId2"/>
    <sheet name="Note CFS" sheetId="3" r:id="rId3"/>
    <sheet name="CFS-working " sheetId="4" r:id="rId4"/>
    <sheet name="BS" sheetId="5" r:id="rId5"/>
  </sheets>
  <externalReferences>
    <externalReference r:id="rId8"/>
    <externalReference r:id="rId9"/>
    <externalReference r:id="rId10"/>
    <externalReference r:id="rId11"/>
  </externalReferences>
  <definedNames>
    <definedName name="answer" localSheetId="0">'[4]tb1'!#REF!</definedName>
    <definedName name="answer">'[2]tb1'!#REF!</definedName>
    <definedName name="_xlnm.Print_Area" localSheetId="4">'BS'!$A$1:$H$56</definedName>
    <definedName name="_xlnm.Print_Area" localSheetId="3">'CFS-working '!$A$1:$G$94</definedName>
    <definedName name="_xlnm.Print_Area" localSheetId="1">'Equity'!$A$1:$R$36</definedName>
    <definedName name="_xlnm.Print_Area" localSheetId="0">'IS'!$A$1:$I$54</definedName>
    <definedName name="_xlnm.Print_Area" localSheetId="2">'Note CFS'!$A$1:$F$28</definedName>
    <definedName name="_xlnm.Print_Titles" localSheetId="4">'BS'!$B:$E,'BS'!$1:$3</definedName>
    <definedName name="_xlnm.Print_Titles" localSheetId="3">'CFS-working '!$1:$7</definedName>
    <definedName name="_xlnm.Print_Titles" localSheetId="2">'Note CFS'!$1:$5</definedName>
  </definedNames>
  <calcPr fullCalcOnLoad="1"/>
</workbook>
</file>

<file path=xl/sharedStrings.xml><?xml version="1.0" encoding="utf-8"?>
<sst xmlns="http://schemas.openxmlformats.org/spreadsheetml/2006/main" count="207" uniqueCount="154">
  <si>
    <t>RM'000</t>
  </si>
  <si>
    <t xml:space="preserve"> </t>
  </si>
  <si>
    <t>CURRENT ASSETS</t>
  </si>
  <si>
    <t>CURRENT LIABILITIES</t>
  </si>
  <si>
    <t>Share Premium</t>
  </si>
  <si>
    <t>Revaluation Reserve</t>
  </si>
  <si>
    <t>Capital Reserve</t>
  </si>
  <si>
    <t>Statutory Reserve</t>
  </si>
  <si>
    <t>Retained Profit</t>
  </si>
  <si>
    <t>Others</t>
  </si>
  <si>
    <t>NON CURRENT ASSETS</t>
  </si>
  <si>
    <t>Other investments</t>
  </si>
  <si>
    <t>Inventories</t>
  </si>
  <si>
    <t>Deposits, bank and cash balances</t>
  </si>
  <si>
    <t>Current tax liabilities</t>
  </si>
  <si>
    <t>NET CURRENT ASSETS</t>
  </si>
  <si>
    <t>NON CURRENT LIABILITIES</t>
  </si>
  <si>
    <t>Deferred tax liabilities</t>
  </si>
  <si>
    <t>CAPITAL AND RESERVES</t>
  </si>
  <si>
    <t>Share capital</t>
  </si>
  <si>
    <t>Reserves</t>
  </si>
  <si>
    <t>Condensed Consolidated Balance Sheets</t>
  </si>
  <si>
    <t>As At</t>
  </si>
  <si>
    <t>Long term trade receivables</t>
  </si>
  <si>
    <t>Deferred Tax Assets</t>
  </si>
  <si>
    <t>Tax Recoverables</t>
  </si>
  <si>
    <t>Trade and other receivables</t>
  </si>
  <si>
    <t>Trade and other payables</t>
  </si>
  <si>
    <t xml:space="preserve">Borrowings </t>
  </si>
  <si>
    <t>Harrisons Holdings (Malaysia) Berhad [194675-H]</t>
  </si>
  <si>
    <t>the explanatory notes attached to the interim financial report.</t>
  </si>
  <si>
    <t>Property, plant &amp; equipment</t>
  </si>
  <si>
    <t>Net Assets per share (RM)</t>
  </si>
  <si>
    <t>31 December 2006</t>
  </si>
  <si>
    <t>Total</t>
  </si>
  <si>
    <t>Total Equity</t>
  </si>
  <si>
    <t>Restated</t>
  </si>
  <si>
    <t>Prepaid lease payments</t>
  </si>
  <si>
    <t>Unaudited</t>
  </si>
  <si>
    <t>As At 30 June 2007</t>
  </si>
  <si>
    <t>30 June 2007</t>
  </si>
  <si>
    <t>Condensed Consolidated Cash Flow Statements</t>
  </si>
  <si>
    <t>For the six months period ended 30 June 2007</t>
  </si>
  <si>
    <t>6 months period ended</t>
  </si>
  <si>
    <t>Note</t>
  </si>
  <si>
    <t>CASH FLOWS FROM OPERATING ACTIVITIES</t>
  </si>
  <si>
    <t>Net profit after tax</t>
  </si>
  <si>
    <t>Adjustments for non-cash items:</t>
  </si>
  <si>
    <t>Allowance for doubtful debts</t>
  </si>
  <si>
    <t>Allowance for inventories obsolescence</t>
  </si>
  <si>
    <t>Allowance for diminution in value of other investments</t>
  </si>
  <si>
    <t>Fixed assets written off</t>
  </si>
  <si>
    <t>Depreciation of property, plant and equipment</t>
  </si>
  <si>
    <t>Amortisation of prepaid lease payment</t>
  </si>
  <si>
    <t>Gain on sale of property, plant and equipment</t>
  </si>
  <si>
    <t>Sub cos</t>
  </si>
  <si>
    <t>Gain on sale of other investments</t>
  </si>
  <si>
    <t>Dividend income</t>
  </si>
  <si>
    <t>Opening-DT</t>
  </si>
  <si>
    <t>Interest income</t>
  </si>
  <si>
    <t>Interest expenses</t>
  </si>
  <si>
    <t>Taxation</t>
  </si>
  <si>
    <t>Changes in working capital:</t>
  </si>
  <si>
    <t>(Increase)/Decrease in inventories</t>
  </si>
  <si>
    <t>Increase in receivables</t>
  </si>
  <si>
    <t>Decrease in payables</t>
  </si>
  <si>
    <t>Tax paid</t>
  </si>
  <si>
    <t>Tax refund</t>
  </si>
  <si>
    <t>Interest received</t>
  </si>
  <si>
    <t>Net cash used in operating activities</t>
  </si>
  <si>
    <t>The Condensed Consolidated Cash Flow Statements should be read in conjunction with the</t>
  </si>
  <si>
    <t xml:space="preserve">Annual Financial Report for the year ended 31 December 2006 and the explanatory note attached </t>
  </si>
  <si>
    <t>to the interim financial report.</t>
  </si>
  <si>
    <t>CASH FLOWS FROM INVESTING ACTIVITIES</t>
  </si>
  <si>
    <t>Purchase of property, plant and equipment</t>
  </si>
  <si>
    <t>Proceeds from the sale of property, plant and</t>
  </si>
  <si>
    <t xml:space="preserve">   equipments</t>
  </si>
  <si>
    <t>Purchase of other investment</t>
  </si>
  <si>
    <t>Proceeds from sale of other investments</t>
  </si>
  <si>
    <t>Dividend received from other investment</t>
  </si>
  <si>
    <t>Net cash used in investing activities</t>
  </si>
  <si>
    <t>CASH FLOWS FROM FINANCING ACTIVITIES</t>
  </si>
  <si>
    <t>Issue of shares:</t>
  </si>
  <si>
    <t>- exercise of share options</t>
  </si>
  <si>
    <t>Purchase of treasury shares</t>
  </si>
  <si>
    <t>Repayment of borrowings</t>
  </si>
  <si>
    <t>Proceeds from borrowings</t>
  </si>
  <si>
    <t>Repayment of finance lease liabilities</t>
  </si>
  <si>
    <t>Interest paid</t>
  </si>
  <si>
    <t>Net cash generated from/</t>
  </si>
  <si>
    <t>(used in) financing activities</t>
  </si>
  <si>
    <t>NET DECREASE IN CASH AND CASH EQUIVALENTS</t>
  </si>
  <si>
    <t xml:space="preserve">  DURING THE FINANCIAL PERIOD</t>
  </si>
  <si>
    <t xml:space="preserve">CASH AND CASH EQUIVALENTS </t>
  </si>
  <si>
    <t xml:space="preserve">  AT BEGINNING OF FINANCIAL YEAR</t>
  </si>
  <si>
    <t>CASH AND CASH EQUIVALENTS</t>
  </si>
  <si>
    <t xml:space="preserve">  AT END OF FINANCIAL PERIOD</t>
  </si>
  <si>
    <t>Note to Condensed Consolidated Cash Flow Statements</t>
  </si>
  <si>
    <t>CASH AND CASH EQUIVALENTS AT BEGINNING OF FINANCIAL YEAR</t>
  </si>
  <si>
    <t>As at</t>
  </si>
  <si>
    <t>01 January 2007</t>
  </si>
  <si>
    <t>01 January 2006</t>
  </si>
  <si>
    <t>Deposits, cash and bank balances</t>
  </si>
  <si>
    <t>Bank overdrafts</t>
  </si>
  <si>
    <t>CASH AND CASH EQUIVALENTS AT END OF FINANCIAL PERIOD</t>
  </si>
  <si>
    <t>Condensed Consolidated Statement of Changes in Equity</t>
  </si>
  <si>
    <t>Issued and fully paid ordinary shares of       RM1 each</t>
  </si>
  <si>
    <t>Number of Shares</t>
  </si>
  <si>
    <t>Nominal Value</t>
  </si>
  <si>
    <t>Treasury Shares</t>
  </si>
  <si>
    <t xml:space="preserve"> Capital Reserves</t>
  </si>
  <si>
    <t>Capital Contribution Reserve</t>
  </si>
  <si>
    <t>Retained Earnings</t>
  </si>
  <si>
    <t>'000</t>
  </si>
  <si>
    <t>At 1 January 2007</t>
  </si>
  <si>
    <t>Net profit for the year</t>
  </si>
  <si>
    <t>-exercise of share options</t>
  </si>
  <si>
    <t>At 30 June 2007</t>
  </si>
  <si>
    <t>At 1 January 2006</t>
  </si>
  <si>
    <t>Net proft for the period</t>
  </si>
  <si>
    <t>At 30 June 2006</t>
  </si>
  <si>
    <t xml:space="preserve">The Condensed Consolidated Statements of Changes in Equity should be read in conjunction with the </t>
  </si>
  <si>
    <t xml:space="preserve">Annual Financial Report for the year ended 31 December 2006 and the explanatory note attached to the </t>
  </si>
  <si>
    <t>interim financial report.</t>
  </si>
  <si>
    <t>Condensed Consolidated Income Statements</t>
  </si>
  <si>
    <t>Current</t>
  </si>
  <si>
    <t>6 Months</t>
  </si>
  <si>
    <t>Quarter Ended</t>
  </si>
  <si>
    <t>Ended</t>
  </si>
  <si>
    <t>30 June</t>
  </si>
  <si>
    <t>Revenue</t>
  </si>
  <si>
    <t>Operating expenses</t>
  </si>
  <si>
    <t>Other expenses</t>
  </si>
  <si>
    <t>Other income</t>
  </si>
  <si>
    <t>Finance cost</t>
  </si>
  <si>
    <t>Share of results of associates</t>
  </si>
  <si>
    <t>Profit before tax</t>
  </si>
  <si>
    <t xml:space="preserve">Profit for the period from </t>
  </si>
  <si>
    <t xml:space="preserve">  continuing operations</t>
  </si>
  <si>
    <t>Discontinued Operations</t>
  </si>
  <si>
    <t>Loss for the period from</t>
  </si>
  <si>
    <t xml:space="preserve">   a discontinued operation</t>
  </si>
  <si>
    <t>Profit for the period</t>
  </si>
  <si>
    <t>Attributable to:</t>
  </si>
  <si>
    <t>Equity holders of the parent</t>
  </si>
  <si>
    <t>Minority interest</t>
  </si>
  <si>
    <t>Earnings per share</t>
  </si>
  <si>
    <t>- basic (sen)</t>
  </si>
  <si>
    <t xml:space="preserve">- diluted (sen) </t>
  </si>
  <si>
    <t>The Condensed Consolidated Income Statements should be read in conjuction with</t>
  </si>
  <si>
    <t>the Annual Financial Report for the financial year ended 31 December 2006 and</t>
  </si>
  <si>
    <t xml:space="preserve"> the explanatory note attached to the interim financial report.</t>
  </si>
  <si>
    <t xml:space="preserve">The Condensed Consolidated Balance Sheets should be read in conjuction with the </t>
  </si>
  <si>
    <t xml:space="preserve">Annual Financial Report for the financial year ended 31 December 2006 and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</si>
</sst>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_);\(0\)"/>
    <numFmt numFmtId="167" formatCode="_-* #,##0_-;\-* #,##0_-;_-* &quot;-&quot;??_-;_-@_-"/>
    <numFmt numFmtId="168" formatCode="_(* #,##0.00_);_(* \(#,##0.00\);_(* &quot;-&quot;_);_(@_)"/>
    <numFmt numFmtId="169" formatCode="0_);[Red]\(0\)"/>
    <numFmt numFmtId="170" formatCode="dd\ mmmm\ yyyy"/>
  </numFmts>
  <fonts count="21">
    <font>
      <sz val="10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sz val="12"/>
      <name val="Arial"/>
      <family val="0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0"/>
      <name val="Arial"/>
      <family val="2"/>
    </font>
    <font>
      <b/>
      <sz val="12"/>
      <color indexed="8"/>
      <name val="Franklin Gothic Book"/>
      <family val="2"/>
    </font>
    <font>
      <b/>
      <u val="single"/>
      <sz val="12"/>
      <name val="Franklin Gothic Book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2"/>
      <name val="Gill Sans MT"/>
      <family val="0"/>
    </font>
    <font>
      <sz val="8"/>
      <name val="Gill Sans MT"/>
      <family val="0"/>
    </font>
    <font>
      <sz val="10"/>
      <name val="Gill Sans MT"/>
      <family val="2"/>
    </font>
    <font>
      <sz val="11"/>
      <name val="Franklin Gothic Book"/>
      <family val="2"/>
    </font>
    <font>
      <u val="single"/>
      <sz val="12"/>
      <name val="Franklin Gothic Book"/>
      <family val="2"/>
    </font>
    <font>
      <b/>
      <sz val="11"/>
      <name val="Franklin Gothic Book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165" fontId="2" fillId="0" borderId="0" xfId="16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16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7" fontId="9" fillId="0" borderId="0" xfId="0" applyNumberFormat="1" applyFont="1" applyAlignment="1" applyProtection="1">
      <alignment/>
      <protection/>
    </xf>
    <xf numFmtId="43" fontId="2" fillId="0" borderId="0" xfId="16" applyFont="1" applyBorder="1" applyAlignment="1">
      <alignment/>
    </xf>
    <xf numFmtId="165" fontId="1" fillId="0" borderId="0" xfId="16" applyNumberFormat="1" applyFont="1" applyBorder="1" applyAlignment="1">
      <alignment/>
    </xf>
    <xf numFmtId="165" fontId="2" fillId="0" borderId="1" xfId="16" applyNumberFormat="1" applyFont="1" applyBorder="1" applyAlignment="1">
      <alignment/>
    </xf>
    <xf numFmtId="165" fontId="2" fillId="0" borderId="2" xfId="16" applyNumberFormat="1" applyFont="1" applyBorder="1" applyAlignment="1">
      <alignment/>
    </xf>
    <xf numFmtId="165" fontId="2" fillId="0" borderId="3" xfId="16" applyNumberFormat="1" applyFont="1" applyBorder="1" applyAlignment="1">
      <alignment/>
    </xf>
    <xf numFmtId="43" fontId="2" fillId="0" borderId="2" xfId="16" applyFont="1" applyBorder="1" applyAlignment="1">
      <alignment/>
    </xf>
    <xf numFmtId="165" fontId="5" fillId="0" borderId="3" xfId="16" applyNumberFormat="1" applyFont="1" applyBorder="1" applyAlignment="1">
      <alignment/>
    </xf>
    <xf numFmtId="165" fontId="2" fillId="0" borderId="4" xfId="16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43" fontId="2" fillId="0" borderId="0" xfId="16" applyNumberFormat="1" applyFont="1" applyBorder="1" applyAlignment="1">
      <alignment/>
    </xf>
    <xf numFmtId="0" fontId="5" fillId="0" borderId="0" xfId="0" applyFont="1" applyBorder="1" applyAlignment="1">
      <alignment/>
    </xf>
    <xf numFmtId="37" fontId="0" fillId="0" borderId="0" xfId="0" applyNumberFormat="1" applyAlignment="1">
      <alignment/>
    </xf>
    <xf numFmtId="0" fontId="1" fillId="0" borderId="0" xfId="25" applyFont="1">
      <alignment/>
      <protection/>
    </xf>
    <xf numFmtId="0" fontId="2" fillId="0" borderId="0" xfId="25" applyFont="1">
      <alignment/>
      <protection/>
    </xf>
    <xf numFmtId="164" fontId="2" fillId="0" borderId="0" xfId="18" applyFont="1" applyAlignment="1">
      <alignment/>
    </xf>
    <xf numFmtId="0" fontId="7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170" fontId="1" fillId="0" borderId="0" xfId="18" applyNumberFormat="1" applyFont="1" applyAlignment="1">
      <alignment horizontal="right"/>
    </xf>
    <xf numFmtId="0" fontId="1" fillId="0" borderId="0" xfId="25" applyFont="1" applyAlignment="1">
      <alignment horizontal="right"/>
      <protection/>
    </xf>
    <xf numFmtId="164" fontId="2" fillId="0" borderId="0" xfId="18" applyFont="1" applyBorder="1" applyAlignment="1">
      <alignment/>
    </xf>
    <xf numFmtId="0" fontId="2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164" fontId="1" fillId="0" borderId="0" xfId="18" applyFont="1" applyAlignment="1">
      <alignment horizontal="right"/>
    </xf>
    <xf numFmtId="49" fontId="2" fillId="0" borderId="0" xfId="25" applyNumberFormat="1" applyFont="1">
      <alignment/>
      <protection/>
    </xf>
    <xf numFmtId="49" fontId="1" fillId="0" borderId="0" xfId="18" applyNumberFormat="1" applyFont="1" applyBorder="1" applyAlignment="1">
      <alignment horizontal="center"/>
    </xf>
    <xf numFmtId="164" fontId="2" fillId="0" borderId="0" xfId="18" applyFont="1" applyBorder="1" applyAlignment="1">
      <alignment horizontal="center"/>
    </xf>
    <xf numFmtId="167" fontId="2" fillId="0" borderId="0" xfId="19" applyNumberFormat="1" applyFont="1" applyAlignment="1">
      <alignment/>
    </xf>
    <xf numFmtId="165" fontId="2" fillId="0" borderId="0" xfId="19" applyNumberFormat="1" applyFont="1" applyAlignment="1">
      <alignment/>
    </xf>
    <xf numFmtId="167" fontId="2" fillId="0" borderId="0" xfId="18" applyNumberFormat="1" applyFont="1" applyAlignment="1">
      <alignment/>
    </xf>
    <xf numFmtId="167" fontId="2" fillId="0" borderId="0" xfId="18" applyNumberFormat="1" applyFont="1" applyBorder="1" applyAlignment="1">
      <alignment/>
    </xf>
    <xf numFmtId="166" fontId="2" fillId="0" borderId="0" xfId="19" applyNumberFormat="1" applyFont="1" applyAlignment="1">
      <alignment/>
    </xf>
    <xf numFmtId="167" fontId="2" fillId="0" borderId="0" xfId="19" applyNumberFormat="1" applyFont="1" applyAlignment="1">
      <alignment horizontal="left" vertical="center" wrapText="1"/>
    </xf>
    <xf numFmtId="167" fontId="2" fillId="0" borderId="0" xfId="19" applyNumberFormat="1" applyFont="1" applyAlignment="1">
      <alignment wrapText="1"/>
    </xf>
    <xf numFmtId="165" fontId="2" fillId="0" borderId="0" xfId="19" applyNumberFormat="1" applyFont="1" applyAlignment="1">
      <alignment wrapText="1"/>
    </xf>
    <xf numFmtId="167" fontId="15" fillId="0" borderId="0" xfId="18" applyNumberFormat="1" applyFont="1" applyBorder="1" applyAlignment="1">
      <alignment/>
    </xf>
    <xf numFmtId="0" fontId="17" fillId="0" borderId="0" xfId="25" applyFont="1">
      <alignment/>
      <protection/>
    </xf>
    <xf numFmtId="37" fontId="2" fillId="0" borderId="0" xfId="19" applyNumberFormat="1" applyFont="1" applyAlignment="1">
      <alignment/>
    </xf>
    <xf numFmtId="165" fontId="2" fillId="0" borderId="0" xfId="18" applyNumberFormat="1" applyFont="1" applyAlignment="1">
      <alignment/>
    </xf>
    <xf numFmtId="165" fontId="15" fillId="0" borderId="0" xfId="18" applyNumberFormat="1" applyFont="1" applyBorder="1" applyAlignment="1">
      <alignment/>
    </xf>
    <xf numFmtId="0" fontId="15" fillId="0" borderId="0" xfId="25" applyFont="1">
      <alignment/>
      <protection/>
    </xf>
    <xf numFmtId="165" fontId="2" fillId="0" borderId="0" xfId="19" applyNumberFormat="1" applyFont="1" applyBorder="1" applyAlignment="1">
      <alignment/>
    </xf>
    <xf numFmtId="167" fontId="2" fillId="0" borderId="0" xfId="19" applyNumberFormat="1" applyFont="1" applyBorder="1" applyAlignment="1">
      <alignment/>
    </xf>
    <xf numFmtId="167" fontId="2" fillId="0" borderId="5" xfId="18" applyNumberFormat="1" applyFont="1" applyBorder="1" applyAlignment="1">
      <alignment/>
    </xf>
    <xf numFmtId="165" fontId="2" fillId="0" borderId="2" xfId="19" applyNumberFormat="1" applyFont="1" applyBorder="1" applyAlignment="1">
      <alignment/>
    </xf>
    <xf numFmtId="0" fontId="17" fillId="0" borderId="2" xfId="25" applyFont="1" applyBorder="1">
      <alignment/>
      <protection/>
    </xf>
    <xf numFmtId="167" fontId="1" fillId="0" borderId="0" xfId="18" applyNumberFormat="1" applyFont="1" applyBorder="1" applyAlignment="1">
      <alignment/>
    </xf>
    <xf numFmtId="41" fontId="2" fillId="0" borderId="0" xfId="18" applyNumberFormat="1" applyFont="1" applyAlignment="1">
      <alignment/>
    </xf>
    <xf numFmtId="41" fontId="2" fillId="0" borderId="0" xfId="18" applyNumberFormat="1" applyFont="1" applyBorder="1" applyAlignment="1">
      <alignment/>
    </xf>
    <xf numFmtId="164" fontId="2" fillId="0" borderId="2" xfId="18" applyFont="1" applyBorder="1" applyAlignment="1">
      <alignment/>
    </xf>
    <xf numFmtId="165" fontId="2" fillId="0" borderId="0" xfId="18" applyNumberFormat="1" applyFont="1" applyBorder="1" applyAlignment="1">
      <alignment/>
    </xf>
    <xf numFmtId="164" fontId="7" fillId="0" borderId="0" xfId="18" applyFont="1" applyBorder="1" applyAlignment="1">
      <alignment/>
    </xf>
    <xf numFmtId="0" fontId="2" fillId="0" borderId="0" xfId="25" applyFont="1" quotePrefix="1">
      <alignment/>
      <protection/>
    </xf>
    <xf numFmtId="41" fontId="2" fillId="0" borderId="2" xfId="18" applyNumberFormat="1" applyFont="1" applyBorder="1" applyAlignment="1">
      <alignment/>
    </xf>
    <xf numFmtId="167" fontId="1" fillId="0" borderId="0" xfId="19" applyNumberFormat="1" applyFont="1" applyAlignment="1">
      <alignment vertical="center" wrapText="1"/>
    </xf>
    <xf numFmtId="165" fontId="2" fillId="0" borderId="1" xfId="18" applyNumberFormat="1" applyFont="1" applyBorder="1" applyAlignment="1">
      <alignment/>
    </xf>
    <xf numFmtId="41" fontId="2" fillId="0" borderId="1" xfId="18" applyNumberFormat="1" applyFont="1" applyBorder="1" applyAlignment="1">
      <alignment/>
    </xf>
    <xf numFmtId="167" fontId="2" fillId="0" borderId="0" xfId="19" applyNumberFormat="1" applyFont="1" applyAlignment="1">
      <alignment horizontal="left"/>
    </xf>
    <xf numFmtId="167" fontId="1" fillId="0" borderId="0" xfId="19" applyNumberFormat="1" applyFont="1" applyAlignment="1" quotePrefix="1">
      <alignment horizontal="center"/>
    </xf>
    <xf numFmtId="169" fontId="2" fillId="0" borderId="0" xfId="18" applyNumberFormat="1" applyFont="1" applyAlignment="1">
      <alignment/>
    </xf>
    <xf numFmtId="37" fontId="3" fillId="0" borderId="0" xfId="18" applyNumberFormat="1" applyFont="1" applyAlignment="1">
      <alignment/>
    </xf>
    <xf numFmtId="167" fontId="1" fillId="0" borderId="0" xfId="19" applyNumberFormat="1" applyFont="1" applyAlignment="1">
      <alignment horizontal="left" vertical="center" wrapText="1"/>
    </xf>
    <xf numFmtId="167" fontId="2" fillId="0" borderId="0" xfId="19" applyNumberFormat="1" applyFont="1" applyAlignment="1" quotePrefix="1">
      <alignment/>
    </xf>
    <xf numFmtId="37" fontId="2" fillId="0" borderId="0" xfId="18" applyNumberFormat="1" applyFont="1" applyAlignment="1">
      <alignment/>
    </xf>
    <xf numFmtId="1" fontId="1" fillId="0" borderId="0" xfId="19" applyNumberFormat="1" applyFont="1" applyAlignment="1" quotePrefix="1">
      <alignment horizontal="center" vertical="center"/>
    </xf>
    <xf numFmtId="1" fontId="1" fillId="0" borderId="0" xfId="19" applyNumberFormat="1" applyFont="1" applyAlignment="1">
      <alignment horizontal="center" vertical="center"/>
    </xf>
    <xf numFmtId="167" fontId="2" fillId="0" borderId="1" xfId="18" applyNumberFormat="1" applyFont="1" applyBorder="1" applyAlignment="1">
      <alignment/>
    </xf>
    <xf numFmtId="0" fontId="18" fillId="0" borderId="0" xfId="25" applyFont="1">
      <alignment/>
      <protection/>
    </xf>
    <xf numFmtId="167" fontId="18" fillId="0" borderId="0" xfId="19" applyNumberFormat="1" applyFont="1" applyAlignment="1">
      <alignment/>
    </xf>
    <xf numFmtId="165" fontId="18" fillId="0" borderId="0" xfId="19" applyNumberFormat="1" applyFont="1" applyAlignment="1">
      <alignment/>
    </xf>
    <xf numFmtId="167" fontId="18" fillId="0" borderId="0" xfId="18" applyNumberFormat="1" applyFont="1" applyAlignment="1">
      <alignment/>
    </xf>
    <xf numFmtId="167" fontId="7" fillId="0" borderId="0" xfId="19" applyNumberFormat="1" applyFont="1" applyAlignment="1">
      <alignment/>
    </xf>
    <xf numFmtId="165" fontId="7" fillId="0" borderId="0" xfId="19" applyNumberFormat="1" applyFont="1" applyAlignment="1">
      <alignment/>
    </xf>
    <xf numFmtId="164" fontId="7" fillId="0" borderId="0" xfId="18" applyFont="1" applyAlignment="1">
      <alignment/>
    </xf>
    <xf numFmtId="0" fontId="15" fillId="0" borderId="0" xfId="26">
      <alignment/>
      <protection/>
    </xf>
    <xf numFmtId="0" fontId="1" fillId="0" borderId="0" xfId="25" applyFont="1" applyAlignment="1">
      <alignment horizontal="left"/>
      <protection/>
    </xf>
    <xf numFmtId="0" fontId="15" fillId="0" borderId="0" xfId="26" applyBorder="1">
      <alignment/>
      <protection/>
    </xf>
    <xf numFmtId="0" fontId="10" fillId="0" borderId="0" xfId="25" applyFont="1">
      <alignment/>
      <protection/>
    </xf>
    <xf numFmtId="167" fontId="1" fillId="0" borderId="0" xfId="19" applyNumberFormat="1" applyFont="1" applyAlignment="1">
      <alignment horizontal="right"/>
    </xf>
    <xf numFmtId="164" fontId="19" fillId="0" borderId="0" xfId="18" applyFont="1" applyBorder="1" applyAlignment="1">
      <alignment/>
    </xf>
    <xf numFmtId="167" fontId="1" fillId="0" borderId="0" xfId="19" applyNumberFormat="1" applyFont="1" applyAlignment="1" quotePrefix="1">
      <alignment horizontal="right"/>
    </xf>
    <xf numFmtId="165" fontId="15" fillId="0" borderId="0" xfId="19" applyNumberFormat="1" applyBorder="1" applyAlignment="1">
      <alignment/>
    </xf>
    <xf numFmtId="41" fontId="15" fillId="0" borderId="0" xfId="19" applyNumberFormat="1" applyBorder="1" applyAlignment="1">
      <alignment/>
    </xf>
    <xf numFmtId="167" fontId="2" fillId="0" borderId="6" xfId="19" applyNumberFormat="1" applyFont="1" applyBorder="1" applyAlignment="1">
      <alignment/>
    </xf>
    <xf numFmtId="167" fontId="2" fillId="0" borderId="4" xfId="19" applyNumberFormat="1" applyFont="1" applyBorder="1" applyAlignment="1">
      <alignment/>
    </xf>
    <xf numFmtId="165" fontId="1" fillId="0" borderId="0" xfId="19" applyNumberFormat="1" applyFont="1" applyAlignment="1">
      <alignment horizontal="center"/>
    </xf>
    <xf numFmtId="165" fontId="15" fillId="0" borderId="0" xfId="19" applyNumberFormat="1" applyAlignment="1">
      <alignment/>
    </xf>
    <xf numFmtId="165" fontId="1" fillId="0" borderId="0" xfId="19" applyNumberFormat="1" applyFont="1" applyAlignment="1" quotePrefix="1">
      <alignment horizontal="center"/>
    </xf>
    <xf numFmtId="0" fontId="2" fillId="0" borderId="0" xfId="25" applyFont="1" applyAlignment="1">
      <alignment horizontal="left"/>
      <protection/>
    </xf>
    <xf numFmtId="165" fontId="1" fillId="0" borderId="0" xfId="19" applyNumberFormat="1" applyFont="1" applyAlignment="1">
      <alignment horizontal="right"/>
    </xf>
    <xf numFmtId="170" fontId="1" fillId="0" borderId="0" xfId="18" applyNumberFormat="1" applyFont="1" applyAlignment="1" quotePrefix="1">
      <alignment horizontal="right"/>
    </xf>
    <xf numFmtId="165" fontId="2" fillId="0" borderId="6" xfId="18" applyNumberFormat="1" applyFont="1" applyBorder="1" applyAlignment="1">
      <alignment/>
    </xf>
    <xf numFmtId="167" fontId="2" fillId="0" borderId="6" xfId="18" applyNumberFormat="1" applyFont="1" applyBorder="1" applyAlignment="1">
      <alignment/>
    </xf>
    <xf numFmtId="165" fontId="2" fillId="0" borderId="4" xfId="18" applyNumberFormat="1" applyFont="1" applyBorder="1" applyAlignment="1">
      <alignment/>
    </xf>
    <xf numFmtId="0" fontId="18" fillId="0" borderId="0" xfId="25" applyFont="1" applyAlignment="1">
      <alignment horizontal="left"/>
      <protection/>
    </xf>
    <xf numFmtId="0" fontId="20" fillId="0" borderId="0" xfId="25" applyFont="1" applyAlignment="1">
      <alignment horizontal="left"/>
      <protection/>
    </xf>
    <xf numFmtId="0" fontId="2" fillId="0" borderId="0" xfId="26" applyFont="1">
      <alignment/>
      <protection/>
    </xf>
    <xf numFmtId="0" fontId="1" fillId="0" borderId="0" xfId="25" applyFont="1" applyBorder="1" applyAlignment="1">
      <alignment horizontal="left"/>
      <protection/>
    </xf>
    <xf numFmtId="0" fontId="20" fillId="0" borderId="0" xfId="25" applyFont="1" applyBorder="1">
      <alignment/>
      <protection/>
    </xf>
    <xf numFmtId="0" fontId="18" fillId="0" borderId="0" xfId="25" applyFont="1" applyBorder="1">
      <alignment/>
      <protection/>
    </xf>
    <xf numFmtId="0" fontId="20" fillId="0" borderId="0" xfId="25" applyFont="1" applyBorder="1" applyAlignment="1">
      <alignment horizontal="right"/>
      <protection/>
    </xf>
    <xf numFmtId="0" fontId="6" fillId="0" borderId="0" xfId="25" applyFont="1" applyBorder="1" applyAlignment="1">
      <alignment horizontal="right"/>
      <protection/>
    </xf>
    <xf numFmtId="0" fontId="10" fillId="0" borderId="0" xfId="25" applyFont="1" applyBorder="1">
      <alignment/>
      <protection/>
    </xf>
    <xf numFmtId="167" fontId="15" fillId="0" borderId="0" xfId="19" applyNumberFormat="1" applyBorder="1" applyAlignment="1">
      <alignment/>
    </xf>
    <xf numFmtId="167" fontId="15" fillId="0" borderId="0" xfId="19" applyNumberFormat="1" applyFont="1" applyBorder="1" applyAlignment="1">
      <alignment/>
    </xf>
    <xf numFmtId="0" fontId="18" fillId="0" borderId="0" xfId="25" applyFont="1" applyBorder="1" quotePrefix="1">
      <alignment/>
      <protection/>
    </xf>
    <xf numFmtId="166" fontId="15" fillId="0" borderId="0" xfId="19" applyNumberFormat="1" applyBorder="1" applyAlignment="1">
      <alignment/>
    </xf>
    <xf numFmtId="0" fontId="1" fillId="0" borderId="0" xfId="25" applyFont="1" applyBorder="1">
      <alignment/>
      <protection/>
    </xf>
    <xf numFmtId="167" fontId="15" fillId="0" borderId="0" xfId="19" applyNumberFormat="1" applyAlignment="1">
      <alignment/>
    </xf>
    <xf numFmtId="0" fontId="15" fillId="0" borderId="0" xfId="27">
      <alignment/>
      <protection/>
    </xf>
    <xf numFmtId="164" fontId="15" fillId="0" borderId="0" xfId="20" applyAlignment="1">
      <alignment/>
    </xf>
    <xf numFmtId="164" fontId="15" fillId="0" borderId="0" xfId="20" applyAlignment="1">
      <alignment horizontal="right"/>
    </xf>
    <xf numFmtId="0" fontId="1" fillId="0" borderId="0" xfId="27" applyFont="1">
      <alignment/>
      <protection/>
    </xf>
    <xf numFmtId="0" fontId="2" fillId="0" borderId="0" xfId="27" applyFont="1">
      <alignment/>
      <protection/>
    </xf>
    <xf numFmtId="164" fontId="2" fillId="0" borderId="0" xfId="20" applyFont="1" applyAlignment="1">
      <alignment/>
    </xf>
    <xf numFmtId="164" fontId="1" fillId="0" borderId="0" xfId="20" applyFont="1" applyAlignment="1">
      <alignment horizontal="center" wrapText="1"/>
    </xf>
    <xf numFmtId="164" fontId="1" fillId="0" borderId="0" xfId="20" applyFont="1" applyAlignment="1">
      <alignment/>
    </xf>
    <xf numFmtId="164" fontId="1" fillId="0" borderId="0" xfId="20" applyFont="1" applyAlignment="1">
      <alignment vertical="distributed" wrapText="1"/>
    </xf>
    <xf numFmtId="164" fontId="1" fillId="0" borderId="0" xfId="20" applyFont="1" applyBorder="1" applyAlignment="1">
      <alignment vertical="center" wrapText="1"/>
    </xf>
    <xf numFmtId="0" fontId="7" fillId="0" borderId="0" xfId="27" applyFont="1">
      <alignment/>
      <protection/>
    </xf>
    <xf numFmtId="0" fontId="17" fillId="0" borderId="0" xfId="27" applyFont="1">
      <alignment/>
      <protection/>
    </xf>
    <xf numFmtId="0" fontId="1" fillId="0" borderId="2" xfId="27" applyFont="1" applyBorder="1">
      <alignment/>
      <protection/>
    </xf>
    <xf numFmtId="164" fontId="1" fillId="0" borderId="2" xfId="20" applyFont="1" applyBorder="1" applyAlignment="1">
      <alignment horizontal="center" vertical="center" wrapText="1"/>
    </xf>
    <xf numFmtId="164" fontId="1" fillId="0" borderId="0" xfId="20" applyFont="1" applyAlignment="1">
      <alignment horizontal="center"/>
    </xf>
    <xf numFmtId="164" fontId="1" fillId="0" borderId="0" xfId="20" applyFont="1" applyBorder="1" applyAlignment="1">
      <alignment/>
    </xf>
    <xf numFmtId="164" fontId="1" fillId="0" borderId="2" xfId="20" applyFont="1" applyBorder="1" applyAlignment="1">
      <alignment vertical="center" wrapText="1"/>
    </xf>
    <xf numFmtId="164" fontId="1" fillId="0" borderId="2" xfId="20" applyFont="1" applyBorder="1" applyAlignment="1">
      <alignment horizontal="center" vertical="distributed" wrapText="1"/>
    </xf>
    <xf numFmtId="164" fontId="1" fillId="0" borderId="0" xfId="20" applyFont="1" applyAlignment="1" quotePrefix="1">
      <alignment horizontal="center" vertical="center" wrapText="1"/>
    </xf>
    <xf numFmtId="164" fontId="1" fillId="0" borderId="0" xfId="20" applyFont="1" applyAlignment="1">
      <alignment horizontal="center" vertical="center" wrapText="1"/>
    </xf>
    <xf numFmtId="167" fontId="2" fillId="0" borderId="0" xfId="20" applyNumberFormat="1" applyFont="1" applyAlignment="1">
      <alignment/>
    </xf>
    <xf numFmtId="41" fontId="2" fillId="0" borderId="0" xfId="20" applyNumberFormat="1" applyFont="1" applyBorder="1" applyAlignment="1">
      <alignment/>
    </xf>
    <xf numFmtId="166" fontId="2" fillId="0" borderId="0" xfId="20" applyNumberFormat="1" applyFont="1" applyBorder="1" applyAlignment="1">
      <alignment/>
    </xf>
    <xf numFmtId="0" fontId="2" fillId="0" borderId="0" xfId="27" applyFont="1" quotePrefix="1">
      <alignment/>
      <protection/>
    </xf>
    <xf numFmtId="3" fontId="2" fillId="0" borderId="0" xfId="20" applyNumberFormat="1" applyFont="1" applyAlignment="1">
      <alignment/>
    </xf>
    <xf numFmtId="167" fontId="2" fillId="0" borderId="1" xfId="20" applyNumberFormat="1" applyFont="1" applyBorder="1" applyAlignment="1">
      <alignment/>
    </xf>
    <xf numFmtId="167" fontId="2" fillId="0" borderId="0" xfId="20" applyNumberFormat="1" applyFont="1" applyBorder="1" applyAlignment="1">
      <alignment/>
    </xf>
    <xf numFmtId="165" fontId="2" fillId="0" borderId="1" xfId="20" applyNumberFormat="1" applyFont="1" applyBorder="1" applyAlignment="1">
      <alignment/>
    </xf>
    <xf numFmtId="41" fontId="2" fillId="0" borderId="0" xfId="20" applyNumberFormat="1" applyFont="1" applyAlignment="1">
      <alignment/>
    </xf>
    <xf numFmtId="0" fontId="1" fillId="0" borderId="0" xfId="27" applyFont="1" applyAlignment="1">
      <alignment horizontal="center"/>
      <protection/>
    </xf>
    <xf numFmtId="167" fontId="2" fillId="0" borderId="0" xfId="27" applyNumberFormat="1" applyFont="1">
      <alignment/>
      <protection/>
    </xf>
    <xf numFmtId="37" fontId="2" fillId="0" borderId="0" xfId="20" applyNumberFormat="1" applyFont="1" applyAlignment="1">
      <alignment/>
    </xf>
    <xf numFmtId="167" fontId="15" fillId="0" borderId="0" xfId="27" applyNumberFormat="1">
      <alignment/>
      <protection/>
    </xf>
    <xf numFmtId="167" fontId="2" fillId="0" borderId="2" xfId="20" applyNumberFormat="1" applyFont="1" applyBorder="1" applyAlignment="1">
      <alignment/>
    </xf>
    <xf numFmtId="0" fontId="2" fillId="0" borderId="0" xfId="27" applyFont="1" applyBorder="1">
      <alignment/>
      <protection/>
    </xf>
    <xf numFmtId="0" fontId="15" fillId="0" borderId="0" xfId="27" applyBorder="1">
      <alignment/>
      <protection/>
    </xf>
    <xf numFmtId="3" fontId="2" fillId="0" borderId="1" xfId="20" applyNumberFormat="1" applyFont="1" applyBorder="1" applyAlignment="1">
      <alignment/>
    </xf>
    <xf numFmtId="37" fontId="2" fillId="0" borderId="1" xfId="20" applyNumberFormat="1" applyFont="1" applyBorder="1" applyAlignment="1">
      <alignment/>
    </xf>
    <xf numFmtId="167" fontId="2" fillId="0" borderId="0" xfId="27" applyNumberFormat="1" applyFont="1" applyBorder="1">
      <alignment/>
      <protection/>
    </xf>
    <xf numFmtId="167" fontId="15" fillId="0" borderId="0" xfId="20" applyNumberFormat="1" applyAlignment="1">
      <alignment/>
    </xf>
    <xf numFmtId="0" fontId="15" fillId="0" borderId="0" xfId="27" applyFont="1" applyBorder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41" fontId="2" fillId="0" borderId="2" xfId="0" applyNumberFormat="1" applyFont="1" applyBorder="1" applyAlignment="1">
      <alignment/>
    </xf>
    <xf numFmtId="41" fontId="2" fillId="0" borderId="6" xfId="0" applyNumberFormat="1" applyFont="1" applyBorder="1" applyAlignment="1">
      <alignment/>
    </xf>
    <xf numFmtId="41" fontId="2" fillId="0" borderId="4" xfId="0" applyNumberFormat="1" applyFont="1" applyBorder="1" applyAlignment="1">
      <alignment/>
    </xf>
    <xf numFmtId="41" fontId="2" fillId="0" borderId="7" xfId="0" applyNumberFormat="1" applyFont="1" applyBorder="1" applyAlignment="1">
      <alignment/>
    </xf>
    <xf numFmtId="0" fontId="1" fillId="0" borderId="0" xfId="0" applyFont="1" applyAlignment="1" quotePrefix="1">
      <alignment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/>
    </xf>
    <xf numFmtId="43" fontId="2" fillId="0" borderId="0" xfId="16" applyFont="1" applyAlignment="1">
      <alignment/>
    </xf>
    <xf numFmtId="39" fontId="2" fillId="0" borderId="0" xfId="0" applyNumberFormat="1" applyFont="1" applyAlignment="1">
      <alignment/>
    </xf>
    <xf numFmtId="43" fontId="2" fillId="0" borderId="0" xfId="16" applyNumberFormat="1" applyFont="1" applyAlignment="1">
      <alignment horizontal="right"/>
    </xf>
    <xf numFmtId="0" fontId="6" fillId="0" borderId="0" xfId="0" applyFont="1" applyBorder="1" applyAlignment="1">
      <alignment/>
    </xf>
    <xf numFmtId="37" fontId="7" fillId="0" borderId="0" xfId="0" applyNumberFormat="1" applyFont="1" applyAlignment="1">
      <alignment/>
    </xf>
    <xf numFmtId="164" fontId="1" fillId="0" borderId="0" xfId="20" applyFont="1" applyBorder="1" applyAlignment="1">
      <alignment horizontal="center"/>
    </xf>
    <xf numFmtId="164" fontId="1" fillId="0" borderId="0" xfId="20" applyFont="1" applyBorder="1" applyAlignment="1">
      <alignment horizontal="right" vertical="distributed" wrapText="1"/>
    </xf>
    <xf numFmtId="164" fontId="1" fillId="0" borderId="2" xfId="20" applyFont="1" applyBorder="1" applyAlignment="1">
      <alignment horizontal="right" vertical="distributed" wrapText="1"/>
    </xf>
    <xf numFmtId="164" fontId="1" fillId="0" borderId="0" xfId="18" applyFont="1" applyAlignment="1">
      <alignment horizontal="center"/>
    </xf>
    <xf numFmtId="167" fontId="2" fillId="0" borderId="0" xfId="19" applyNumberFormat="1" applyFont="1" applyAlignment="1">
      <alignment horizontal="left" vertical="center" wrapText="1"/>
    </xf>
    <xf numFmtId="167" fontId="1" fillId="0" borderId="0" xfId="19" applyNumberFormat="1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14">
    <cellStyle name="Normal" xfId="0"/>
    <cellStyle name="Comma" xfId="16"/>
    <cellStyle name="Comma [0]" xfId="17"/>
    <cellStyle name="Comma_1STQTR03-CFS" xfId="18"/>
    <cellStyle name="Comma_2Q07-CashFlow" xfId="19"/>
    <cellStyle name="Comma_2Q07-CHGS in EQUITY" xfId="20"/>
    <cellStyle name="Currency" xfId="21"/>
    <cellStyle name="Currency [0]" xfId="22"/>
    <cellStyle name="Followed Hyperlink" xfId="23"/>
    <cellStyle name="Hyperlink" xfId="24"/>
    <cellStyle name="Normal_1STQTR03-CFS" xfId="25"/>
    <cellStyle name="Normal_2Q07-CashFlow" xfId="26"/>
    <cellStyle name="Normal_2Q07-CHGS in EQUITY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Q07-CashFlo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hpy\FRS\WINDOWS\Trash\notesFFF692\RANHILL%20AUGUST%202003-au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Q07-Inc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rash\notesFFF692\RANHILL%20AUGUST%202003-a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owing"/>
      <sheetName val="interest"/>
      <sheetName val="Note CFS"/>
      <sheetName val="CFS-working "/>
      <sheetName val="New FA "/>
      <sheetName val="Tax"/>
    </sheetNames>
    <sheetDataSet>
      <sheetData sheetId="2">
        <row r="16">
          <cell r="D16">
            <v>77833</v>
          </cell>
          <cell r="F16">
            <v>70393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SB 25 (2)"/>
      <sheetName val="Financial Instrument"/>
      <sheetName val="Borrowing&amp;Contigencies30.09.03"/>
      <sheetName val="Contigencies31.10.03"/>
      <sheetName val="Income Statement 30.09.2003"/>
      <sheetName val="ConsolBS 30.09.2003"/>
      <sheetName val="Notes 30.09.03"/>
      <sheetName val="Fixed assets 30.09.2003"/>
      <sheetName val="Movement RC-TO&amp; Rpft."/>
      <sheetName val="Details Other Rec."/>
      <sheetName val="Details Other Payables"/>
      <sheetName val="Aging-Ho."/>
      <sheetName val="Aging-Related co"/>
      <sheetName val="Aging-Related parties"/>
      <sheetName val="Related party-project"/>
      <sheetName val="Statement of Changes In Equ"/>
      <sheetName val="Deviation Analysis (2)"/>
      <sheetName val="MASB CHECKLIST"/>
      <sheetName val="Trade Receivables Aging"/>
      <sheetName val="Details Trade Receivables"/>
      <sheetName val="Details Trade Payables&amp;Accruals"/>
      <sheetName val="Trade Payables&amp;Accruals Agi "/>
      <sheetName val="Notes 31.08.03"/>
      <sheetName val="Income Statement 31.08.03"/>
      <sheetName val="working-CashFlow  "/>
      <sheetName val="CA"/>
      <sheetName val="Trial bal"/>
      <sheetName val="tb1"/>
      <sheetName val="NOTES BS"/>
      <sheetName val="Deferred Tax comp"/>
      <sheetName val="EQUITY"/>
      <sheetName val="CASHFLOW"/>
      <sheetName val="NOTES"/>
      <sheetName val="P&amp;L Mgmt format"/>
      <sheetName val="BS Mgmt format"/>
      <sheetName val="ACTUAL VS FORECAST"/>
      <sheetName val="TAXATION"/>
      <sheetName val="Tax Comp"/>
      <sheetName val="HP CALC"/>
      <sheetName val="CASH fLOW"/>
      <sheetName val="BAL SHEET"/>
      <sheetName val="P&amp;L"/>
      <sheetName val="ConsolBS 31.08.03"/>
      <sheetName val="bdgtcf"/>
      <sheetName val="Detail Cash Flow "/>
      <sheetName val="NOTES P&amp;L"/>
      <sheetName val="mab reports"/>
      <sheetName val="Deviation Analysis"/>
      <sheetName val="cashflow statement"/>
      <sheetName val="mab"/>
      <sheetName val="costledg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HMB consol adj"/>
      <sheetName val="HTP consol adj"/>
      <sheetName val="RE proof"/>
      <sheetName val="other exp"/>
      <sheetName val="IncSta-by co"/>
      <sheetName val="CONSOL"/>
      <sheetName val="summary-InSta"/>
      <sheetName val="operating inc-Sep05&amp;06"/>
      <sheetName val="other inc-Jun07&amp;06 "/>
    </sheetNames>
    <sheetDataSet>
      <sheetData sheetId="5">
        <row r="32">
          <cell r="D32">
            <v>0</v>
          </cell>
          <cell r="F32">
            <v>0</v>
          </cell>
          <cell r="H32">
            <v>0</v>
          </cell>
          <cell r="J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SB 25 (2)"/>
      <sheetName val="Financial Instrument"/>
      <sheetName val="Borrowing&amp;Contigencies30.09.03"/>
      <sheetName val="Contigencies31.10.03"/>
      <sheetName val="Income Statement 30.09.2003"/>
      <sheetName val="ConsolBS 30.09.2003"/>
      <sheetName val="Notes 30.09.03"/>
      <sheetName val="Fixed assets 30.09.2003"/>
      <sheetName val="Movement RC-TO&amp; Rpft."/>
      <sheetName val="Details Other Rec."/>
      <sheetName val="Details Other Payables"/>
      <sheetName val="Aging-Ho."/>
      <sheetName val="Aging-Related co"/>
      <sheetName val="Aging-Related parties"/>
      <sheetName val="Related party-project"/>
      <sheetName val="Statement of Changes In Equ"/>
      <sheetName val="Deviation Analysis (2)"/>
      <sheetName val="MASB CHECKLIST"/>
      <sheetName val="Trade Receivables Aging"/>
      <sheetName val="Details Trade Receivables"/>
      <sheetName val="Details Trade Payables&amp;Accruals"/>
      <sheetName val="Trade Payables&amp;Accruals Agi "/>
      <sheetName val="Notes 31.08.03"/>
      <sheetName val="Income Statement 31.08.03"/>
      <sheetName val="working-CashFlow  "/>
      <sheetName val="CA"/>
      <sheetName val="Trial bal"/>
      <sheetName val="tb1"/>
      <sheetName val="NOTES BS"/>
      <sheetName val="Deferred Tax comp"/>
      <sheetName val="EQUITY"/>
      <sheetName val="CASHFLOW"/>
      <sheetName val="NOTES"/>
      <sheetName val="P&amp;L Mgmt format"/>
      <sheetName val="BS Mgmt format"/>
      <sheetName val="ACTUAL VS FORECAST"/>
      <sheetName val="TAXATION"/>
      <sheetName val="Tax Comp"/>
      <sheetName val="HP CALC"/>
      <sheetName val="CASH fLOW"/>
      <sheetName val="BAL SHEET"/>
      <sheetName val="P&amp;L"/>
      <sheetName val="ConsolBS 31.08.03"/>
      <sheetName val="bdgtcf"/>
      <sheetName val="Detail Cash Flow "/>
      <sheetName val="NOTES P&amp;L"/>
      <sheetName val="mab reports"/>
      <sheetName val="Deviation Analysis"/>
      <sheetName val="cashflow statement"/>
      <sheetName val="mab"/>
      <sheetName val="costledg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zoomScaleSheetLayoutView="100" workbookViewId="0" topLeftCell="A1">
      <pane xSplit="2" ySplit="11" topLeftCell="C2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41" sqref="E41"/>
    </sheetView>
  </sheetViews>
  <sheetFormatPr defaultColWidth="9.140625" defaultRowHeight="12.75"/>
  <cols>
    <col min="1" max="1" width="9.140625" style="169" customWidth="1"/>
    <col min="2" max="2" width="21.140625" style="11" customWidth="1"/>
    <col min="3" max="3" width="14.140625" style="11" customWidth="1"/>
    <col min="4" max="4" width="2.140625" style="11" customWidth="1"/>
    <col min="5" max="5" width="14.28125" style="11" customWidth="1"/>
    <col min="6" max="6" width="1.8515625" style="11" customWidth="1"/>
    <col min="7" max="7" width="13.421875" style="11" customWidth="1"/>
    <col min="8" max="8" width="1.7109375" style="11" customWidth="1"/>
    <col min="9" max="9" width="13.7109375" style="11" customWidth="1"/>
    <col min="10" max="10" width="6.140625" style="11" customWidth="1"/>
    <col min="11" max="16384" width="9.140625" style="11" customWidth="1"/>
  </cols>
  <sheetData>
    <row r="1" ht="16.5">
      <c r="A1" s="31" t="s">
        <v>29</v>
      </c>
    </row>
    <row r="3" spans="1:6" ht="16.5">
      <c r="A3" s="1" t="s">
        <v>124</v>
      </c>
      <c r="B3" s="2"/>
      <c r="F3" s="1"/>
    </row>
    <row r="4" spans="1:6" ht="16.5">
      <c r="A4" s="1" t="s">
        <v>42</v>
      </c>
      <c r="B4" s="2"/>
      <c r="F4" s="1"/>
    </row>
    <row r="5" spans="1:6" ht="16.5">
      <c r="A5" s="1"/>
      <c r="B5" s="2"/>
      <c r="F5" s="1"/>
    </row>
    <row r="6" spans="1:9" ht="16.5">
      <c r="A6" s="11"/>
      <c r="B6" s="2"/>
      <c r="C6" s="168">
        <v>2007</v>
      </c>
      <c r="D6" s="1"/>
      <c r="E6" s="168">
        <v>2006</v>
      </c>
      <c r="F6" s="1"/>
      <c r="G6" s="168">
        <v>2007</v>
      </c>
      <c r="H6" s="1"/>
      <c r="I6" s="168">
        <v>2006</v>
      </c>
    </row>
    <row r="7" spans="1:9" ht="16.5">
      <c r="A7" s="1"/>
      <c r="B7" s="2"/>
      <c r="C7" s="168" t="s">
        <v>125</v>
      </c>
      <c r="D7" s="1"/>
      <c r="E7" s="168" t="s">
        <v>125</v>
      </c>
      <c r="F7" s="1"/>
      <c r="G7" s="168" t="s">
        <v>126</v>
      </c>
      <c r="H7" s="168"/>
      <c r="I7" s="168" t="s">
        <v>126</v>
      </c>
    </row>
    <row r="8" spans="1:9" ht="16.5">
      <c r="A8" s="1"/>
      <c r="B8" s="2"/>
      <c r="C8" s="168" t="s">
        <v>127</v>
      </c>
      <c r="D8" s="1"/>
      <c r="E8" s="168" t="s">
        <v>127</v>
      </c>
      <c r="F8" s="1"/>
      <c r="G8" s="168" t="s">
        <v>128</v>
      </c>
      <c r="H8" s="1"/>
      <c r="I8" s="168" t="s">
        <v>128</v>
      </c>
    </row>
    <row r="9" spans="3:9" ht="13.5">
      <c r="C9" s="170" t="s">
        <v>129</v>
      </c>
      <c r="D9" s="170"/>
      <c r="E9" s="170" t="s">
        <v>129</v>
      </c>
      <c r="F9" s="169"/>
      <c r="G9" s="170" t="s">
        <v>129</v>
      </c>
      <c r="H9" s="169"/>
      <c r="I9" s="170" t="s">
        <v>129</v>
      </c>
    </row>
    <row r="10" spans="3:9" ht="13.5">
      <c r="C10" s="168" t="s">
        <v>0</v>
      </c>
      <c r="D10" s="168"/>
      <c r="E10" s="168" t="s">
        <v>0</v>
      </c>
      <c r="F10" s="169"/>
      <c r="G10" s="168" t="s">
        <v>0</v>
      </c>
      <c r="H10" s="169"/>
      <c r="I10" s="168" t="s">
        <v>0</v>
      </c>
    </row>
    <row r="11" spans="1:9" ht="16.5">
      <c r="A11" s="1"/>
      <c r="B11" s="2"/>
      <c r="C11" s="2"/>
      <c r="D11" s="2"/>
      <c r="E11" s="2"/>
      <c r="F11" s="2"/>
      <c r="G11" s="2"/>
      <c r="H11" s="2"/>
      <c r="I11" s="2"/>
    </row>
    <row r="12" spans="1:9" ht="16.5">
      <c r="A12" s="1" t="s">
        <v>130</v>
      </c>
      <c r="B12" s="2"/>
      <c r="C12" s="171">
        <v>249830</v>
      </c>
      <c r="D12" s="171"/>
      <c r="E12" s="171">
        <v>209570</v>
      </c>
      <c r="F12" s="171"/>
      <c r="G12" s="171">
        <v>479045</v>
      </c>
      <c r="H12" s="171"/>
      <c r="I12" s="171">
        <v>417469</v>
      </c>
    </row>
    <row r="13" spans="1:9" ht="16.5">
      <c r="A13" s="1"/>
      <c r="B13" s="2"/>
      <c r="C13" s="172"/>
      <c r="D13" s="172"/>
      <c r="E13" s="172"/>
      <c r="F13" s="172"/>
      <c r="G13" s="172"/>
      <c r="H13" s="172"/>
      <c r="I13" s="172"/>
    </row>
    <row r="14" spans="1:9" ht="16.5">
      <c r="A14" s="1" t="s">
        <v>131</v>
      </c>
      <c r="B14" s="2"/>
      <c r="C14" s="172">
        <v>-244299</v>
      </c>
      <c r="D14" s="172"/>
      <c r="E14" s="171">
        <v>-204069</v>
      </c>
      <c r="F14" s="172"/>
      <c r="G14" s="172">
        <v>-468687</v>
      </c>
      <c r="H14" s="172"/>
      <c r="I14" s="171">
        <v>-407269</v>
      </c>
    </row>
    <row r="15" spans="1:9" ht="16.5">
      <c r="A15" s="1"/>
      <c r="B15" s="2"/>
      <c r="C15" s="172"/>
      <c r="D15" s="172"/>
      <c r="E15" s="171"/>
      <c r="F15" s="172"/>
      <c r="G15" s="172"/>
      <c r="H15" s="172"/>
      <c r="I15" s="171"/>
    </row>
    <row r="16" spans="1:9" ht="16.5">
      <c r="A16" s="1" t="s">
        <v>132</v>
      </c>
      <c r="B16" s="2"/>
      <c r="C16" s="172">
        <v>-3808</v>
      </c>
      <c r="D16" s="172"/>
      <c r="E16" s="5">
        <v>-359</v>
      </c>
      <c r="F16" s="172"/>
      <c r="G16" s="172">
        <v>-4020</v>
      </c>
      <c r="H16" s="172"/>
      <c r="I16" s="5">
        <v>-595</v>
      </c>
    </row>
    <row r="17" spans="1:9" ht="16.5">
      <c r="A17" s="1"/>
      <c r="B17" s="2"/>
      <c r="C17" s="172"/>
      <c r="D17" s="172"/>
      <c r="E17" s="171"/>
      <c r="F17" s="172"/>
      <c r="G17" s="172"/>
      <c r="H17" s="172"/>
      <c r="I17" s="171"/>
    </row>
    <row r="18" spans="1:9" s="174" customFormat="1" ht="16.5">
      <c r="A18" s="173" t="s">
        <v>133</v>
      </c>
      <c r="B18" s="3"/>
      <c r="C18" s="171">
        <v>6324</v>
      </c>
      <c r="D18" s="171"/>
      <c r="E18" s="171">
        <v>1453</v>
      </c>
      <c r="F18" s="171"/>
      <c r="G18" s="171">
        <v>8143</v>
      </c>
      <c r="H18" s="171"/>
      <c r="I18" s="171">
        <v>3549</v>
      </c>
    </row>
    <row r="19" spans="1:9" ht="16.5">
      <c r="A19" s="1"/>
      <c r="B19" s="2"/>
      <c r="C19" s="172"/>
      <c r="D19" s="172"/>
      <c r="E19" s="172"/>
      <c r="F19" s="172"/>
      <c r="G19" s="172"/>
      <c r="H19" s="172"/>
      <c r="I19" s="172"/>
    </row>
    <row r="20" spans="1:9" ht="16.5">
      <c r="A20" s="1" t="s">
        <v>134</v>
      </c>
      <c r="B20" s="2"/>
      <c r="C20" s="172">
        <v>-980</v>
      </c>
      <c r="D20" s="172"/>
      <c r="E20" s="171">
        <v>-950</v>
      </c>
      <c r="F20" s="172"/>
      <c r="G20" s="172">
        <v>-1955</v>
      </c>
      <c r="H20" s="172"/>
      <c r="I20" s="172">
        <v>-1982</v>
      </c>
    </row>
    <row r="21" spans="1:9" ht="16.5">
      <c r="A21" s="1"/>
      <c r="B21" s="2"/>
      <c r="C21" s="171"/>
      <c r="D21" s="172"/>
      <c r="E21" s="171"/>
      <c r="F21" s="172"/>
      <c r="G21" s="171"/>
      <c r="H21" s="172"/>
      <c r="I21" s="171"/>
    </row>
    <row r="22" spans="1:9" ht="16.5">
      <c r="A22" s="1" t="s">
        <v>135</v>
      </c>
      <c r="B22" s="2"/>
      <c r="C22" s="5">
        <v>0</v>
      </c>
      <c r="D22" s="172"/>
      <c r="E22" s="5">
        <v>0</v>
      </c>
      <c r="F22" s="172"/>
      <c r="G22" s="5">
        <v>0</v>
      </c>
      <c r="H22" s="172"/>
      <c r="I22" s="175">
        <v>0</v>
      </c>
    </row>
    <row r="23" spans="1:9" ht="16.5">
      <c r="A23" s="1"/>
      <c r="B23" s="2"/>
      <c r="C23" s="176"/>
      <c r="D23" s="172"/>
      <c r="E23" s="176"/>
      <c r="F23" s="172"/>
      <c r="G23" s="176"/>
      <c r="H23" s="172"/>
      <c r="I23" s="176"/>
    </row>
    <row r="24" spans="1:9" ht="16.5">
      <c r="A24" s="1" t="s">
        <v>136</v>
      </c>
      <c r="B24" s="2"/>
      <c r="C24" s="172">
        <f>SUM(C12:C23)</f>
        <v>7067</v>
      </c>
      <c r="D24" s="172"/>
      <c r="E24" s="172">
        <f>SUM(E12:E22)</f>
        <v>5645</v>
      </c>
      <c r="F24" s="172"/>
      <c r="G24" s="172">
        <f>SUM(G12:G23)</f>
        <v>12526</v>
      </c>
      <c r="H24" s="172"/>
      <c r="I24" s="172">
        <f>SUM(I12:I23)</f>
        <v>11172</v>
      </c>
    </row>
    <row r="25" spans="1:9" ht="16.5">
      <c r="A25" s="1"/>
      <c r="B25" s="2"/>
      <c r="C25" s="172"/>
      <c r="D25" s="172"/>
      <c r="F25" s="172"/>
      <c r="G25" s="172"/>
      <c r="H25" s="172"/>
      <c r="I25" s="172"/>
    </row>
    <row r="26" spans="1:9" ht="16.5">
      <c r="A26" s="1" t="s">
        <v>61</v>
      </c>
      <c r="B26" s="2"/>
      <c r="C26" s="176">
        <v>-2397</v>
      </c>
      <c r="D26" s="171"/>
      <c r="E26" s="176">
        <v>-1752</v>
      </c>
      <c r="F26" s="171"/>
      <c r="G26" s="176">
        <v>-3980</v>
      </c>
      <c r="H26" s="171"/>
      <c r="I26" s="176">
        <v>-3564</v>
      </c>
    </row>
    <row r="27" spans="1:9" ht="16.5">
      <c r="A27" s="1"/>
      <c r="B27" s="2"/>
      <c r="C27" s="171"/>
      <c r="D27" s="171"/>
      <c r="E27" s="171"/>
      <c r="F27" s="171"/>
      <c r="G27" s="171"/>
      <c r="H27" s="171"/>
      <c r="I27" s="171"/>
    </row>
    <row r="28" spans="1:9" ht="16.5">
      <c r="A28" s="1" t="s">
        <v>137</v>
      </c>
      <c r="B28" s="2"/>
      <c r="C28" s="172"/>
      <c r="D28" s="172"/>
      <c r="E28" s="172"/>
      <c r="F28" s="172"/>
      <c r="G28" s="172"/>
      <c r="H28" s="172"/>
      <c r="I28" s="172"/>
    </row>
    <row r="29" spans="1:9" ht="16.5">
      <c r="A29" s="1" t="s">
        <v>138</v>
      </c>
      <c r="B29" s="2"/>
      <c r="C29" s="171">
        <f>SUM(C24:C26)</f>
        <v>4670</v>
      </c>
      <c r="D29" s="171"/>
      <c r="E29" s="171">
        <f>SUM(E24:E26)</f>
        <v>3893</v>
      </c>
      <c r="F29" s="171"/>
      <c r="G29" s="171">
        <f>SUM(G24:G26)</f>
        <v>8546</v>
      </c>
      <c r="H29" s="171"/>
      <c r="I29" s="171">
        <f>SUM(I24:I26)</f>
        <v>7608</v>
      </c>
    </row>
    <row r="30" spans="1:9" ht="16.5">
      <c r="A30" s="11"/>
      <c r="B30" s="2"/>
      <c r="C30" s="171"/>
      <c r="D30" s="171"/>
      <c r="E30" s="171"/>
      <c r="F30" s="171"/>
      <c r="G30" s="171"/>
      <c r="H30" s="171"/>
      <c r="I30" s="171"/>
    </row>
    <row r="31" spans="1:9" ht="16.5">
      <c r="A31" s="1" t="s">
        <v>139</v>
      </c>
      <c r="B31" s="2"/>
      <c r="C31" s="171"/>
      <c r="D31" s="171"/>
      <c r="E31" s="171"/>
      <c r="F31" s="171"/>
      <c r="G31" s="171"/>
      <c r="H31" s="171"/>
      <c r="I31" s="171"/>
    </row>
    <row r="32" spans="1:9" ht="16.5">
      <c r="A32" s="2" t="s">
        <v>140</v>
      </c>
      <c r="B32" s="2"/>
      <c r="C32" s="171"/>
      <c r="D32" s="171"/>
      <c r="E32" s="171"/>
      <c r="F32" s="171"/>
      <c r="G32" s="171"/>
      <c r="H32" s="171"/>
      <c r="I32" s="171"/>
    </row>
    <row r="33" spans="1:9" ht="16.5">
      <c r="A33" s="2" t="s">
        <v>141</v>
      </c>
      <c r="B33" s="2"/>
      <c r="C33" s="5">
        <f>+'[3]CONSOL'!D32</f>
        <v>0</v>
      </c>
      <c r="D33" s="172"/>
      <c r="E33" s="5">
        <f>+'[3]CONSOL'!F32</f>
        <v>0</v>
      </c>
      <c r="F33" s="172"/>
      <c r="G33" s="5">
        <f>+'[3]CONSOL'!H32</f>
        <v>0</v>
      </c>
      <c r="H33" s="172"/>
      <c r="I33" s="5">
        <f>+'[3]CONSOL'!J32</f>
        <v>0</v>
      </c>
    </row>
    <row r="34" spans="1:9" ht="16.5">
      <c r="A34" s="2"/>
      <c r="B34" s="2"/>
      <c r="C34" s="177"/>
      <c r="D34" s="172"/>
      <c r="E34" s="177"/>
      <c r="F34" s="172"/>
      <c r="G34" s="177"/>
      <c r="H34" s="172"/>
      <c r="I34" s="177"/>
    </row>
    <row r="35" spans="1:9" ht="17.25" thickBot="1">
      <c r="A35" s="1" t="s">
        <v>142</v>
      </c>
      <c r="B35" s="2"/>
      <c r="C35" s="178">
        <f>SUM(C29:C33)</f>
        <v>4670</v>
      </c>
      <c r="D35" s="172"/>
      <c r="E35" s="178">
        <f>SUM(E29:E33)</f>
        <v>3893</v>
      </c>
      <c r="F35" s="172"/>
      <c r="G35" s="178">
        <f>SUM(G29:G33)</f>
        <v>8546</v>
      </c>
      <c r="H35" s="172"/>
      <c r="I35" s="178">
        <f>SUM(I29:I33)</f>
        <v>7608</v>
      </c>
    </row>
    <row r="36" spans="1:9" ht="17.25" thickTop="1">
      <c r="A36" s="2"/>
      <c r="B36" s="2"/>
      <c r="C36" s="171"/>
      <c r="D36" s="172"/>
      <c r="E36" s="171"/>
      <c r="F36" s="172"/>
      <c r="G36" s="171"/>
      <c r="H36" s="172"/>
      <c r="I36" s="171"/>
    </row>
    <row r="37" spans="1:9" ht="16.5">
      <c r="A37" s="1" t="s">
        <v>143</v>
      </c>
      <c r="B37" s="2"/>
      <c r="C37" s="171"/>
      <c r="D37" s="172"/>
      <c r="E37" s="171"/>
      <c r="F37" s="172"/>
      <c r="G37" s="171"/>
      <c r="H37" s="172"/>
      <c r="I37" s="171"/>
    </row>
    <row r="38" spans="1:9" ht="16.5">
      <c r="A38" s="1" t="s">
        <v>144</v>
      </c>
      <c r="B38" s="2"/>
      <c r="C38" s="171">
        <f>+C35</f>
        <v>4670</v>
      </c>
      <c r="D38" s="172"/>
      <c r="E38" s="171">
        <f>+E35</f>
        <v>3893</v>
      </c>
      <c r="F38" s="172"/>
      <c r="G38" s="171">
        <f>+G35</f>
        <v>8546</v>
      </c>
      <c r="H38" s="172"/>
      <c r="I38" s="171">
        <f>+I35</f>
        <v>7608</v>
      </c>
    </row>
    <row r="39" spans="1:9" ht="16.5">
      <c r="A39" s="1" t="s">
        <v>145</v>
      </c>
      <c r="B39" s="2"/>
      <c r="C39" s="5">
        <v>0</v>
      </c>
      <c r="D39" s="172"/>
      <c r="E39" s="5">
        <v>0</v>
      </c>
      <c r="F39" s="172"/>
      <c r="G39" s="5">
        <v>0</v>
      </c>
      <c r="H39" s="172"/>
      <c r="I39" s="5">
        <v>0</v>
      </c>
    </row>
    <row r="40" spans="1:9" ht="17.25" thickBot="1">
      <c r="A40" s="1"/>
      <c r="B40" s="2"/>
      <c r="C40" s="179">
        <f>SUM(C38:C39)</f>
        <v>4670</v>
      </c>
      <c r="D40" s="172"/>
      <c r="E40" s="179">
        <f>SUM(E38:E39)</f>
        <v>3893</v>
      </c>
      <c r="F40" s="172"/>
      <c r="G40" s="179">
        <f>SUM(G38:G39)</f>
        <v>8546</v>
      </c>
      <c r="H40" s="172"/>
      <c r="I40" s="179">
        <f>SUM(I38:I39)</f>
        <v>7608</v>
      </c>
    </row>
    <row r="41" spans="1:9" ht="17.25" thickTop="1">
      <c r="A41" s="1"/>
      <c r="B41" s="2"/>
      <c r="C41" s="171"/>
      <c r="D41" s="172"/>
      <c r="E41" s="171"/>
      <c r="F41" s="172"/>
      <c r="G41" s="171"/>
      <c r="H41" s="172"/>
      <c r="I41" s="171"/>
    </row>
    <row r="42" spans="1:9" ht="16.5">
      <c r="A42" s="1" t="s">
        <v>146</v>
      </c>
      <c r="B42" s="2"/>
      <c r="C42" s="172"/>
      <c r="D42" s="172"/>
      <c r="E42" s="172"/>
      <c r="F42" s="172"/>
      <c r="G42" s="172"/>
      <c r="H42" s="172"/>
      <c r="I42" s="172"/>
    </row>
    <row r="43" spans="1:9" ht="16.5">
      <c r="A43" s="180" t="s">
        <v>147</v>
      </c>
      <c r="C43" s="181">
        <v>7.625489608935852</v>
      </c>
      <c r="D43" s="181"/>
      <c r="E43" s="182">
        <v>6.424516469733977</v>
      </c>
      <c r="F43" s="181"/>
      <c r="G43" s="181">
        <v>13.954482697637216</v>
      </c>
      <c r="H43" s="181"/>
      <c r="I43" s="183">
        <v>12.555284177173412</v>
      </c>
    </row>
    <row r="44" spans="1:9" ht="16.5">
      <c r="A44" s="180" t="s">
        <v>148</v>
      </c>
      <c r="C44" s="184">
        <v>7.464921691495014</v>
      </c>
      <c r="D44" s="172"/>
      <c r="E44" s="185">
        <v>6.325041836585485</v>
      </c>
      <c r="F44" s="172"/>
      <c r="G44" s="184">
        <v>13.66064684700565</v>
      </c>
      <c r="H44" s="172"/>
      <c r="I44" s="181">
        <v>12.360883198752214</v>
      </c>
    </row>
    <row r="45" spans="1:9" s="174" customFormat="1" ht="16.5">
      <c r="A45" s="186"/>
      <c r="B45" s="3"/>
      <c r="C45" s="171"/>
      <c r="D45" s="171"/>
      <c r="E45" s="171"/>
      <c r="F45" s="171"/>
      <c r="G45" s="171"/>
      <c r="H45" s="171"/>
      <c r="I45" s="171"/>
    </row>
    <row r="46" spans="1:9" ht="16.5">
      <c r="A46" s="1"/>
      <c r="C46" s="12"/>
      <c r="D46" s="187"/>
      <c r="E46" s="12"/>
      <c r="G46" s="12"/>
      <c r="I46" s="12"/>
    </row>
    <row r="49" ht="13.5">
      <c r="I49" s="12"/>
    </row>
    <row r="50" ht="13.5">
      <c r="I50" s="12"/>
    </row>
    <row r="52" ht="16.5">
      <c r="A52" s="173" t="s">
        <v>149</v>
      </c>
    </row>
    <row r="53" ht="16.5">
      <c r="A53" s="173" t="s">
        <v>150</v>
      </c>
    </row>
    <row r="54" ht="16.5">
      <c r="A54" s="1" t="s">
        <v>151</v>
      </c>
    </row>
  </sheetData>
  <printOptions/>
  <pageMargins left="0.9" right="0.07874015748031496" top="0.85" bottom="0.14" header="0.2755905511811024" footer="0.1181102362204724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0"/>
  <sheetViews>
    <sheetView view="pageBreakPreview" zoomScale="75" zoomScaleSheetLayoutView="75" workbookViewId="0" topLeftCell="E21">
      <selection activeCell="R28" sqref="R28"/>
    </sheetView>
  </sheetViews>
  <sheetFormatPr defaultColWidth="9.140625" defaultRowHeight="12.75"/>
  <cols>
    <col min="1" max="1" width="2.421875" style="127" customWidth="1"/>
    <col min="2" max="2" width="24.140625" style="127" customWidth="1"/>
    <col min="3" max="3" width="7.00390625" style="127" customWidth="1"/>
    <col min="4" max="4" width="12.00390625" style="128" customWidth="1"/>
    <col min="5" max="5" width="2.140625" style="128" customWidth="1"/>
    <col min="6" max="6" width="12.00390625" style="128" customWidth="1"/>
    <col min="7" max="7" width="0.85546875" style="128" customWidth="1"/>
    <col min="8" max="8" width="11.8515625" style="128" customWidth="1"/>
    <col min="9" max="9" width="1.28515625" style="128" customWidth="1"/>
    <col min="10" max="10" width="12.421875" style="128" customWidth="1"/>
    <col min="11" max="11" width="1.28515625" style="128" customWidth="1"/>
    <col min="12" max="12" width="14.421875" style="128" customWidth="1"/>
    <col min="13" max="13" width="0.9921875" style="128" customWidth="1"/>
    <col min="14" max="14" width="15.7109375" style="128" customWidth="1"/>
    <col min="15" max="15" width="0.9921875" style="128" customWidth="1"/>
    <col min="16" max="16" width="15.28125" style="128" customWidth="1"/>
    <col min="17" max="17" width="0.85546875" style="127" customWidth="1"/>
    <col min="18" max="18" width="13.28125" style="128" customWidth="1"/>
    <col min="19" max="16384" width="10.28125" style="127" customWidth="1"/>
  </cols>
  <sheetData>
    <row r="1" ht="19.5">
      <c r="B1" s="31" t="s">
        <v>29</v>
      </c>
    </row>
    <row r="2" ht="19.5">
      <c r="D2" s="129"/>
    </row>
    <row r="3" spans="2:18" ht="19.5">
      <c r="B3" s="130" t="s">
        <v>105</v>
      </c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1"/>
      <c r="R3" s="132"/>
    </row>
    <row r="4" spans="2:18" ht="19.5">
      <c r="B4" s="130" t="s">
        <v>42</v>
      </c>
      <c r="C4" s="131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1"/>
      <c r="R4" s="132"/>
    </row>
    <row r="5" spans="2:18" ht="19.5">
      <c r="B5" s="131"/>
      <c r="C5" s="131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1"/>
      <c r="R5" s="132"/>
    </row>
    <row r="6" spans="2:18" ht="19.5" customHeight="1">
      <c r="B6" s="133"/>
      <c r="D6" s="189" t="s">
        <v>106</v>
      </c>
      <c r="E6" s="189"/>
      <c r="F6" s="189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0"/>
      <c r="R6" s="134"/>
    </row>
    <row r="7" spans="2:18" ht="19.5" customHeight="1">
      <c r="B7" s="133"/>
      <c r="C7" s="135"/>
      <c r="D7" s="189"/>
      <c r="E7" s="189"/>
      <c r="F7" s="189"/>
      <c r="G7" s="134"/>
      <c r="H7" s="134"/>
      <c r="I7" s="134"/>
      <c r="J7" s="134"/>
      <c r="K7" s="134"/>
      <c r="L7" s="132"/>
      <c r="M7" s="134"/>
      <c r="N7" s="134"/>
      <c r="O7" s="134"/>
      <c r="Q7" s="130"/>
      <c r="R7" s="134"/>
    </row>
    <row r="8" spans="2:18" s="138" customFormat="1" ht="18.75" customHeight="1">
      <c r="B8" s="131"/>
      <c r="C8" s="135"/>
      <c r="D8" s="190"/>
      <c r="E8" s="190"/>
      <c r="F8" s="190"/>
      <c r="G8" s="134"/>
      <c r="H8" s="188"/>
      <c r="I8" s="188"/>
      <c r="J8" s="188"/>
      <c r="K8" s="188"/>
      <c r="L8" s="188"/>
      <c r="M8" s="188"/>
      <c r="N8" s="188"/>
      <c r="O8" s="134"/>
      <c r="P8" s="136"/>
      <c r="Q8" s="130"/>
      <c r="R8" s="137"/>
    </row>
    <row r="9" spans="2:18" s="138" customFormat="1" ht="48.75" customHeight="1">
      <c r="B9" s="131"/>
      <c r="C9" s="139" t="s">
        <v>44</v>
      </c>
      <c r="D9" s="140" t="s">
        <v>107</v>
      </c>
      <c r="E9" s="141"/>
      <c r="F9" s="140" t="s">
        <v>108</v>
      </c>
      <c r="G9" s="142"/>
      <c r="H9" s="140" t="s">
        <v>109</v>
      </c>
      <c r="I9" s="142"/>
      <c r="J9" s="143" t="s">
        <v>4</v>
      </c>
      <c r="K9" s="142"/>
      <c r="L9" s="140" t="s">
        <v>110</v>
      </c>
      <c r="M9" s="142"/>
      <c r="N9" s="144" t="s">
        <v>111</v>
      </c>
      <c r="O9" s="142"/>
      <c r="P9" s="140" t="s">
        <v>112</v>
      </c>
      <c r="Q9" s="130"/>
      <c r="R9" s="140" t="s">
        <v>34</v>
      </c>
    </row>
    <row r="10" spans="2:18" s="138" customFormat="1" ht="18" customHeight="1">
      <c r="B10" s="131"/>
      <c r="C10" s="131"/>
      <c r="D10" s="145" t="s">
        <v>113</v>
      </c>
      <c r="E10" s="141"/>
      <c r="F10" s="146" t="s">
        <v>0</v>
      </c>
      <c r="G10" s="142"/>
      <c r="H10" s="146" t="s">
        <v>0</v>
      </c>
      <c r="I10" s="142"/>
      <c r="J10" s="146" t="s">
        <v>0</v>
      </c>
      <c r="K10" s="142"/>
      <c r="L10" s="146" t="s">
        <v>0</v>
      </c>
      <c r="M10" s="134"/>
      <c r="N10" s="146" t="s">
        <v>0</v>
      </c>
      <c r="O10" s="134"/>
      <c r="P10" s="146" t="s">
        <v>0</v>
      </c>
      <c r="Q10" s="130"/>
      <c r="R10" s="146" t="s">
        <v>0</v>
      </c>
    </row>
    <row r="11" spans="2:18" ht="19.5">
      <c r="B11" s="131"/>
      <c r="C11" s="131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1"/>
      <c r="R11" s="132"/>
    </row>
    <row r="12" spans="2:18" ht="19.5">
      <c r="B12" s="131" t="s">
        <v>114</v>
      </c>
      <c r="C12" s="131"/>
      <c r="D12" s="147">
        <v>60656</v>
      </c>
      <c r="E12" s="147"/>
      <c r="F12" s="147">
        <v>60664</v>
      </c>
      <c r="G12" s="147"/>
      <c r="H12" s="148">
        <v>-8</v>
      </c>
      <c r="I12" s="147"/>
      <c r="J12" s="149">
        <v>0</v>
      </c>
      <c r="K12" s="147"/>
      <c r="L12" s="147">
        <v>2601</v>
      </c>
      <c r="M12" s="147"/>
      <c r="N12" s="147">
        <v>38</v>
      </c>
      <c r="O12" s="147"/>
      <c r="P12" s="147">
        <v>109787</v>
      </c>
      <c r="Q12" s="147"/>
      <c r="R12" s="147">
        <f>SUM(F12:P12)</f>
        <v>173082</v>
      </c>
    </row>
    <row r="13" spans="2:18" ht="19.5">
      <c r="B13" s="131"/>
      <c r="C13" s="131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4" spans="2:18" ht="19.5">
      <c r="B14" s="131" t="s">
        <v>115</v>
      </c>
      <c r="C14" s="131"/>
      <c r="D14" s="149">
        <v>0</v>
      </c>
      <c r="E14" s="147"/>
      <c r="F14" s="149">
        <v>0</v>
      </c>
      <c r="G14" s="147"/>
      <c r="H14" s="149">
        <v>0</v>
      </c>
      <c r="I14" s="147"/>
      <c r="J14" s="149">
        <v>0</v>
      </c>
      <c r="K14" s="147"/>
      <c r="L14" s="149">
        <v>0</v>
      </c>
      <c r="M14" s="147"/>
      <c r="N14" s="149">
        <v>0</v>
      </c>
      <c r="O14" s="147"/>
      <c r="P14" s="147">
        <v>8546</v>
      </c>
      <c r="Q14" s="147"/>
      <c r="R14" s="147">
        <f>SUM(F14:P14)</f>
        <v>8546</v>
      </c>
    </row>
    <row r="15" spans="2:18" ht="19.5">
      <c r="B15" s="131"/>
      <c r="C15" s="131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</row>
    <row r="16" spans="2:18" ht="19.5">
      <c r="B16" s="131" t="s">
        <v>82</v>
      </c>
      <c r="C16" s="131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</row>
    <row r="17" spans="2:18" ht="19.5">
      <c r="B17" s="150" t="s">
        <v>116</v>
      </c>
      <c r="C17" s="131"/>
      <c r="D17" s="147">
        <v>1071</v>
      </c>
      <c r="E17" s="147"/>
      <c r="F17" s="147">
        <v>1071</v>
      </c>
      <c r="G17" s="147"/>
      <c r="H17" s="149">
        <v>0</v>
      </c>
      <c r="I17" s="147"/>
      <c r="J17" s="147">
        <v>9</v>
      </c>
      <c r="K17" s="147"/>
      <c r="L17" s="149">
        <v>0</v>
      </c>
      <c r="M17" s="147"/>
      <c r="N17" s="149">
        <v>0</v>
      </c>
      <c r="O17" s="147"/>
      <c r="P17" s="149">
        <v>0</v>
      </c>
      <c r="Q17" s="147"/>
      <c r="R17" s="151">
        <f>SUM(F17:P17)</f>
        <v>1080</v>
      </c>
    </row>
    <row r="18" spans="2:18" ht="20.25" thickBot="1">
      <c r="B18" s="131"/>
      <c r="C18" s="131"/>
      <c r="D18" s="152"/>
      <c r="E18" s="147"/>
      <c r="F18" s="152"/>
      <c r="G18" s="147"/>
      <c r="H18" s="152"/>
      <c r="I18" s="147"/>
      <c r="J18" s="152"/>
      <c r="K18" s="147"/>
      <c r="L18" s="152"/>
      <c r="M18" s="147"/>
      <c r="N18" s="152"/>
      <c r="O18" s="147"/>
      <c r="P18" s="152"/>
      <c r="Q18" s="147"/>
      <c r="R18" s="152"/>
    </row>
    <row r="19" spans="2:18" ht="19.5">
      <c r="B19" s="131"/>
      <c r="C19" s="131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</row>
    <row r="20" spans="2:18" ht="20.25" thickBot="1">
      <c r="B20" s="131" t="s">
        <v>117</v>
      </c>
      <c r="C20" s="131"/>
      <c r="D20" s="152">
        <f>SUM(D12:D18)</f>
        <v>61727</v>
      </c>
      <c r="E20" s="153"/>
      <c r="F20" s="152">
        <f>SUM(F12:F18)</f>
        <v>61735</v>
      </c>
      <c r="G20" s="153"/>
      <c r="H20" s="154">
        <f>SUM(H11:H18)</f>
        <v>-8</v>
      </c>
      <c r="I20" s="153"/>
      <c r="J20" s="154">
        <f>SUM(J11:J18)</f>
        <v>9</v>
      </c>
      <c r="K20" s="153"/>
      <c r="L20" s="152">
        <f>SUM(L11:L18)</f>
        <v>2601</v>
      </c>
      <c r="M20" s="153"/>
      <c r="N20" s="152">
        <f>SUM(N11:N18)</f>
        <v>38</v>
      </c>
      <c r="O20" s="153"/>
      <c r="P20" s="152">
        <f>SUM(P11:P18)</f>
        <v>118333</v>
      </c>
      <c r="Q20" s="153"/>
      <c r="R20" s="152">
        <f>SUM(R11:R18)</f>
        <v>182708</v>
      </c>
    </row>
    <row r="21" spans="2:18" ht="19.5">
      <c r="B21" s="131"/>
      <c r="C21" s="131"/>
      <c r="D21" s="147"/>
      <c r="E21" s="153"/>
      <c r="F21" s="147"/>
      <c r="G21" s="153"/>
      <c r="H21" s="153"/>
      <c r="I21" s="153"/>
      <c r="J21" s="153"/>
      <c r="K21" s="153"/>
      <c r="L21" s="147"/>
      <c r="M21" s="153"/>
      <c r="N21" s="153"/>
      <c r="O21" s="153"/>
      <c r="P21" s="147"/>
      <c r="Q21" s="153"/>
      <c r="R21" s="147"/>
    </row>
    <row r="22" spans="2:18" ht="19.5">
      <c r="B22" s="131"/>
      <c r="C22" s="131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</row>
    <row r="23" spans="2:18" ht="19.5">
      <c r="B23" s="131" t="s">
        <v>118</v>
      </c>
      <c r="C23" s="131"/>
      <c r="D23" s="147">
        <v>60530</v>
      </c>
      <c r="E23" s="147"/>
      <c r="F23" s="147">
        <v>60537</v>
      </c>
      <c r="G23" s="147"/>
      <c r="H23" s="155">
        <v>-7</v>
      </c>
      <c r="I23" s="147"/>
      <c r="J23" s="149">
        <v>0</v>
      </c>
      <c r="K23" s="147"/>
      <c r="L23" s="147">
        <v>2601</v>
      </c>
      <c r="M23" s="147"/>
      <c r="N23" s="149">
        <v>0</v>
      </c>
      <c r="O23" s="147"/>
      <c r="P23" s="147">
        <v>99231</v>
      </c>
      <c r="Q23" s="147"/>
      <c r="R23" s="147">
        <f>SUM(F23:P23)</f>
        <v>162362</v>
      </c>
    </row>
    <row r="24" spans="2:18" ht="19.5">
      <c r="B24" s="150"/>
      <c r="C24" s="131"/>
      <c r="D24" s="132"/>
      <c r="E24" s="132"/>
      <c r="F24" s="132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</row>
    <row r="25" spans="2:18" ht="19.5">
      <c r="B25" s="131" t="s">
        <v>119</v>
      </c>
      <c r="C25" s="156"/>
      <c r="D25" s="149">
        <v>0</v>
      </c>
      <c r="E25" s="149"/>
      <c r="F25" s="149">
        <v>0</v>
      </c>
      <c r="G25" s="149"/>
      <c r="H25" s="149">
        <v>0</v>
      </c>
      <c r="I25" s="149"/>
      <c r="J25" s="149">
        <v>0</v>
      </c>
      <c r="K25" s="149"/>
      <c r="L25" s="149">
        <v>0</v>
      </c>
      <c r="M25" s="147"/>
      <c r="N25" s="149">
        <v>0</v>
      </c>
      <c r="O25" s="147"/>
      <c r="P25" s="147">
        <v>7608</v>
      </c>
      <c r="Q25" s="147"/>
      <c r="R25" s="147">
        <f>SUM(D25:P25)</f>
        <v>7608</v>
      </c>
    </row>
    <row r="26" spans="2:18" ht="19.5">
      <c r="B26" s="131"/>
      <c r="C26" s="156"/>
      <c r="D26" s="149"/>
      <c r="E26" s="149"/>
      <c r="F26" s="149"/>
      <c r="G26" s="149"/>
      <c r="H26" s="149"/>
      <c r="I26" s="149"/>
      <c r="J26" s="149"/>
      <c r="K26" s="149"/>
      <c r="L26" s="149"/>
      <c r="M26" s="147"/>
      <c r="N26" s="147"/>
      <c r="O26" s="147"/>
      <c r="P26" s="147"/>
      <c r="Q26" s="147"/>
      <c r="R26" s="147"/>
    </row>
    <row r="27" spans="2:18" ht="19.5">
      <c r="B27" s="131" t="s">
        <v>82</v>
      </c>
      <c r="C27" s="131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1"/>
      <c r="R27" s="132"/>
    </row>
    <row r="28" spans="2:19" ht="19.5">
      <c r="B28" s="150" t="s">
        <v>116</v>
      </c>
      <c r="C28" s="131"/>
      <c r="D28" s="149">
        <v>107</v>
      </c>
      <c r="E28" s="147"/>
      <c r="F28" s="149">
        <v>107</v>
      </c>
      <c r="G28" s="147"/>
      <c r="H28" s="149">
        <v>0</v>
      </c>
      <c r="I28" s="149"/>
      <c r="J28" s="149">
        <v>0</v>
      </c>
      <c r="K28" s="149"/>
      <c r="L28" s="149">
        <v>0</v>
      </c>
      <c r="M28" s="149"/>
      <c r="N28" s="149">
        <v>0</v>
      </c>
      <c r="O28" s="149"/>
      <c r="P28" s="149">
        <v>0</v>
      </c>
      <c r="Q28" s="157"/>
      <c r="R28" s="158">
        <f>SUM(F28:P28)</f>
        <v>107</v>
      </c>
      <c r="S28" s="159"/>
    </row>
    <row r="29" spans="2:18" ht="19.5">
      <c r="B29" s="131"/>
      <c r="C29" s="131"/>
      <c r="D29" s="160"/>
      <c r="E29" s="147"/>
      <c r="F29" s="160"/>
      <c r="G29" s="147"/>
      <c r="H29" s="160"/>
      <c r="I29" s="147"/>
      <c r="J29" s="160"/>
      <c r="K29" s="147"/>
      <c r="L29" s="160"/>
      <c r="M29" s="147"/>
      <c r="N29" s="160"/>
      <c r="O29" s="147"/>
      <c r="P29" s="160"/>
      <c r="Q29" s="147"/>
      <c r="R29" s="160"/>
    </row>
    <row r="30" spans="2:22" ht="19.5">
      <c r="B30" s="161"/>
      <c r="C30" s="161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62"/>
      <c r="T30" s="162"/>
      <c r="U30" s="162"/>
      <c r="V30" s="162"/>
    </row>
    <row r="31" spans="2:22" ht="20.25" thickBot="1">
      <c r="B31" s="161" t="s">
        <v>120</v>
      </c>
      <c r="C31" s="161"/>
      <c r="D31" s="152">
        <f>SUM(D23:D29)</f>
        <v>60637</v>
      </c>
      <c r="E31" s="147"/>
      <c r="F31" s="152">
        <f>SUM(F23:F29)</f>
        <v>60644</v>
      </c>
      <c r="G31" s="147"/>
      <c r="H31" s="154">
        <f>SUM(H23:H29)</f>
        <v>-7</v>
      </c>
      <c r="I31" s="147"/>
      <c r="J31" s="163">
        <f>SUM(J23:J29)</f>
        <v>0</v>
      </c>
      <c r="K31" s="147"/>
      <c r="L31" s="152">
        <f>SUM(L23:L29)</f>
        <v>2601</v>
      </c>
      <c r="M31" s="147"/>
      <c r="N31" s="164">
        <f>SUM(N23:N29)</f>
        <v>0</v>
      </c>
      <c r="O31" s="147"/>
      <c r="P31" s="152">
        <f>SUM(P23:P29)</f>
        <v>106839</v>
      </c>
      <c r="Q31" s="147"/>
      <c r="R31" s="152">
        <f>SUM(R23:R29)</f>
        <v>170077</v>
      </c>
      <c r="S31" s="162"/>
      <c r="T31" s="162"/>
      <c r="U31" s="162"/>
      <c r="V31" s="162"/>
    </row>
    <row r="32" spans="2:22" ht="19.5">
      <c r="B32" s="161"/>
      <c r="C32" s="161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65"/>
      <c r="R32" s="153"/>
      <c r="S32" s="162"/>
      <c r="T32" s="162"/>
      <c r="U32" s="162"/>
      <c r="V32" s="162"/>
    </row>
    <row r="33" spans="4:18" ht="19.5"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59"/>
      <c r="R33" s="166"/>
    </row>
    <row r="34" spans="2:18" ht="19.5">
      <c r="B34" s="167" t="s">
        <v>121</v>
      </c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59"/>
      <c r="R34" s="166"/>
    </row>
    <row r="35" spans="2:18" ht="19.5">
      <c r="B35" s="167" t="s">
        <v>122</v>
      </c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59"/>
      <c r="R35" s="166"/>
    </row>
    <row r="36" spans="2:18" ht="19.5">
      <c r="B36" s="162" t="s">
        <v>123</v>
      </c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59"/>
      <c r="R36" s="166"/>
    </row>
    <row r="37" spans="5:18" ht="19.5"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59"/>
      <c r="R37" s="166"/>
    </row>
    <row r="38" spans="5:18" ht="19.5"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59"/>
      <c r="R38" s="166"/>
    </row>
    <row r="39" spans="5:18" ht="19.5"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59"/>
      <c r="R39" s="166"/>
    </row>
    <row r="40" spans="5:18" ht="19.5"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59"/>
      <c r="R40" s="166"/>
    </row>
  </sheetData>
  <mergeCells count="2">
    <mergeCell ref="H8:N8"/>
    <mergeCell ref="D6:F8"/>
  </mergeCells>
  <printOptions/>
  <pageMargins left="1.25" right="0" top="0.45" bottom="0.18" header="0.22" footer="0.38"/>
  <pageSetup horizontalDpi="1200" verticalDpi="12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2">
      <selection activeCell="D26" sqref="D26"/>
    </sheetView>
  </sheetViews>
  <sheetFormatPr defaultColWidth="9.140625" defaultRowHeight="12.75"/>
  <cols>
    <col min="1" max="1" width="6.421875" style="92" customWidth="1"/>
    <col min="2" max="2" width="10.28125" style="92" customWidth="1"/>
    <col min="3" max="3" width="29.140625" style="92" customWidth="1"/>
    <col min="4" max="4" width="23.421875" style="92" customWidth="1"/>
    <col min="5" max="5" width="2.140625" style="92" customWidth="1"/>
    <col min="6" max="6" width="25.140625" style="92" customWidth="1"/>
    <col min="7" max="7" width="16.7109375" style="92" customWidth="1"/>
    <col min="8" max="8" width="23.00390625" style="92" customWidth="1"/>
    <col min="9" max="9" width="10.421875" style="92" bestFit="1" customWidth="1"/>
    <col min="10" max="10" width="12.7109375" style="92" bestFit="1" customWidth="1"/>
    <col min="11" max="11" width="10.421875" style="92" bestFit="1" customWidth="1"/>
    <col min="12" max="16384" width="10.28125" style="92" customWidth="1"/>
  </cols>
  <sheetData>
    <row r="1" spans="1:7" ht="19.5">
      <c r="A1" s="31" t="s">
        <v>29</v>
      </c>
      <c r="B1" s="45"/>
      <c r="C1" s="45"/>
      <c r="D1" s="46"/>
      <c r="E1" s="46"/>
      <c r="F1" s="33"/>
      <c r="G1" s="32"/>
    </row>
    <row r="2" spans="1:7" ht="19.5">
      <c r="A2" s="32"/>
      <c r="B2" s="45"/>
      <c r="C2" s="45"/>
      <c r="D2" s="46"/>
      <c r="E2" s="46"/>
      <c r="F2" s="33"/>
      <c r="G2" s="32"/>
    </row>
    <row r="3" spans="1:7" ht="19.5">
      <c r="A3" s="31" t="s">
        <v>97</v>
      </c>
      <c r="B3" s="45"/>
      <c r="C3" s="45"/>
      <c r="D3" s="46"/>
      <c r="E3" s="46"/>
      <c r="F3" s="33"/>
      <c r="G3" s="32"/>
    </row>
    <row r="4" spans="1:7" ht="19.5">
      <c r="A4" s="31" t="s">
        <v>42</v>
      </c>
      <c r="B4" s="45"/>
      <c r="C4" s="45"/>
      <c r="D4" s="46"/>
      <c r="E4" s="46"/>
      <c r="F4" s="33"/>
      <c r="G4" s="32"/>
    </row>
    <row r="5" spans="1:7" ht="19.5">
      <c r="A5" s="32"/>
      <c r="B5" s="45"/>
      <c r="C5" s="45"/>
      <c r="D5" s="46"/>
      <c r="E5" s="46"/>
      <c r="F5" s="33"/>
      <c r="G5" s="32"/>
    </row>
    <row r="6" spans="1:7" ht="19.5">
      <c r="A6" s="32"/>
      <c r="B6" s="45"/>
      <c r="C6" s="45"/>
      <c r="D6" s="32"/>
      <c r="E6" s="32"/>
      <c r="F6" s="33"/>
      <c r="G6" s="32"/>
    </row>
    <row r="7" spans="1:11" ht="19.5">
      <c r="A7" s="93">
        <v>1</v>
      </c>
      <c r="B7" s="31" t="s">
        <v>98</v>
      </c>
      <c r="C7" s="45"/>
      <c r="D7" s="45"/>
      <c r="E7" s="45"/>
      <c r="F7" s="46"/>
      <c r="G7" s="38"/>
      <c r="H7" s="94"/>
      <c r="I7" s="94"/>
      <c r="J7" s="94"/>
      <c r="K7" s="94"/>
    </row>
    <row r="8" spans="1:11" ht="19.5">
      <c r="A8" s="93"/>
      <c r="B8" s="95"/>
      <c r="C8" s="45"/>
      <c r="D8" s="32"/>
      <c r="E8" s="32"/>
      <c r="F8" s="32"/>
      <c r="G8" s="38"/>
      <c r="H8" s="94"/>
      <c r="I8" s="94"/>
      <c r="J8" s="94"/>
      <c r="K8" s="94"/>
    </row>
    <row r="9" spans="1:11" ht="19.5">
      <c r="A9" s="93"/>
      <c r="B9" s="95"/>
      <c r="C9" s="45"/>
      <c r="D9" s="96" t="s">
        <v>99</v>
      </c>
      <c r="E9" s="96"/>
      <c r="F9" s="96" t="s">
        <v>99</v>
      </c>
      <c r="G9" s="97"/>
      <c r="H9" s="94"/>
      <c r="I9" s="94"/>
      <c r="J9" s="94"/>
      <c r="K9" s="94"/>
    </row>
    <row r="10" spans="1:11" ht="19.5">
      <c r="A10" s="93"/>
      <c r="B10" s="95"/>
      <c r="C10" s="45"/>
      <c r="D10" s="98" t="s">
        <v>100</v>
      </c>
      <c r="E10" s="98"/>
      <c r="F10" s="98" t="s">
        <v>101</v>
      </c>
      <c r="G10" s="38"/>
      <c r="H10" s="94"/>
      <c r="I10" s="94"/>
      <c r="J10" s="94"/>
      <c r="K10" s="94"/>
    </row>
    <row r="11" spans="1:11" ht="19.5">
      <c r="A11" s="93"/>
      <c r="B11" s="95"/>
      <c r="C11" s="45"/>
      <c r="D11" s="41" t="s">
        <v>0</v>
      </c>
      <c r="E11" s="41"/>
      <c r="F11" s="41" t="s">
        <v>0</v>
      </c>
      <c r="G11" s="38"/>
      <c r="H11" s="94"/>
      <c r="I11" s="94"/>
      <c r="J11" s="94"/>
      <c r="K11" s="94"/>
    </row>
    <row r="12" spans="1:11" ht="19.5">
      <c r="A12" s="93"/>
      <c r="B12" s="31"/>
      <c r="C12" s="45"/>
      <c r="D12" s="45"/>
      <c r="E12" s="45"/>
      <c r="F12" s="46"/>
      <c r="G12" s="48"/>
      <c r="H12" s="94"/>
      <c r="I12" s="94"/>
      <c r="J12" s="94"/>
      <c r="K12" s="99"/>
    </row>
    <row r="13" spans="1:11" ht="19.5">
      <c r="A13" s="93"/>
      <c r="B13" s="32" t="s">
        <v>102</v>
      </c>
      <c r="C13" s="45"/>
      <c r="D13" s="46">
        <v>82273</v>
      </c>
      <c r="E13" s="45"/>
      <c r="F13" s="46">
        <v>73644</v>
      </c>
      <c r="G13" s="48"/>
      <c r="H13" s="94"/>
      <c r="I13" s="94"/>
      <c r="J13" s="100"/>
      <c r="K13" s="99"/>
    </row>
    <row r="14" spans="1:11" ht="19.5">
      <c r="A14" s="93"/>
      <c r="B14" s="32" t="s">
        <v>103</v>
      </c>
      <c r="C14" s="45"/>
      <c r="D14" s="46">
        <v>-4440</v>
      </c>
      <c r="E14" s="46"/>
      <c r="F14" s="46">
        <v>-3251</v>
      </c>
      <c r="G14" s="48"/>
      <c r="H14" s="94"/>
      <c r="I14" s="94"/>
      <c r="J14" s="100"/>
      <c r="K14" s="99"/>
    </row>
    <row r="15" spans="1:11" ht="19.5">
      <c r="A15" s="93"/>
      <c r="B15" s="31"/>
      <c r="C15" s="45"/>
      <c r="D15" s="101"/>
      <c r="E15" s="60"/>
      <c r="F15" s="101"/>
      <c r="G15" s="48"/>
      <c r="H15" s="94"/>
      <c r="I15" s="94"/>
      <c r="J15" s="94"/>
      <c r="K15" s="99"/>
    </row>
    <row r="16" spans="1:11" ht="20.25" thickBot="1">
      <c r="A16" s="93"/>
      <c r="B16" s="31"/>
      <c r="C16" s="45"/>
      <c r="D16" s="102">
        <f>SUM(D13:D15)</f>
        <v>77833</v>
      </c>
      <c r="E16" s="60"/>
      <c r="F16" s="102">
        <f>SUM(F13:F15)</f>
        <v>70393</v>
      </c>
      <c r="G16" s="94"/>
      <c r="H16" s="94"/>
      <c r="I16" s="94"/>
      <c r="J16" s="94"/>
      <c r="K16" s="99"/>
    </row>
    <row r="17" spans="1:11" ht="20.25" thickTop="1">
      <c r="A17" s="93"/>
      <c r="B17" s="31"/>
      <c r="C17" s="45"/>
      <c r="D17" s="45"/>
      <c r="E17" s="45"/>
      <c r="F17" s="45"/>
      <c r="G17" s="48"/>
      <c r="H17" s="94"/>
      <c r="I17" s="94"/>
      <c r="J17" s="94"/>
      <c r="K17" s="99"/>
    </row>
    <row r="18" spans="1:11" ht="19.5">
      <c r="A18" s="93"/>
      <c r="B18" s="31"/>
      <c r="C18" s="45"/>
      <c r="D18" s="103"/>
      <c r="E18" s="103"/>
      <c r="F18" s="103"/>
      <c r="G18" s="47"/>
      <c r="K18" s="104"/>
    </row>
    <row r="19" spans="1:11" ht="19.5">
      <c r="A19" s="93">
        <v>2</v>
      </c>
      <c r="B19" s="31" t="s">
        <v>104</v>
      </c>
      <c r="C19" s="45"/>
      <c r="D19" s="105"/>
      <c r="E19" s="105"/>
      <c r="F19" s="105"/>
      <c r="G19" s="47"/>
      <c r="K19" s="104"/>
    </row>
    <row r="20" spans="1:11" ht="19.5">
      <c r="A20" s="93"/>
      <c r="B20" s="31"/>
      <c r="C20" s="45"/>
      <c r="D20" s="105"/>
      <c r="E20" s="105"/>
      <c r="F20" s="105"/>
      <c r="G20" s="47"/>
      <c r="K20" s="104"/>
    </row>
    <row r="21" spans="1:11" ht="19.5">
      <c r="A21" s="106"/>
      <c r="B21" s="31"/>
      <c r="C21" s="45"/>
      <c r="D21" s="107" t="s">
        <v>99</v>
      </c>
      <c r="E21" s="107"/>
      <c r="F21" s="107" t="s">
        <v>99</v>
      </c>
      <c r="G21" s="47"/>
      <c r="K21" s="104"/>
    </row>
    <row r="22" spans="1:11" ht="19.5">
      <c r="A22" s="106"/>
      <c r="B22" s="31"/>
      <c r="C22" s="45"/>
      <c r="D22" s="108">
        <v>39263</v>
      </c>
      <c r="E22" s="37"/>
      <c r="F22" s="108">
        <v>38898</v>
      </c>
      <c r="G22" s="47"/>
      <c r="K22" s="104"/>
    </row>
    <row r="23" spans="1:11" ht="19.5">
      <c r="A23" s="106"/>
      <c r="B23" s="31"/>
      <c r="C23" s="45"/>
      <c r="D23" s="41" t="s">
        <v>0</v>
      </c>
      <c r="E23" s="41"/>
      <c r="F23" s="41" t="s">
        <v>0</v>
      </c>
      <c r="G23" s="47"/>
      <c r="K23" s="104"/>
    </row>
    <row r="24" spans="1:11" ht="19.5">
      <c r="A24" s="106"/>
      <c r="B24" s="31"/>
      <c r="C24" s="45"/>
      <c r="D24" s="41"/>
      <c r="E24" s="41"/>
      <c r="F24" s="41"/>
      <c r="G24" s="47"/>
      <c r="K24" s="104"/>
    </row>
    <row r="25" spans="1:11" ht="19.5">
      <c r="A25" s="106"/>
      <c r="B25" s="32" t="s">
        <v>102</v>
      </c>
      <c r="C25" s="45"/>
      <c r="D25" s="45">
        <v>71697</v>
      </c>
      <c r="E25" s="46"/>
      <c r="F25" s="45">
        <f>64405+102</f>
        <v>64507</v>
      </c>
      <c r="G25" s="32"/>
      <c r="K25" s="104"/>
    </row>
    <row r="26" spans="1:11" ht="19.5">
      <c r="A26" s="106"/>
      <c r="B26" s="32" t="s">
        <v>103</v>
      </c>
      <c r="C26" s="45"/>
      <c r="D26" s="46">
        <v>-4660</v>
      </c>
      <c r="E26" s="46"/>
      <c r="F26" s="46">
        <v>-7246</v>
      </c>
      <c r="G26" s="32"/>
      <c r="K26" s="104"/>
    </row>
    <row r="27" spans="1:11" ht="19.5">
      <c r="A27" s="106"/>
      <c r="B27" s="32"/>
      <c r="C27" s="45"/>
      <c r="D27" s="109"/>
      <c r="E27" s="68"/>
      <c r="F27" s="110"/>
      <c r="G27" s="32"/>
      <c r="K27" s="104"/>
    </row>
    <row r="28" spans="1:11" ht="20.25" thickBot="1">
      <c r="A28" s="106"/>
      <c r="B28" s="32"/>
      <c r="C28" s="45"/>
      <c r="D28" s="111">
        <f>SUM(D25:D27)</f>
        <v>67037</v>
      </c>
      <c r="E28" s="68"/>
      <c r="F28" s="111">
        <f>SUM(F25:F27)</f>
        <v>57261</v>
      </c>
      <c r="G28" s="32"/>
      <c r="K28" s="104"/>
    </row>
    <row r="29" spans="1:11" ht="20.25" thickTop="1">
      <c r="A29" s="112"/>
      <c r="B29" s="85"/>
      <c r="C29" s="86"/>
      <c r="D29" s="87"/>
      <c r="E29" s="87"/>
      <c r="F29" s="88"/>
      <c r="G29" s="34"/>
      <c r="K29" s="104"/>
    </row>
    <row r="30" spans="1:11" ht="19.5">
      <c r="A30" s="112"/>
      <c r="B30" s="85"/>
      <c r="C30" s="85"/>
      <c r="D30" s="85"/>
      <c r="E30" s="85"/>
      <c r="F30" s="85"/>
      <c r="G30" s="34"/>
      <c r="K30" s="104"/>
    </row>
    <row r="31" spans="1:11" ht="19.5">
      <c r="A31" s="112"/>
      <c r="B31" s="85"/>
      <c r="C31" s="85"/>
      <c r="D31" s="85"/>
      <c r="E31" s="85"/>
      <c r="F31" s="85"/>
      <c r="G31" s="34"/>
      <c r="K31" s="104"/>
    </row>
    <row r="32" spans="1:11" ht="19.5">
      <c r="A32" s="113"/>
      <c r="B32" s="114"/>
      <c r="C32" s="114"/>
      <c r="D32" s="114"/>
      <c r="E32" s="114"/>
      <c r="F32" s="114"/>
      <c r="K32" s="104"/>
    </row>
    <row r="33" spans="1:11" ht="19.5">
      <c r="A33" s="112"/>
      <c r="B33" s="114"/>
      <c r="C33" s="114"/>
      <c r="D33" s="114"/>
      <c r="E33" s="114"/>
      <c r="F33" s="114"/>
      <c r="K33" s="104"/>
    </row>
    <row r="34" spans="1:11" ht="19.5">
      <c r="A34" s="114"/>
      <c r="B34" s="114"/>
      <c r="C34" s="114"/>
      <c r="D34" s="114"/>
      <c r="E34" s="114"/>
      <c r="F34" s="114"/>
      <c r="K34" s="104"/>
    </row>
    <row r="35" spans="1:11" ht="19.5">
      <c r="A35" s="85"/>
      <c r="B35" s="114"/>
      <c r="C35" s="114"/>
      <c r="D35" s="114"/>
      <c r="E35" s="114"/>
      <c r="F35" s="114"/>
      <c r="K35" s="104"/>
    </row>
    <row r="36" spans="1:11" ht="19.5">
      <c r="A36" s="85"/>
      <c r="B36" s="114"/>
      <c r="C36" s="114"/>
      <c r="D36" s="114"/>
      <c r="E36" s="114"/>
      <c r="F36" s="114"/>
      <c r="K36" s="104"/>
    </row>
    <row r="37" spans="1:11" ht="19.5">
      <c r="A37" s="85"/>
      <c r="B37" s="114"/>
      <c r="C37" s="114"/>
      <c r="D37" s="114"/>
      <c r="E37" s="114"/>
      <c r="F37" s="114"/>
      <c r="K37" s="104"/>
    </row>
    <row r="38" spans="1:11" ht="19.5">
      <c r="A38" s="115"/>
      <c r="B38" s="116"/>
      <c r="C38" s="117"/>
      <c r="D38" s="117"/>
      <c r="E38" s="117"/>
      <c r="F38" s="117"/>
      <c r="G38" s="40"/>
      <c r="K38" s="104"/>
    </row>
    <row r="39" spans="1:11" ht="19.5">
      <c r="A39" s="115"/>
      <c r="B39" s="117"/>
      <c r="C39" s="117"/>
      <c r="D39" s="117"/>
      <c r="E39" s="117"/>
      <c r="F39" s="117"/>
      <c r="G39" s="40"/>
      <c r="K39" s="104"/>
    </row>
    <row r="40" spans="1:11" ht="19.5">
      <c r="A40" s="115"/>
      <c r="B40" s="117"/>
      <c r="C40" s="117"/>
      <c r="D40" s="117"/>
      <c r="E40" s="117"/>
      <c r="F40" s="117"/>
      <c r="G40" s="40"/>
      <c r="K40" s="104"/>
    </row>
    <row r="41" spans="1:11" ht="19.5">
      <c r="A41" s="115"/>
      <c r="B41" s="117"/>
      <c r="C41" s="117"/>
      <c r="D41" s="117"/>
      <c r="E41" s="117"/>
      <c r="F41" s="117"/>
      <c r="G41" s="40"/>
      <c r="K41" s="104"/>
    </row>
    <row r="42" spans="1:7" ht="19.5">
      <c r="A42" s="115"/>
      <c r="B42" s="117"/>
      <c r="C42" s="117"/>
      <c r="D42" s="117"/>
      <c r="E42" s="117"/>
      <c r="F42" s="118"/>
      <c r="G42" s="40"/>
    </row>
    <row r="43" spans="1:7" ht="19.5">
      <c r="A43" s="115"/>
      <c r="B43" s="117"/>
      <c r="C43" s="117"/>
      <c r="D43" s="117"/>
      <c r="E43" s="117"/>
      <c r="F43" s="119"/>
      <c r="G43" s="120"/>
    </row>
    <row r="44" spans="1:7" ht="19.5">
      <c r="A44" s="115"/>
      <c r="B44" s="117"/>
      <c r="C44" s="117"/>
      <c r="D44" s="117"/>
      <c r="E44" s="117"/>
      <c r="F44" s="118"/>
      <c r="G44" s="94"/>
    </row>
    <row r="45" spans="1:7" ht="19.5">
      <c r="A45" s="115"/>
      <c r="B45" s="94"/>
      <c r="C45" s="94"/>
      <c r="D45" s="94"/>
      <c r="E45" s="94"/>
      <c r="F45" s="121"/>
      <c r="G45" s="94"/>
    </row>
    <row r="46" spans="1:7" ht="19.5">
      <c r="A46" s="115"/>
      <c r="B46" s="94"/>
      <c r="C46" s="94"/>
      <c r="D46" s="94"/>
      <c r="E46" s="94"/>
      <c r="F46" s="121"/>
      <c r="G46" s="94"/>
    </row>
    <row r="47" spans="1:7" ht="19.5">
      <c r="A47" s="115"/>
      <c r="B47" s="117"/>
      <c r="C47" s="94"/>
      <c r="D47" s="94"/>
      <c r="E47" s="94"/>
      <c r="F47" s="121"/>
      <c r="G47" s="94"/>
    </row>
    <row r="48" spans="1:7" ht="19.5">
      <c r="A48" s="115"/>
      <c r="B48" s="117"/>
      <c r="C48" s="94"/>
      <c r="D48" s="94"/>
      <c r="E48" s="94"/>
      <c r="F48" s="122"/>
      <c r="G48" s="94"/>
    </row>
    <row r="49" spans="1:7" ht="19.5">
      <c r="A49" s="115"/>
      <c r="B49" s="117"/>
      <c r="C49" s="94"/>
      <c r="D49" s="94"/>
      <c r="E49" s="94"/>
      <c r="F49" s="121"/>
      <c r="G49" s="94"/>
    </row>
    <row r="50" spans="1:7" ht="19.5">
      <c r="A50" s="115"/>
      <c r="B50" s="117"/>
      <c r="C50" s="94"/>
      <c r="D50" s="94"/>
      <c r="E50" s="94"/>
      <c r="F50" s="99"/>
      <c r="G50" s="94"/>
    </row>
    <row r="51" spans="1:7" ht="19.5">
      <c r="A51" s="115"/>
      <c r="B51" s="117"/>
      <c r="C51" s="94"/>
      <c r="D51" s="94"/>
      <c r="E51" s="94"/>
      <c r="F51" s="99"/>
      <c r="G51" s="94"/>
    </row>
    <row r="52" spans="1:7" ht="19.5">
      <c r="A52" s="115"/>
      <c r="B52" s="117"/>
      <c r="C52" s="94"/>
      <c r="D52" s="94"/>
      <c r="E52" s="94"/>
      <c r="F52" s="99"/>
      <c r="G52" s="94"/>
    </row>
    <row r="53" spans="1:7" ht="19.5">
      <c r="A53" s="115"/>
      <c r="B53" s="117"/>
      <c r="C53" s="94"/>
      <c r="D53" s="94"/>
      <c r="E53" s="94"/>
      <c r="F53" s="121"/>
      <c r="G53" s="94"/>
    </row>
    <row r="54" spans="1:7" ht="19.5">
      <c r="A54" s="115"/>
      <c r="B54" s="123"/>
      <c r="C54" s="94"/>
      <c r="D54" s="94"/>
      <c r="E54" s="94"/>
      <c r="F54" s="121"/>
      <c r="G54" s="94"/>
    </row>
    <row r="55" spans="1:7" ht="19.5">
      <c r="A55" s="115"/>
      <c r="B55" s="94"/>
      <c r="C55" s="94"/>
      <c r="D55" s="94"/>
      <c r="E55" s="94"/>
      <c r="F55" s="121"/>
      <c r="G55" s="94"/>
    </row>
    <row r="56" spans="1:7" ht="19.5">
      <c r="A56" s="115"/>
      <c r="B56" s="117"/>
      <c r="C56" s="94"/>
      <c r="D56" s="94"/>
      <c r="E56" s="94"/>
      <c r="F56" s="124"/>
      <c r="G56" s="94"/>
    </row>
    <row r="57" spans="1:7" ht="19.5">
      <c r="A57" s="115"/>
      <c r="B57" s="117"/>
      <c r="C57" s="94"/>
      <c r="D57" s="94"/>
      <c r="E57" s="94"/>
      <c r="F57" s="121"/>
      <c r="G57" s="94"/>
    </row>
    <row r="58" spans="1:7" ht="19.5">
      <c r="A58" s="115"/>
      <c r="B58" s="94"/>
      <c r="C58" s="94"/>
      <c r="D58" s="94"/>
      <c r="E58" s="94"/>
      <c r="F58" s="121"/>
      <c r="G58" s="94"/>
    </row>
    <row r="59" spans="1:7" ht="19.5">
      <c r="A59" s="115"/>
      <c r="B59" s="94"/>
      <c r="C59" s="94"/>
      <c r="D59" s="94"/>
      <c r="E59" s="94"/>
      <c r="F59" s="121"/>
      <c r="G59" s="94"/>
    </row>
    <row r="60" spans="1:7" ht="19.5">
      <c r="A60" s="125"/>
      <c r="B60" s="94"/>
      <c r="C60" s="94"/>
      <c r="D60" s="94"/>
      <c r="E60" s="94"/>
      <c r="F60" s="99"/>
      <c r="G60" s="94"/>
    </row>
    <row r="61" spans="1:7" ht="19.5">
      <c r="A61" s="125"/>
      <c r="B61" s="94"/>
      <c r="C61" s="94"/>
      <c r="D61" s="94"/>
      <c r="E61" s="94"/>
      <c r="F61" s="99"/>
      <c r="G61" s="94"/>
    </row>
    <row r="62" spans="1:7" ht="19.5">
      <c r="A62" s="94"/>
      <c r="B62" s="94"/>
      <c r="C62" s="94"/>
      <c r="D62" s="94"/>
      <c r="E62" s="94"/>
      <c r="F62" s="121"/>
      <c r="G62" s="94"/>
    </row>
    <row r="63" spans="1:7" ht="19.5">
      <c r="A63" s="94"/>
      <c r="B63" s="94"/>
      <c r="C63" s="94"/>
      <c r="D63" s="94"/>
      <c r="E63" s="94"/>
      <c r="F63" s="121"/>
      <c r="G63" s="94"/>
    </row>
    <row r="64" spans="1:7" ht="19.5">
      <c r="A64" s="94"/>
      <c r="B64" s="94"/>
      <c r="C64" s="94"/>
      <c r="D64" s="94"/>
      <c r="E64" s="94"/>
      <c r="F64" s="121"/>
      <c r="G64" s="94"/>
    </row>
    <row r="65" ht="19.5">
      <c r="F65" s="126"/>
    </row>
    <row r="66" ht="19.5">
      <c r="F66" s="126"/>
    </row>
    <row r="67" ht="19.5">
      <c r="F67" s="126"/>
    </row>
    <row r="68" ht="19.5">
      <c r="F68" s="126"/>
    </row>
  </sheetData>
  <printOptions/>
  <pageMargins left="1" right="0.28" top="0.56" bottom="0.54" header="0.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5"/>
  <sheetViews>
    <sheetView view="pageBreakPreview" zoomScaleSheetLayoutView="100" workbookViewId="0" topLeftCell="A86">
      <selection activeCell="B90" sqref="B90:B91"/>
    </sheetView>
  </sheetViews>
  <sheetFormatPr defaultColWidth="9.140625" defaultRowHeight="12.75"/>
  <cols>
    <col min="1" max="1" width="3.140625" style="34" customWidth="1"/>
    <col min="2" max="2" width="44.8515625" style="34" customWidth="1"/>
    <col min="3" max="3" width="8.8515625" style="34" customWidth="1"/>
    <col min="4" max="4" width="23.7109375" style="34" customWidth="1"/>
    <col min="5" max="5" width="2.140625" style="34" customWidth="1"/>
    <col min="6" max="6" width="23.421875" style="91" customWidth="1"/>
    <col min="7" max="7" width="3.00390625" style="34" customWidth="1"/>
    <col min="8" max="8" width="15.57421875" style="91" customWidth="1"/>
    <col min="9" max="9" width="14.421875" style="34" customWidth="1"/>
    <col min="10" max="10" width="12.8515625" style="34" customWidth="1"/>
    <col min="11" max="11" width="13.140625" style="34" customWidth="1"/>
    <col min="12" max="16384" width="10.28125" style="34" customWidth="1"/>
  </cols>
  <sheetData>
    <row r="1" spans="1:9" ht="16.5">
      <c r="A1" s="31" t="s">
        <v>29</v>
      </c>
      <c r="B1" s="32"/>
      <c r="C1" s="32"/>
      <c r="D1" s="32"/>
      <c r="E1" s="32"/>
      <c r="F1" s="33"/>
      <c r="G1" s="32"/>
      <c r="H1" s="33"/>
      <c r="I1" s="32"/>
    </row>
    <row r="2" spans="1:9" ht="16.5">
      <c r="A2" s="32"/>
      <c r="B2" s="32"/>
      <c r="C2" s="32"/>
      <c r="D2" s="32"/>
      <c r="E2" s="32"/>
      <c r="F2" s="33"/>
      <c r="G2" s="32"/>
      <c r="H2" s="33"/>
      <c r="I2" s="32"/>
    </row>
    <row r="3" spans="1:9" ht="16.5">
      <c r="A3" s="31" t="s">
        <v>41</v>
      </c>
      <c r="B3" s="32"/>
      <c r="C3" s="32"/>
      <c r="D3" s="32"/>
      <c r="E3" s="32"/>
      <c r="F3" s="33"/>
      <c r="G3" s="32"/>
      <c r="H3" s="33"/>
      <c r="I3" s="32"/>
    </row>
    <row r="4" spans="1:9" ht="16.5">
      <c r="A4" s="31" t="s">
        <v>42</v>
      </c>
      <c r="B4" s="32"/>
      <c r="C4" s="32"/>
      <c r="D4" s="32"/>
      <c r="E4" s="32"/>
      <c r="F4" s="33"/>
      <c r="G4" s="32"/>
      <c r="H4" s="33"/>
      <c r="I4" s="32"/>
    </row>
    <row r="5" spans="1:9" ht="16.5">
      <c r="A5" s="31"/>
      <c r="B5" s="32"/>
      <c r="C5" s="32"/>
      <c r="D5" s="191" t="s">
        <v>43</v>
      </c>
      <c r="E5" s="191"/>
      <c r="F5" s="191"/>
      <c r="G5" s="32"/>
      <c r="H5" s="33"/>
      <c r="I5" s="32"/>
    </row>
    <row r="6" spans="1:14" ht="16.5">
      <c r="A6" s="32"/>
      <c r="B6" s="32"/>
      <c r="C6" s="35" t="s">
        <v>44</v>
      </c>
      <c r="D6" s="36">
        <v>39263</v>
      </c>
      <c r="E6" s="37"/>
      <c r="F6" s="36">
        <v>38898</v>
      </c>
      <c r="G6" s="32"/>
      <c r="H6" s="38"/>
      <c r="I6" s="39"/>
      <c r="J6" s="40"/>
      <c r="K6" s="40"/>
      <c r="L6" s="40"/>
      <c r="M6" s="40"/>
      <c r="N6" s="40"/>
    </row>
    <row r="7" spans="1:14" ht="16.5">
      <c r="A7" s="32"/>
      <c r="B7" s="32"/>
      <c r="C7" s="32"/>
      <c r="D7" s="41" t="s">
        <v>0</v>
      </c>
      <c r="E7" s="41"/>
      <c r="F7" s="41" t="s">
        <v>0</v>
      </c>
      <c r="G7" s="42"/>
      <c r="H7" s="43"/>
      <c r="I7" s="39"/>
      <c r="J7" s="40"/>
      <c r="K7" s="40"/>
      <c r="L7" s="40"/>
      <c r="M7" s="40"/>
      <c r="N7" s="40"/>
    </row>
    <row r="8" spans="1:14" ht="16.5">
      <c r="A8" s="32"/>
      <c r="B8" s="32"/>
      <c r="C8" s="32"/>
      <c r="D8" s="32"/>
      <c r="E8" s="32"/>
      <c r="F8" s="32"/>
      <c r="G8" s="32"/>
      <c r="H8" s="44"/>
      <c r="I8" s="39"/>
      <c r="J8" s="40"/>
      <c r="K8" s="40"/>
      <c r="L8" s="40"/>
      <c r="M8" s="40"/>
      <c r="N8" s="40"/>
    </row>
    <row r="9" spans="1:14" ht="16.5">
      <c r="A9" s="31" t="s">
        <v>45</v>
      </c>
      <c r="B9" s="32"/>
      <c r="C9" s="32"/>
      <c r="D9" s="32"/>
      <c r="E9" s="32"/>
      <c r="F9" s="33"/>
      <c r="G9" s="32"/>
      <c r="H9" s="38"/>
      <c r="I9" s="38"/>
      <c r="J9" s="38"/>
      <c r="K9" s="38"/>
      <c r="L9" s="38"/>
      <c r="M9" s="38"/>
      <c r="N9" s="38"/>
    </row>
    <row r="10" spans="1:14" ht="16.5">
      <c r="A10" s="32"/>
      <c r="B10" s="32"/>
      <c r="C10" s="32"/>
      <c r="D10" s="32"/>
      <c r="E10" s="32"/>
      <c r="F10" s="33"/>
      <c r="G10" s="32"/>
      <c r="H10" s="38"/>
      <c r="I10" s="38"/>
      <c r="J10" s="38"/>
      <c r="K10" s="38"/>
      <c r="L10" s="38"/>
      <c r="M10" s="38"/>
      <c r="N10" s="38"/>
    </row>
    <row r="11" spans="1:14" ht="16.5">
      <c r="A11" s="32" t="s">
        <v>46</v>
      </c>
      <c r="B11" s="45"/>
      <c r="C11" s="45"/>
      <c r="D11" s="46">
        <v>8546</v>
      </c>
      <c r="E11" s="46"/>
      <c r="F11" s="46">
        <v>7608</v>
      </c>
      <c r="G11" s="47"/>
      <c r="H11" s="48"/>
      <c r="I11" s="48"/>
      <c r="J11" s="48"/>
      <c r="K11" s="48"/>
      <c r="L11" s="48"/>
      <c r="M11" s="48"/>
      <c r="N11" s="48"/>
    </row>
    <row r="12" spans="1:14" ht="16.5">
      <c r="A12" s="32"/>
      <c r="B12" s="45"/>
      <c r="C12" s="45"/>
      <c r="D12" s="46"/>
      <c r="E12" s="46"/>
      <c r="F12" s="46"/>
      <c r="G12" s="47"/>
      <c r="H12" s="48"/>
      <c r="I12" s="48"/>
      <c r="J12" s="48"/>
      <c r="K12" s="48"/>
      <c r="L12" s="48"/>
      <c r="M12" s="48"/>
      <c r="N12" s="48"/>
    </row>
    <row r="13" spans="1:14" ht="16.5">
      <c r="A13" s="32" t="s">
        <v>47</v>
      </c>
      <c r="B13" s="45"/>
      <c r="C13" s="45"/>
      <c r="D13" s="46"/>
      <c r="E13" s="46"/>
      <c r="F13" s="46"/>
      <c r="G13" s="47"/>
      <c r="H13" s="48"/>
      <c r="I13" s="48"/>
      <c r="J13" s="48"/>
      <c r="K13" s="48"/>
      <c r="L13" s="48"/>
      <c r="M13" s="48"/>
      <c r="N13" s="48"/>
    </row>
    <row r="14" spans="1:14" ht="16.5">
      <c r="A14" s="32"/>
      <c r="B14" s="45" t="s">
        <v>48</v>
      </c>
      <c r="C14" s="45"/>
      <c r="D14" s="46">
        <f>96+284</f>
        <v>380</v>
      </c>
      <c r="E14" s="46"/>
      <c r="F14" s="46">
        <v>499</v>
      </c>
      <c r="G14" s="47"/>
      <c r="H14" s="48"/>
      <c r="I14" s="48"/>
      <c r="J14" s="48"/>
      <c r="K14" s="48"/>
      <c r="L14" s="48"/>
      <c r="M14" s="48"/>
      <c r="N14" s="48"/>
    </row>
    <row r="15" spans="1:14" ht="16.5">
      <c r="A15" s="32"/>
      <c r="B15" s="45" t="s">
        <v>49</v>
      </c>
      <c r="C15" s="45"/>
      <c r="D15" s="46">
        <v>96</v>
      </c>
      <c r="E15" s="46"/>
      <c r="F15" s="46">
        <v>168</v>
      </c>
      <c r="G15" s="47"/>
      <c r="H15" s="48"/>
      <c r="I15" s="48"/>
      <c r="J15" s="48"/>
      <c r="K15" s="48"/>
      <c r="L15" s="48"/>
      <c r="M15" s="48"/>
      <c r="N15" s="48"/>
    </row>
    <row r="16" spans="1:14" ht="16.5">
      <c r="A16" s="32"/>
      <c r="B16" s="45" t="s">
        <v>50</v>
      </c>
      <c r="C16" s="45"/>
      <c r="D16" s="46">
        <v>3595</v>
      </c>
      <c r="E16" s="46"/>
      <c r="F16" s="49">
        <v>0</v>
      </c>
      <c r="G16" s="47"/>
      <c r="H16" s="48"/>
      <c r="I16" s="48"/>
      <c r="J16" s="48"/>
      <c r="K16" s="48"/>
      <c r="L16" s="48"/>
      <c r="M16" s="48"/>
      <c r="N16" s="48"/>
    </row>
    <row r="17" spans="1:14" ht="16.5">
      <c r="A17" s="32"/>
      <c r="B17" s="50" t="s">
        <v>51</v>
      </c>
      <c r="C17" s="51"/>
      <c r="D17" s="49">
        <v>0</v>
      </c>
      <c r="E17" s="52"/>
      <c r="F17" s="52">
        <v>5</v>
      </c>
      <c r="G17" s="47"/>
      <c r="H17" s="48"/>
      <c r="I17" s="48"/>
      <c r="J17" s="48"/>
      <c r="K17" s="48"/>
      <c r="L17" s="48"/>
      <c r="M17" s="48"/>
      <c r="N17" s="48"/>
    </row>
    <row r="18" spans="1:14" s="54" customFormat="1" ht="19.5" customHeight="1">
      <c r="A18" s="32"/>
      <c r="B18" s="192" t="s">
        <v>52</v>
      </c>
      <c r="C18" s="192"/>
      <c r="D18" s="46">
        <f>1600-60</f>
        <v>1540</v>
      </c>
      <c r="E18" s="46"/>
      <c r="F18" s="46">
        <f>1428-60</f>
        <v>1368</v>
      </c>
      <c r="G18" s="47"/>
      <c r="H18" s="53"/>
      <c r="I18" s="53"/>
      <c r="J18" s="53"/>
      <c r="K18" s="53"/>
      <c r="L18" s="53"/>
      <c r="M18" s="53"/>
      <c r="N18" s="53"/>
    </row>
    <row r="19" spans="1:14" s="54" customFormat="1" ht="19.5" customHeight="1">
      <c r="A19" s="32"/>
      <c r="B19" s="50" t="s">
        <v>53</v>
      </c>
      <c r="C19" s="50"/>
      <c r="D19" s="46">
        <v>60</v>
      </c>
      <c r="E19" s="46"/>
      <c r="F19" s="46">
        <v>60</v>
      </c>
      <c r="G19" s="47"/>
      <c r="H19" s="53"/>
      <c r="I19" s="53"/>
      <c r="J19" s="53"/>
      <c r="K19" s="53"/>
      <c r="L19" s="53"/>
      <c r="M19" s="53"/>
      <c r="N19" s="53"/>
    </row>
    <row r="20" spans="1:14" s="54" customFormat="1" ht="21" customHeight="1">
      <c r="A20" s="32"/>
      <c r="B20" s="192" t="s">
        <v>54</v>
      </c>
      <c r="C20" s="192"/>
      <c r="D20" s="55">
        <v>-3787</v>
      </c>
      <c r="E20" s="56"/>
      <c r="F20" s="49">
        <v>-162</v>
      </c>
      <c r="G20" s="47"/>
      <c r="I20" s="53" t="s">
        <v>55</v>
      </c>
      <c r="J20" s="53">
        <v>4569</v>
      </c>
      <c r="K20" s="57"/>
      <c r="L20" s="57"/>
      <c r="M20" s="57"/>
      <c r="N20" s="57"/>
    </row>
    <row r="21" spans="1:14" s="54" customFormat="1" ht="21" customHeight="1">
      <c r="A21" s="32"/>
      <c r="B21" s="50" t="s">
        <v>56</v>
      </c>
      <c r="C21" s="50"/>
      <c r="D21" s="49">
        <v>-505</v>
      </c>
      <c r="E21" s="56"/>
      <c r="F21" s="49">
        <v>0</v>
      </c>
      <c r="G21" s="47"/>
      <c r="I21" s="53"/>
      <c r="J21" s="53"/>
      <c r="K21" s="57"/>
      <c r="L21" s="57"/>
      <c r="M21" s="57"/>
      <c r="N21" s="57"/>
    </row>
    <row r="22" spans="1:14" s="54" customFormat="1" ht="19.5">
      <c r="A22" s="32"/>
      <c r="B22" s="45" t="s">
        <v>57</v>
      </c>
      <c r="C22" s="45"/>
      <c r="D22" s="49">
        <f>-2-13-23</f>
        <v>-38</v>
      </c>
      <c r="E22" s="46"/>
      <c r="F22" s="49">
        <v>-1</v>
      </c>
      <c r="G22" s="47"/>
      <c r="I22" s="58" t="s">
        <v>58</v>
      </c>
      <c r="J22" s="57">
        <v>-9</v>
      </c>
      <c r="K22" s="53"/>
      <c r="L22" s="53"/>
      <c r="M22" s="53"/>
      <c r="N22" s="53"/>
    </row>
    <row r="23" spans="1:14" s="54" customFormat="1" ht="19.5">
      <c r="A23" s="32"/>
      <c r="B23" s="45" t="s">
        <v>59</v>
      </c>
      <c r="C23" s="45"/>
      <c r="D23" s="59">
        <v>-1634</v>
      </c>
      <c r="E23" s="46"/>
      <c r="F23" s="59">
        <v>-1306</v>
      </c>
      <c r="G23" s="47"/>
      <c r="I23" s="58" t="s">
        <v>58</v>
      </c>
      <c r="J23" s="57">
        <v>4</v>
      </c>
      <c r="K23" s="57"/>
      <c r="L23" s="57"/>
      <c r="M23" s="57"/>
      <c r="N23" s="57"/>
    </row>
    <row r="24" spans="1:14" s="54" customFormat="1" ht="19.5">
      <c r="A24" s="32"/>
      <c r="B24" s="45" t="s">
        <v>60</v>
      </c>
      <c r="C24" s="45"/>
      <c r="D24" s="59">
        <v>1955</v>
      </c>
      <c r="E24" s="46"/>
      <c r="F24" s="59">
        <v>1982</v>
      </c>
      <c r="G24" s="47"/>
      <c r="I24" s="58" t="s">
        <v>58</v>
      </c>
      <c r="J24" s="53">
        <v>89</v>
      </c>
      <c r="K24" s="53"/>
      <c r="L24" s="53"/>
      <c r="M24" s="53"/>
      <c r="N24" s="53"/>
    </row>
    <row r="25" spans="1:14" s="54" customFormat="1" ht="19.5">
      <c r="A25" s="32"/>
      <c r="B25" s="45" t="s">
        <v>61</v>
      </c>
      <c r="C25" s="45"/>
      <c r="D25" s="59">
        <v>3980</v>
      </c>
      <c r="E25" s="59"/>
      <c r="F25" s="60">
        <v>3564</v>
      </c>
      <c r="G25" s="47"/>
      <c r="I25" s="33" t="s">
        <v>61</v>
      </c>
      <c r="J25" s="61">
        <f>SUM(J20:J24)</f>
        <v>4653</v>
      </c>
      <c r="K25" s="53"/>
      <c r="L25" s="53"/>
      <c r="M25" s="53"/>
      <c r="N25" s="53"/>
    </row>
    <row r="26" spans="1:14" s="54" customFormat="1" ht="19.5">
      <c r="A26" s="32"/>
      <c r="B26" s="45"/>
      <c r="C26" s="45"/>
      <c r="D26" s="62"/>
      <c r="E26" s="59"/>
      <c r="F26" s="63"/>
      <c r="G26" s="47"/>
      <c r="H26" s="33"/>
      <c r="I26" s="48"/>
      <c r="J26" s="53"/>
      <c r="K26" s="53"/>
      <c r="L26" s="53"/>
      <c r="M26" s="53"/>
      <c r="N26" s="53"/>
    </row>
    <row r="27" spans="1:14" ht="16.5">
      <c r="A27" s="32"/>
      <c r="B27" s="45"/>
      <c r="C27" s="45"/>
      <c r="D27" s="46">
        <f>SUM(D11:D25)</f>
        <v>14188</v>
      </c>
      <c r="E27" s="59"/>
      <c r="F27" s="47">
        <f>SUM(F11:F26)</f>
        <v>13785</v>
      </c>
      <c r="G27" s="32"/>
      <c r="H27" s="33"/>
      <c r="I27" s="32"/>
      <c r="J27" s="64"/>
      <c r="K27" s="48"/>
      <c r="L27" s="48"/>
      <c r="M27" s="48"/>
      <c r="N27" s="48"/>
    </row>
    <row r="28" spans="1:14" ht="16.5">
      <c r="A28" s="32" t="s">
        <v>62</v>
      </c>
      <c r="B28" s="45"/>
      <c r="C28" s="45"/>
      <c r="D28" s="46"/>
      <c r="E28" s="46"/>
      <c r="F28" s="33"/>
      <c r="G28" s="32"/>
      <c r="H28" s="38"/>
      <c r="I28" s="38"/>
      <c r="J28" s="38"/>
      <c r="K28" s="38"/>
      <c r="L28" s="38"/>
      <c r="M28" s="38"/>
      <c r="N28" s="38"/>
    </row>
    <row r="29" spans="1:14" ht="16.5">
      <c r="A29" s="32"/>
      <c r="B29" s="45" t="s">
        <v>63</v>
      </c>
      <c r="C29" s="45"/>
      <c r="D29" s="46">
        <f>77244-86746-96</f>
        <v>-9598</v>
      </c>
      <c r="E29" s="46"/>
      <c r="F29" s="65">
        <v>1145</v>
      </c>
      <c r="G29" s="32"/>
      <c r="H29" s="66"/>
      <c r="I29" s="66"/>
      <c r="J29" s="66"/>
      <c r="K29" s="66"/>
      <c r="L29" s="66"/>
      <c r="M29" s="66"/>
      <c r="N29" s="66"/>
    </row>
    <row r="30" spans="1:14" ht="16.5" customHeight="1">
      <c r="A30" s="32"/>
      <c r="B30" s="51" t="s">
        <v>64</v>
      </c>
      <c r="C30" s="45"/>
      <c r="D30" s="46">
        <f>4022+138860-2454-144133-380-7</f>
        <v>-4092</v>
      </c>
      <c r="E30" s="46"/>
      <c r="F30" s="65">
        <v>-2084</v>
      </c>
      <c r="G30" s="32"/>
      <c r="H30" s="38"/>
      <c r="I30" s="38"/>
      <c r="J30" s="38"/>
      <c r="K30" s="38"/>
      <c r="L30" s="38"/>
      <c r="M30" s="38"/>
      <c r="N30" s="38"/>
    </row>
    <row r="31" spans="1:14" ht="16.5">
      <c r="A31" s="32"/>
      <c r="B31" s="45" t="s">
        <v>65</v>
      </c>
      <c r="C31" s="45"/>
      <c r="D31" s="46">
        <f>-238+97221-100834</f>
        <v>-3851</v>
      </c>
      <c r="E31" s="46"/>
      <c r="F31" s="65">
        <v>-11524</v>
      </c>
      <c r="G31" s="32"/>
      <c r="H31" s="66"/>
      <c r="I31" s="66"/>
      <c r="J31" s="66"/>
      <c r="K31" s="66"/>
      <c r="L31" s="66"/>
      <c r="M31" s="66"/>
      <c r="N31" s="66"/>
    </row>
    <row r="32" spans="1:14" ht="16.5">
      <c r="A32" s="32"/>
      <c r="B32" s="45"/>
      <c r="C32" s="45"/>
      <c r="D32" s="46"/>
      <c r="E32" s="46"/>
      <c r="F32" s="65"/>
      <c r="G32" s="32"/>
      <c r="H32" s="66"/>
      <c r="I32" s="66"/>
      <c r="J32" s="66"/>
      <c r="K32" s="66"/>
      <c r="L32" s="66"/>
      <c r="M32" s="66"/>
      <c r="N32" s="66"/>
    </row>
    <row r="33" spans="1:14" ht="16.5">
      <c r="A33" s="32"/>
      <c r="B33" s="51"/>
      <c r="C33" s="45"/>
      <c r="D33" s="62"/>
      <c r="E33" s="59"/>
      <c r="F33" s="67"/>
      <c r="G33" s="32"/>
      <c r="H33" s="38"/>
      <c r="I33" s="38"/>
      <c r="J33" s="38"/>
      <c r="K33" s="38"/>
      <c r="L33" s="38"/>
      <c r="M33" s="38"/>
      <c r="N33" s="38"/>
    </row>
    <row r="34" spans="1:14" ht="16.5" customHeight="1">
      <c r="A34" s="32"/>
      <c r="D34" s="56">
        <f>SUM(D27:D33)</f>
        <v>-3353</v>
      </c>
      <c r="E34" s="68"/>
      <c r="F34" s="65">
        <f>SUM(F27:F33)</f>
        <v>1322</v>
      </c>
      <c r="G34" s="32"/>
      <c r="H34" s="66"/>
      <c r="I34" s="66"/>
      <c r="J34" s="66"/>
      <c r="K34" s="66"/>
      <c r="L34" s="66"/>
      <c r="M34" s="66"/>
      <c r="N34" s="66"/>
    </row>
    <row r="35" spans="1:14" ht="16.5" customHeight="1">
      <c r="A35" s="32"/>
      <c r="B35" s="51"/>
      <c r="C35" s="45"/>
      <c r="D35" s="46"/>
      <c r="E35" s="46"/>
      <c r="F35" s="33"/>
      <c r="G35" s="32"/>
      <c r="H35" s="38"/>
      <c r="I35" s="38"/>
      <c r="J35" s="69"/>
      <c r="K35" s="69"/>
      <c r="L35" s="69"/>
      <c r="M35" s="69"/>
      <c r="N35" s="69"/>
    </row>
    <row r="36" spans="1:14" ht="16.5">
      <c r="A36" s="32"/>
      <c r="B36" s="45" t="s">
        <v>66</v>
      </c>
      <c r="C36" s="45"/>
      <c r="D36" s="46">
        <v>-2849</v>
      </c>
      <c r="E36" s="46"/>
      <c r="F36" s="65">
        <v>-3420</v>
      </c>
      <c r="G36" s="32"/>
      <c r="H36" s="66"/>
      <c r="I36" s="66"/>
      <c r="J36" s="66"/>
      <c r="K36" s="66"/>
      <c r="L36" s="66"/>
      <c r="M36" s="66"/>
      <c r="N36" s="66"/>
    </row>
    <row r="37" spans="1:14" ht="16.5">
      <c r="A37" s="32"/>
      <c r="B37" s="45" t="s">
        <v>67</v>
      </c>
      <c r="C37" s="45"/>
      <c r="D37" s="46">
        <v>120</v>
      </c>
      <c r="E37" s="46"/>
      <c r="F37" s="49">
        <v>0</v>
      </c>
      <c r="G37" s="32"/>
      <c r="H37" s="66"/>
      <c r="I37" s="66"/>
      <c r="J37" s="66"/>
      <c r="K37" s="66"/>
      <c r="L37" s="66"/>
      <c r="M37" s="66"/>
      <c r="N37" s="66"/>
    </row>
    <row r="38" spans="1:14" ht="16.5">
      <c r="A38" s="32"/>
      <c r="B38" s="45" t="s">
        <v>68</v>
      </c>
      <c r="C38" s="70"/>
      <c r="D38" s="46">
        <v>1634</v>
      </c>
      <c r="E38" s="46"/>
      <c r="F38" s="65">
        <v>1301</v>
      </c>
      <c r="G38" s="32"/>
      <c r="H38" s="66"/>
      <c r="I38" s="66"/>
      <c r="J38" s="66"/>
      <c r="K38" s="66"/>
      <c r="L38" s="66"/>
      <c r="M38" s="66"/>
      <c r="N38" s="66"/>
    </row>
    <row r="39" spans="1:14" ht="16.5">
      <c r="A39" s="32"/>
      <c r="B39" s="45"/>
      <c r="C39" s="32"/>
      <c r="D39" s="62"/>
      <c r="E39" s="46"/>
      <c r="F39" s="71"/>
      <c r="G39" s="32"/>
      <c r="H39" s="66"/>
      <c r="I39" s="66"/>
      <c r="J39" s="66"/>
      <c r="K39" s="66"/>
      <c r="L39" s="66"/>
      <c r="M39" s="66"/>
      <c r="N39" s="66"/>
    </row>
    <row r="40" spans="1:14" ht="16.5" customHeight="1">
      <c r="A40" s="32"/>
      <c r="C40" s="72"/>
      <c r="D40" s="68"/>
      <c r="E40" s="68"/>
      <c r="F40" s="38"/>
      <c r="G40" s="32"/>
      <c r="H40" s="38"/>
      <c r="I40" s="38"/>
      <c r="J40" s="38"/>
      <c r="K40" s="38"/>
      <c r="L40" s="38"/>
      <c r="M40" s="38"/>
      <c r="N40" s="38"/>
    </row>
    <row r="41" spans="1:14" ht="17.25" thickBot="1">
      <c r="A41" s="32"/>
      <c r="B41" s="72" t="s">
        <v>69</v>
      </c>
      <c r="D41" s="73">
        <f>SUM(D34:D40)</f>
        <v>-4448</v>
      </c>
      <c r="E41" s="68"/>
      <c r="F41" s="74">
        <f>SUM(F34:F40)</f>
        <v>-797</v>
      </c>
      <c r="G41" s="32"/>
      <c r="H41" s="66"/>
      <c r="I41" s="66"/>
      <c r="J41" s="66"/>
      <c r="K41" s="66"/>
      <c r="L41" s="66"/>
      <c r="M41" s="66"/>
      <c r="N41" s="66"/>
    </row>
    <row r="42" spans="1:14" ht="16.5">
      <c r="A42" s="32"/>
      <c r="C42" s="45"/>
      <c r="D42" s="68"/>
      <c r="E42" s="68"/>
      <c r="F42" s="66"/>
      <c r="G42" s="32"/>
      <c r="H42" s="66"/>
      <c r="I42" s="66"/>
      <c r="J42" s="66"/>
      <c r="K42" s="66"/>
      <c r="L42" s="66"/>
      <c r="M42" s="66"/>
      <c r="N42" s="66"/>
    </row>
    <row r="43" spans="1:14" ht="16.5">
      <c r="A43" s="32"/>
      <c r="B43" s="72"/>
      <c r="C43" s="45"/>
      <c r="D43" s="68"/>
      <c r="E43" s="68"/>
      <c r="F43" s="66"/>
      <c r="G43" s="32"/>
      <c r="H43" s="66"/>
      <c r="I43" s="66"/>
      <c r="J43" s="66"/>
      <c r="K43" s="66"/>
      <c r="L43" s="66"/>
      <c r="M43" s="66"/>
      <c r="N43" s="66"/>
    </row>
    <row r="44" spans="1:14" ht="16.5">
      <c r="A44" s="32"/>
      <c r="B44" s="72"/>
      <c r="C44" s="45"/>
      <c r="D44" s="68"/>
      <c r="E44" s="68"/>
      <c r="F44" s="66"/>
      <c r="G44" s="32"/>
      <c r="H44" s="66"/>
      <c r="I44" s="66"/>
      <c r="J44" s="66"/>
      <c r="K44" s="66"/>
      <c r="L44" s="66"/>
      <c r="M44" s="66"/>
      <c r="N44" s="66"/>
    </row>
    <row r="45" spans="1:14" ht="16.5">
      <c r="A45" s="32"/>
      <c r="B45" s="72"/>
      <c r="C45" s="45"/>
      <c r="D45" s="68"/>
      <c r="E45" s="68"/>
      <c r="F45" s="66"/>
      <c r="G45" s="32"/>
      <c r="H45" s="66"/>
      <c r="I45" s="66"/>
      <c r="J45" s="66"/>
      <c r="K45" s="66"/>
      <c r="L45" s="66"/>
      <c r="M45" s="66"/>
      <c r="N45" s="66"/>
    </row>
    <row r="46" spans="1:14" ht="16.5">
      <c r="A46" s="32"/>
      <c r="B46" s="72"/>
      <c r="C46" s="45"/>
      <c r="D46" s="68"/>
      <c r="E46" s="68"/>
      <c r="F46" s="66"/>
      <c r="G46" s="32"/>
      <c r="H46" s="66"/>
      <c r="I46" s="66"/>
      <c r="J46" s="66"/>
      <c r="K46" s="66"/>
      <c r="L46" s="66"/>
      <c r="M46" s="66"/>
      <c r="N46" s="66"/>
    </row>
    <row r="47" spans="1:14" ht="16.5">
      <c r="A47" s="32"/>
      <c r="B47" s="72"/>
      <c r="C47" s="45"/>
      <c r="D47" s="68"/>
      <c r="E47" s="68"/>
      <c r="F47" s="66"/>
      <c r="G47" s="32"/>
      <c r="H47" s="66"/>
      <c r="I47" s="66"/>
      <c r="J47" s="66"/>
      <c r="K47" s="66"/>
      <c r="L47" s="66"/>
      <c r="M47" s="66"/>
      <c r="N47" s="66"/>
    </row>
    <row r="48" spans="1:14" ht="16.5">
      <c r="A48" s="32" t="s">
        <v>70</v>
      </c>
      <c r="B48" s="72"/>
      <c r="C48" s="45"/>
      <c r="D48" s="68"/>
      <c r="E48" s="68"/>
      <c r="F48" s="66"/>
      <c r="G48" s="32"/>
      <c r="H48" s="66"/>
      <c r="I48" s="66"/>
      <c r="J48" s="66"/>
      <c r="K48" s="66"/>
      <c r="L48" s="66"/>
      <c r="M48" s="66"/>
      <c r="N48" s="66"/>
    </row>
    <row r="49" spans="1:14" ht="16.5">
      <c r="A49" s="32" t="s">
        <v>71</v>
      </c>
      <c r="B49" s="72"/>
      <c r="C49" s="45"/>
      <c r="D49" s="68"/>
      <c r="E49" s="68"/>
      <c r="F49" s="66"/>
      <c r="G49" s="32"/>
      <c r="H49" s="66"/>
      <c r="I49" s="66"/>
      <c r="J49" s="66"/>
      <c r="K49" s="66"/>
      <c r="L49" s="66"/>
      <c r="M49" s="66"/>
      <c r="N49" s="66"/>
    </row>
    <row r="50" spans="1:14" ht="16.5">
      <c r="A50" s="32" t="s">
        <v>72</v>
      </c>
      <c r="B50" s="45"/>
      <c r="C50" s="45"/>
      <c r="D50" s="46"/>
      <c r="E50" s="46"/>
      <c r="F50" s="33"/>
      <c r="G50" s="32"/>
      <c r="H50" s="38"/>
      <c r="I50" s="38"/>
      <c r="J50" s="38"/>
      <c r="K50" s="38"/>
      <c r="L50" s="38"/>
      <c r="M50" s="38"/>
      <c r="N50" s="38"/>
    </row>
    <row r="51" spans="1:14" ht="16.5">
      <c r="A51" s="32"/>
      <c r="B51" s="45"/>
      <c r="C51" s="45"/>
      <c r="D51" s="46"/>
      <c r="E51" s="46"/>
      <c r="F51" s="33"/>
      <c r="G51" s="32"/>
      <c r="H51" s="38"/>
      <c r="I51" s="38"/>
      <c r="J51" s="38"/>
      <c r="K51" s="38"/>
      <c r="L51" s="38"/>
      <c r="M51" s="38"/>
      <c r="N51" s="38"/>
    </row>
    <row r="52" spans="1:14" ht="16.5">
      <c r="A52" s="31" t="s">
        <v>73</v>
      </c>
      <c r="B52" s="45"/>
      <c r="C52" s="45"/>
      <c r="D52" s="46"/>
      <c r="E52" s="46"/>
      <c r="F52" s="33"/>
      <c r="G52" s="32"/>
      <c r="H52" s="38"/>
      <c r="I52" s="38"/>
      <c r="J52" s="38"/>
      <c r="K52" s="38"/>
      <c r="L52" s="38"/>
      <c r="M52" s="38"/>
      <c r="N52" s="38"/>
    </row>
    <row r="53" spans="1:14" ht="16.5">
      <c r="A53" s="32"/>
      <c r="B53" s="45"/>
      <c r="C53" s="75"/>
      <c r="D53" s="46"/>
      <c r="E53" s="46"/>
      <c r="F53" s="33"/>
      <c r="G53" s="32"/>
      <c r="H53" s="38"/>
      <c r="I53" s="38"/>
      <c r="J53" s="38"/>
      <c r="K53" s="38"/>
      <c r="L53" s="38"/>
      <c r="M53" s="38"/>
      <c r="N53" s="38"/>
    </row>
    <row r="54" spans="1:14" ht="16.5" customHeight="1">
      <c r="A54" s="32"/>
      <c r="B54" s="32"/>
      <c r="C54" s="32"/>
      <c r="D54" s="46"/>
      <c r="E54" s="46"/>
      <c r="F54" s="33"/>
      <c r="G54" s="32"/>
      <c r="H54" s="38"/>
      <c r="I54" s="38"/>
      <c r="J54" s="38"/>
      <c r="K54" s="38"/>
      <c r="L54" s="38"/>
      <c r="M54" s="38"/>
      <c r="N54" s="38"/>
    </row>
    <row r="55" spans="1:14" ht="16.5">
      <c r="A55" s="32"/>
      <c r="B55" s="51" t="s">
        <v>74</v>
      </c>
      <c r="C55" s="76"/>
      <c r="D55" s="46">
        <v>-2984</v>
      </c>
      <c r="E55" s="46"/>
      <c r="F55" s="65">
        <v>-1524</v>
      </c>
      <c r="G55" s="32"/>
      <c r="H55" s="66"/>
      <c r="I55" s="66"/>
      <c r="J55" s="66"/>
      <c r="K55" s="66"/>
      <c r="L55" s="66"/>
      <c r="M55" s="66"/>
      <c r="N55" s="66"/>
    </row>
    <row r="56" spans="1:14" ht="18" customHeight="1">
      <c r="A56" s="32"/>
      <c r="B56" s="192" t="s">
        <v>75</v>
      </c>
      <c r="C56" s="192"/>
      <c r="D56" s="45">
        <v>8137</v>
      </c>
      <c r="E56" s="32"/>
      <c r="F56" s="55">
        <v>165</v>
      </c>
      <c r="G56" s="32"/>
      <c r="H56" s="66"/>
      <c r="I56" s="66"/>
      <c r="J56" s="66"/>
      <c r="K56" s="66"/>
      <c r="L56" s="66"/>
      <c r="M56" s="66"/>
      <c r="N56" s="66"/>
    </row>
    <row r="57" spans="1:14" ht="18" customHeight="1">
      <c r="A57" s="32"/>
      <c r="B57" s="50" t="s">
        <v>76</v>
      </c>
      <c r="C57" s="50"/>
      <c r="D57" s="77"/>
      <c r="E57" s="46"/>
      <c r="F57" s="49"/>
      <c r="G57" s="32"/>
      <c r="H57" s="66"/>
      <c r="I57" s="66"/>
      <c r="J57" s="66"/>
      <c r="K57" s="66"/>
      <c r="L57" s="66"/>
      <c r="M57" s="66"/>
      <c r="N57" s="66"/>
    </row>
    <row r="58" spans="1:14" ht="18" customHeight="1">
      <c r="A58" s="32"/>
      <c r="B58" s="50" t="s">
        <v>77</v>
      </c>
      <c r="C58" s="50"/>
      <c r="D58" s="78">
        <f>-44-13377</f>
        <v>-13421</v>
      </c>
      <c r="E58" s="46"/>
      <c r="F58" s="55">
        <v>0</v>
      </c>
      <c r="G58" s="32"/>
      <c r="H58" s="66"/>
      <c r="I58" s="66"/>
      <c r="J58" s="66"/>
      <c r="K58" s="66"/>
      <c r="L58" s="66"/>
      <c r="M58" s="66"/>
      <c r="N58" s="66"/>
    </row>
    <row r="59" spans="1:14" ht="18" customHeight="1">
      <c r="A59" s="32"/>
      <c r="B59" s="50" t="s">
        <v>78</v>
      </c>
      <c r="C59" s="50"/>
      <c r="D59" s="78">
        <v>1559</v>
      </c>
      <c r="E59" s="46"/>
      <c r="F59" s="55">
        <v>0</v>
      </c>
      <c r="G59" s="32"/>
      <c r="H59" s="66"/>
      <c r="I59" s="66"/>
      <c r="J59" s="66"/>
      <c r="K59" s="66"/>
      <c r="L59" s="66"/>
      <c r="M59" s="66"/>
      <c r="N59" s="66"/>
    </row>
    <row r="60" spans="1:14" ht="21.75" customHeight="1">
      <c r="A60" s="32"/>
      <c r="B60" s="192" t="s">
        <v>79</v>
      </c>
      <c r="C60" s="192"/>
      <c r="D60" s="77">
        <f>2+13+23</f>
        <v>38</v>
      </c>
      <c r="E60" s="46"/>
      <c r="F60" s="55">
        <v>1</v>
      </c>
      <c r="G60" s="32"/>
      <c r="H60" s="68"/>
      <c r="I60" s="68"/>
      <c r="J60" s="68"/>
      <c r="K60" s="68"/>
      <c r="L60" s="68"/>
      <c r="M60" s="68"/>
      <c r="N60" s="68"/>
    </row>
    <row r="61" spans="1:14" ht="16.5">
      <c r="A61" s="32"/>
      <c r="B61" s="50"/>
      <c r="C61" s="45"/>
      <c r="D61" s="62"/>
      <c r="E61" s="59"/>
      <c r="F61" s="67"/>
      <c r="G61" s="32"/>
      <c r="H61" s="38"/>
      <c r="I61" s="38"/>
      <c r="J61" s="38"/>
      <c r="K61" s="38"/>
      <c r="L61" s="38"/>
      <c r="M61" s="38"/>
      <c r="N61" s="38"/>
    </row>
    <row r="62" spans="1:14" ht="16.5" customHeight="1">
      <c r="A62" s="32"/>
      <c r="C62" s="72"/>
      <c r="D62" s="46"/>
      <c r="E62" s="59"/>
      <c r="F62" s="33"/>
      <c r="G62" s="32"/>
      <c r="H62" s="38"/>
      <c r="I62" s="38"/>
      <c r="J62" s="38"/>
      <c r="K62" s="38"/>
      <c r="L62" s="38"/>
      <c r="M62" s="38"/>
      <c r="N62" s="38"/>
    </row>
    <row r="63" spans="1:14" ht="17.25" thickBot="1">
      <c r="A63" s="32"/>
      <c r="B63" s="79" t="s">
        <v>80</v>
      </c>
      <c r="C63" s="72"/>
      <c r="D63" s="73">
        <f>SUM(D55:D60)</f>
        <v>-6671</v>
      </c>
      <c r="E63" s="68"/>
      <c r="F63" s="74">
        <f>SUM(F55:F60)</f>
        <v>-1358</v>
      </c>
      <c r="G63" s="32"/>
      <c r="H63" s="66"/>
      <c r="I63" s="66"/>
      <c r="J63" s="66"/>
      <c r="K63" s="66"/>
      <c r="L63" s="66"/>
      <c r="M63" s="66"/>
      <c r="N63" s="66"/>
    </row>
    <row r="64" spans="1:14" ht="16.5">
      <c r="A64" s="32"/>
      <c r="B64" s="72"/>
      <c r="C64" s="72"/>
      <c r="D64" s="68"/>
      <c r="E64" s="68"/>
      <c r="F64" s="66"/>
      <c r="G64" s="32"/>
      <c r="H64" s="66"/>
      <c r="I64" s="66"/>
      <c r="J64" s="66"/>
      <c r="K64" s="66"/>
      <c r="L64" s="66"/>
      <c r="M64" s="66"/>
      <c r="N64" s="66"/>
    </row>
    <row r="65" spans="1:14" ht="16.5">
      <c r="A65" s="32"/>
      <c r="B65" s="45"/>
      <c r="C65" s="45"/>
      <c r="D65" s="46"/>
      <c r="E65" s="46"/>
      <c r="F65" s="33"/>
      <c r="G65" s="32"/>
      <c r="H65" s="38"/>
      <c r="I65" s="38"/>
      <c r="J65" s="38"/>
      <c r="K65" s="38"/>
      <c r="L65" s="38"/>
      <c r="M65" s="38"/>
      <c r="N65" s="38"/>
    </row>
    <row r="66" spans="1:14" ht="16.5">
      <c r="A66" s="31" t="s">
        <v>81</v>
      </c>
      <c r="B66" s="45"/>
      <c r="C66" s="45"/>
      <c r="D66" s="46"/>
      <c r="E66" s="46"/>
      <c r="F66" s="33"/>
      <c r="G66" s="32"/>
      <c r="H66" s="38"/>
      <c r="I66" s="38"/>
      <c r="J66" s="38"/>
      <c r="K66" s="38"/>
      <c r="L66" s="38"/>
      <c r="M66" s="38"/>
      <c r="N66" s="38"/>
    </row>
    <row r="67" spans="1:14" ht="16.5">
      <c r="A67" s="32"/>
      <c r="B67" s="45"/>
      <c r="C67" s="45"/>
      <c r="D67" s="46"/>
      <c r="E67" s="46"/>
      <c r="F67" s="33"/>
      <c r="G67" s="32"/>
      <c r="H67" s="38"/>
      <c r="I67" s="38"/>
      <c r="J67" s="38"/>
      <c r="K67" s="38"/>
      <c r="L67" s="38"/>
      <c r="M67" s="38"/>
      <c r="N67" s="38"/>
    </row>
    <row r="68" spans="1:14" ht="16.5">
      <c r="A68" s="32"/>
      <c r="B68" s="45" t="s">
        <v>82</v>
      </c>
      <c r="C68" s="45"/>
      <c r="D68" s="46"/>
      <c r="E68" s="46"/>
      <c r="F68" s="33"/>
      <c r="G68" s="32"/>
      <c r="H68" s="38"/>
      <c r="I68" s="38"/>
      <c r="J68" s="38"/>
      <c r="K68" s="38"/>
      <c r="L68" s="38"/>
      <c r="M68" s="38"/>
      <c r="N68" s="38"/>
    </row>
    <row r="69" spans="1:14" ht="16.5">
      <c r="A69" s="32"/>
      <c r="B69" s="80" t="s">
        <v>83</v>
      </c>
      <c r="C69" s="45"/>
      <c r="D69" s="81">
        <v>1080</v>
      </c>
      <c r="E69" s="46"/>
      <c r="F69" s="77">
        <v>107</v>
      </c>
      <c r="G69" s="32"/>
      <c r="H69" s="38"/>
      <c r="I69" s="38"/>
      <c r="J69" s="38"/>
      <c r="K69" s="38"/>
      <c r="L69" s="38"/>
      <c r="M69" s="38"/>
      <c r="N69" s="38"/>
    </row>
    <row r="70" spans="1:14" ht="16.5">
      <c r="A70" s="32"/>
      <c r="B70" s="45" t="s">
        <v>84</v>
      </c>
      <c r="C70" s="45"/>
      <c r="D70" s="81">
        <v>0</v>
      </c>
      <c r="E70" s="46"/>
      <c r="F70" s="77">
        <v>0</v>
      </c>
      <c r="G70" s="32"/>
      <c r="H70" s="38"/>
      <c r="I70" s="38"/>
      <c r="J70" s="38"/>
      <c r="K70" s="38"/>
      <c r="L70" s="38"/>
      <c r="M70" s="38"/>
      <c r="N70" s="38"/>
    </row>
    <row r="71" spans="1:14" ht="16.5">
      <c r="A71" s="32"/>
      <c r="B71" s="45" t="s">
        <v>85</v>
      </c>
      <c r="C71" s="45"/>
      <c r="D71" s="66">
        <v>-30841</v>
      </c>
      <c r="E71" s="46"/>
      <c r="F71" s="66">
        <v>-112303</v>
      </c>
      <c r="G71" s="39"/>
      <c r="H71" s="66"/>
      <c r="I71" s="66"/>
      <c r="J71" s="66"/>
      <c r="K71" s="66"/>
      <c r="L71" s="66"/>
      <c r="M71" s="66"/>
      <c r="N71" s="66"/>
    </row>
    <row r="72" spans="1:14" ht="16.5">
      <c r="A72" s="32"/>
      <c r="B72" s="45" t="s">
        <v>86</v>
      </c>
      <c r="C72" s="45"/>
      <c r="D72" s="46">
        <v>31846</v>
      </c>
      <c r="E72" s="46"/>
      <c r="F72" s="66">
        <v>103014</v>
      </c>
      <c r="G72" s="39"/>
      <c r="H72" s="66"/>
      <c r="I72" s="66"/>
      <c r="J72" s="66"/>
      <c r="K72" s="66"/>
      <c r="L72" s="66"/>
      <c r="M72" s="66"/>
      <c r="N72" s="66"/>
    </row>
    <row r="73" spans="1:14" ht="16.5">
      <c r="A73" s="32"/>
      <c r="B73" s="45" t="s">
        <v>87</v>
      </c>
      <c r="C73" s="45"/>
      <c r="D73" s="46">
        <v>-45</v>
      </c>
      <c r="E73" s="46"/>
      <c r="F73" s="66">
        <v>-73</v>
      </c>
      <c r="G73" s="39"/>
      <c r="H73" s="66"/>
      <c r="I73" s="66"/>
      <c r="J73" s="66"/>
      <c r="K73" s="66"/>
      <c r="L73" s="66"/>
      <c r="M73" s="66"/>
      <c r="N73" s="66"/>
    </row>
    <row r="74" spans="1:14" ht="16.5">
      <c r="A74" s="32"/>
      <c r="B74" s="45" t="s">
        <v>88</v>
      </c>
      <c r="C74" s="45"/>
      <c r="D74" s="46">
        <f>-1955+238</f>
        <v>-1717</v>
      </c>
      <c r="E74" s="46"/>
      <c r="F74" s="66">
        <v>-1722</v>
      </c>
      <c r="G74" s="39"/>
      <c r="H74" s="66"/>
      <c r="I74" s="66"/>
      <c r="J74" s="66"/>
      <c r="K74" s="66"/>
      <c r="L74" s="66"/>
      <c r="M74" s="66"/>
      <c r="N74" s="66"/>
    </row>
    <row r="75" spans="1:14" ht="16.5">
      <c r="A75" s="32"/>
      <c r="B75" s="45"/>
      <c r="C75" s="45"/>
      <c r="D75" s="62"/>
      <c r="E75" s="59"/>
      <c r="F75" s="67"/>
      <c r="G75" s="39"/>
      <c r="H75" s="38"/>
      <c r="I75" s="38"/>
      <c r="J75" s="38"/>
      <c r="K75" s="38"/>
      <c r="L75" s="38"/>
      <c r="M75" s="38"/>
      <c r="N75" s="38"/>
    </row>
    <row r="76" spans="1:14" ht="16.5" customHeight="1">
      <c r="A76" s="32"/>
      <c r="B76" s="31" t="s">
        <v>89</v>
      </c>
      <c r="D76" s="46"/>
      <c r="E76" s="59"/>
      <c r="F76" s="33"/>
      <c r="G76" s="32"/>
      <c r="H76" s="38"/>
      <c r="I76" s="38"/>
      <c r="J76" s="38"/>
      <c r="K76" s="38"/>
      <c r="L76" s="38"/>
      <c r="M76" s="38"/>
      <c r="N76" s="38"/>
    </row>
    <row r="77" spans="1:14" ht="17.25" thickBot="1">
      <c r="A77" s="32"/>
      <c r="B77" s="193" t="s">
        <v>90</v>
      </c>
      <c r="C77" s="193"/>
      <c r="D77" s="73">
        <f>SUM(D69:D75)</f>
        <v>323</v>
      </c>
      <c r="E77" s="68"/>
      <c r="F77" s="73">
        <f>SUM(F69:F75)</f>
        <v>-10977</v>
      </c>
      <c r="G77" s="32"/>
      <c r="H77" s="66"/>
      <c r="I77" s="66"/>
      <c r="J77" s="66"/>
      <c r="K77" s="66"/>
      <c r="L77" s="66"/>
      <c r="M77" s="66"/>
      <c r="N77" s="66"/>
    </row>
    <row r="78" spans="1:14" ht="16.5">
      <c r="A78" s="32"/>
      <c r="B78" s="45"/>
      <c r="C78" s="45"/>
      <c r="D78" s="46"/>
      <c r="E78" s="46"/>
      <c r="F78" s="33"/>
      <c r="G78" s="32"/>
      <c r="H78" s="38"/>
      <c r="I78" s="38"/>
      <c r="J78" s="38"/>
      <c r="K78" s="38"/>
      <c r="L78" s="38"/>
      <c r="M78" s="38"/>
      <c r="N78" s="38"/>
    </row>
    <row r="79" spans="1:14" ht="16.5">
      <c r="A79" s="31" t="s">
        <v>91</v>
      </c>
      <c r="B79" s="45"/>
      <c r="C79" s="45"/>
      <c r="D79" s="46"/>
      <c r="E79" s="46"/>
      <c r="F79" s="33"/>
      <c r="G79" s="32"/>
      <c r="H79" s="38"/>
      <c r="I79" s="38"/>
      <c r="J79" s="38"/>
      <c r="K79" s="38"/>
      <c r="L79" s="38"/>
      <c r="M79" s="38"/>
      <c r="N79" s="38"/>
    </row>
    <row r="80" spans="1:14" ht="16.5">
      <c r="A80" s="31" t="s">
        <v>92</v>
      </c>
      <c r="B80" s="45"/>
      <c r="C80" s="45"/>
      <c r="D80" s="56">
        <f>+D77+D63+D41</f>
        <v>-10796</v>
      </c>
      <c r="E80" s="56"/>
      <c r="F80" s="56">
        <f>+F77+F63+F41</f>
        <v>-13132</v>
      </c>
      <c r="G80" s="32"/>
      <c r="H80" s="48"/>
      <c r="I80" s="48"/>
      <c r="J80" s="48"/>
      <c r="K80" s="48"/>
      <c r="L80" s="48"/>
      <c r="M80" s="48"/>
      <c r="N80" s="48"/>
    </row>
    <row r="81" spans="1:14" ht="16.5">
      <c r="A81" s="32"/>
      <c r="B81" s="45"/>
      <c r="C81" s="45"/>
      <c r="D81" s="46"/>
      <c r="E81" s="46"/>
      <c r="F81" s="33"/>
      <c r="G81" s="32"/>
      <c r="H81" s="38"/>
      <c r="I81" s="38"/>
      <c r="J81" s="38"/>
      <c r="K81" s="38"/>
      <c r="L81" s="38"/>
      <c r="M81" s="38"/>
      <c r="N81" s="38"/>
    </row>
    <row r="82" spans="1:14" ht="16.5">
      <c r="A82" s="31" t="s">
        <v>93</v>
      </c>
      <c r="B82" s="45"/>
      <c r="C82" s="45"/>
      <c r="D82" s="46"/>
      <c r="E82" s="46"/>
      <c r="F82" s="33"/>
      <c r="G82" s="32"/>
      <c r="H82" s="38"/>
      <c r="I82" s="38"/>
      <c r="J82" s="38"/>
      <c r="K82" s="38"/>
      <c r="L82" s="38"/>
      <c r="M82" s="38"/>
      <c r="N82" s="38"/>
    </row>
    <row r="83" spans="1:14" ht="16.5">
      <c r="A83" s="31" t="s">
        <v>94</v>
      </c>
      <c r="B83" s="45"/>
      <c r="C83" s="82">
        <v>1</v>
      </c>
      <c r="D83" s="46">
        <f>+'[1]Note CFS'!D16</f>
        <v>77833</v>
      </c>
      <c r="E83" s="46"/>
      <c r="F83" s="65">
        <f>+'[1]Note CFS'!F16</f>
        <v>70393</v>
      </c>
      <c r="G83" s="32"/>
      <c r="H83" s="66"/>
      <c r="I83" s="66"/>
      <c r="J83" s="66"/>
      <c r="K83" s="66"/>
      <c r="L83" s="66"/>
      <c r="M83" s="66"/>
      <c r="N83" s="66"/>
    </row>
    <row r="84" spans="1:14" ht="16.5">
      <c r="A84" s="32"/>
      <c r="B84" s="45"/>
      <c r="C84" s="83"/>
      <c r="D84" s="62"/>
      <c r="E84" s="59"/>
      <c r="F84" s="67"/>
      <c r="G84" s="32"/>
      <c r="H84" s="38"/>
      <c r="I84" s="38"/>
      <c r="J84" s="38"/>
      <c r="K84" s="38"/>
      <c r="L84" s="38"/>
      <c r="M84" s="38"/>
      <c r="N84" s="38"/>
    </row>
    <row r="85" spans="1:14" ht="16.5">
      <c r="A85" s="31" t="s">
        <v>95</v>
      </c>
      <c r="B85" s="45"/>
      <c r="C85" s="83"/>
      <c r="D85" s="46"/>
      <c r="E85" s="59"/>
      <c r="F85" s="33"/>
      <c r="G85" s="32"/>
      <c r="H85" s="38"/>
      <c r="I85" s="38"/>
      <c r="J85" s="38"/>
      <c r="K85" s="38"/>
      <c r="L85" s="38"/>
      <c r="M85" s="38"/>
      <c r="N85" s="38"/>
    </row>
    <row r="86" spans="1:14" ht="17.25" thickBot="1">
      <c r="A86" s="31" t="s">
        <v>96</v>
      </c>
      <c r="B86" s="45"/>
      <c r="C86" s="82">
        <v>2</v>
      </c>
      <c r="D86" s="73">
        <f>SUM(D79:D84)</f>
        <v>67037</v>
      </c>
      <c r="E86" s="68"/>
      <c r="F86" s="84">
        <f>SUM(F79:F84)</f>
        <v>57261</v>
      </c>
      <c r="G86" s="32"/>
      <c r="H86" s="48"/>
      <c r="I86" s="48"/>
      <c r="J86" s="48"/>
      <c r="K86" s="48"/>
      <c r="L86" s="48"/>
      <c r="M86" s="48"/>
      <c r="N86" s="48"/>
    </row>
    <row r="87" spans="1:14" ht="16.5">
      <c r="A87" s="32"/>
      <c r="B87" s="45"/>
      <c r="C87" s="45"/>
      <c r="D87" s="46"/>
      <c r="E87" s="59"/>
      <c r="F87" s="33"/>
      <c r="G87" s="32"/>
      <c r="H87" s="38"/>
      <c r="I87" s="38"/>
      <c r="J87" s="69"/>
      <c r="K87" s="69"/>
      <c r="L87" s="69"/>
      <c r="M87" s="69"/>
      <c r="N87" s="69"/>
    </row>
    <row r="88" spans="1:14" ht="16.5">
      <c r="A88" s="32"/>
      <c r="B88" s="45"/>
      <c r="C88" s="45"/>
      <c r="D88" s="46"/>
      <c r="E88" s="46"/>
      <c r="F88" s="47"/>
      <c r="G88" s="32"/>
      <c r="H88" s="38"/>
      <c r="I88" s="38"/>
      <c r="J88" s="69"/>
      <c r="K88" s="69"/>
      <c r="L88" s="69"/>
      <c r="M88" s="69"/>
      <c r="N88" s="69"/>
    </row>
    <row r="89" spans="1:14" ht="16.5">
      <c r="A89" s="32"/>
      <c r="B89" s="45"/>
      <c r="C89" s="45"/>
      <c r="D89" s="46"/>
      <c r="E89" s="46"/>
      <c r="F89" s="33"/>
      <c r="G89" s="32"/>
      <c r="H89" s="38"/>
      <c r="I89" s="38"/>
      <c r="J89" s="69"/>
      <c r="K89" s="69"/>
      <c r="L89" s="69"/>
      <c r="M89" s="69"/>
      <c r="N89" s="69"/>
    </row>
    <row r="90" spans="1:14" ht="16.5">
      <c r="A90" s="32"/>
      <c r="B90" s="45"/>
      <c r="C90" s="45"/>
      <c r="D90" s="46"/>
      <c r="E90" s="46"/>
      <c r="F90" s="33"/>
      <c r="G90" s="32"/>
      <c r="H90" s="38"/>
      <c r="I90" s="38"/>
      <c r="J90" s="69"/>
      <c r="K90" s="69"/>
      <c r="L90" s="69"/>
      <c r="M90" s="69"/>
      <c r="N90" s="69"/>
    </row>
    <row r="91" spans="1:14" ht="16.5">
      <c r="A91" s="32"/>
      <c r="B91" s="45"/>
      <c r="C91" s="45"/>
      <c r="D91" s="46"/>
      <c r="E91" s="46"/>
      <c r="F91" s="33"/>
      <c r="G91" s="32"/>
      <c r="H91" s="38"/>
      <c r="I91" s="38"/>
      <c r="J91" s="69"/>
      <c r="K91" s="69"/>
      <c r="L91" s="69"/>
      <c r="M91" s="69"/>
      <c r="N91" s="69"/>
    </row>
    <row r="92" spans="1:14" ht="16.5">
      <c r="A92" s="32" t="s">
        <v>70</v>
      </c>
      <c r="B92" s="45"/>
      <c r="C92" s="45"/>
      <c r="D92" s="46"/>
      <c r="E92" s="46"/>
      <c r="F92" s="33"/>
      <c r="G92" s="32"/>
      <c r="H92" s="38"/>
      <c r="I92" s="38"/>
      <c r="J92" s="69"/>
      <c r="K92" s="69"/>
      <c r="L92" s="69"/>
      <c r="M92" s="69"/>
      <c r="N92" s="69"/>
    </row>
    <row r="93" spans="1:14" ht="16.5">
      <c r="A93" s="32" t="s">
        <v>71</v>
      </c>
      <c r="B93" s="45"/>
      <c r="C93" s="45"/>
      <c r="D93" s="46"/>
      <c r="E93" s="46"/>
      <c r="F93" s="33"/>
      <c r="G93" s="32"/>
      <c r="H93" s="38"/>
      <c r="I93" s="38"/>
      <c r="J93" s="69"/>
      <c r="K93" s="69"/>
      <c r="L93" s="69"/>
      <c r="M93" s="69"/>
      <c r="N93" s="69"/>
    </row>
    <row r="94" spans="1:14" ht="16.5">
      <c r="A94" s="32" t="s">
        <v>72</v>
      </c>
      <c r="B94" s="45"/>
      <c r="C94" s="45"/>
      <c r="D94" s="46"/>
      <c r="E94" s="46"/>
      <c r="F94" s="33"/>
      <c r="G94" s="32"/>
      <c r="H94" s="38"/>
      <c r="I94" s="38"/>
      <c r="J94" s="69"/>
      <c r="K94" s="69"/>
      <c r="L94" s="69"/>
      <c r="M94" s="69"/>
      <c r="N94" s="69"/>
    </row>
    <row r="95" spans="2:14" ht="16.5">
      <c r="B95" s="32"/>
      <c r="C95" s="32"/>
      <c r="D95" s="32"/>
      <c r="E95" s="32"/>
      <c r="F95" s="32"/>
      <c r="G95" s="32"/>
      <c r="H95" s="48"/>
      <c r="I95" s="48"/>
      <c r="J95" s="48"/>
      <c r="K95" s="48"/>
      <c r="L95" s="48"/>
      <c r="M95" s="48"/>
      <c r="N95" s="48"/>
    </row>
    <row r="96" spans="1:14" ht="16.5">
      <c r="A96" s="32"/>
      <c r="B96" s="32"/>
      <c r="C96" s="32"/>
      <c r="D96" s="32"/>
      <c r="E96" s="32"/>
      <c r="F96" s="32"/>
      <c r="G96" s="32"/>
      <c r="H96" s="48"/>
      <c r="I96" s="48"/>
      <c r="J96" s="48"/>
      <c r="K96" s="48"/>
      <c r="L96" s="48"/>
      <c r="M96" s="48"/>
      <c r="N96" s="48"/>
    </row>
    <row r="97" spans="1:14" ht="16.5">
      <c r="A97" s="32"/>
      <c r="B97" s="32"/>
      <c r="C97" s="32"/>
      <c r="D97" s="32"/>
      <c r="E97" s="32"/>
      <c r="F97" s="32"/>
      <c r="G97" s="32"/>
      <c r="H97" s="48"/>
      <c r="I97" s="48"/>
      <c r="J97" s="48"/>
      <c r="K97" s="48"/>
      <c r="L97" s="48"/>
      <c r="M97" s="48"/>
      <c r="N97" s="48"/>
    </row>
    <row r="98" spans="1:14" ht="16.5">
      <c r="A98" s="85"/>
      <c r="B98" s="85"/>
      <c r="C98" s="85"/>
      <c r="D98" s="85"/>
      <c r="E98" s="85"/>
      <c r="F98" s="85"/>
      <c r="H98" s="48"/>
      <c r="I98" s="48"/>
      <c r="J98" s="48"/>
      <c r="K98" s="48"/>
      <c r="L98" s="48"/>
      <c r="M98" s="48"/>
      <c r="N98" s="48"/>
    </row>
    <row r="99" spans="1:14" ht="16.5">
      <c r="A99" s="85"/>
      <c r="B99" s="85"/>
      <c r="C99" s="85"/>
      <c r="D99" s="85"/>
      <c r="E99" s="85"/>
      <c r="F99" s="85"/>
      <c r="H99" s="48"/>
      <c r="I99" s="48"/>
      <c r="J99" s="48"/>
      <c r="K99" s="48"/>
      <c r="L99" s="48"/>
      <c r="M99" s="48"/>
      <c r="N99" s="48"/>
    </row>
    <row r="100" spans="1:14" ht="16.5">
      <c r="A100" s="85"/>
      <c r="B100" s="86"/>
      <c r="C100" s="86"/>
      <c r="D100" s="87"/>
      <c r="E100" s="87"/>
      <c r="F100" s="88"/>
      <c r="H100" s="48"/>
      <c r="I100" s="48"/>
      <c r="J100" s="48"/>
      <c r="K100" s="48"/>
      <c r="L100" s="48"/>
      <c r="M100" s="48"/>
      <c r="N100" s="48"/>
    </row>
    <row r="101" spans="2:8" ht="13.5">
      <c r="B101" s="89"/>
      <c r="C101" s="89"/>
      <c r="D101" s="90"/>
      <c r="E101" s="90"/>
      <c r="H101" s="69"/>
    </row>
    <row r="102" spans="2:8" ht="13.5">
      <c r="B102" s="89"/>
      <c r="C102" s="89"/>
      <c r="D102" s="90"/>
      <c r="E102" s="90"/>
      <c r="H102" s="69"/>
    </row>
    <row r="103" spans="2:8" ht="13.5">
      <c r="B103" s="89"/>
      <c r="C103" s="89"/>
      <c r="D103" s="90"/>
      <c r="E103" s="90"/>
      <c r="H103" s="69"/>
    </row>
    <row r="104" spans="2:8" ht="13.5">
      <c r="B104" s="89"/>
      <c r="C104" s="89"/>
      <c r="D104" s="90"/>
      <c r="E104" s="90"/>
      <c r="H104" s="69"/>
    </row>
    <row r="105" spans="2:8" ht="13.5">
      <c r="B105" s="89"/>
      <c r="C105" s="89"/>
      <c r="D105" s="90"/>
      <c r="E105" s="90"/>
      <c r="H105" s="69"/>
    </row>
    <row r="106" spans="2:8" ht="13.5">
      <c r="B106" s="89"/>
      <c r="C106" s="89"/>
      <c r="D106" s="90"/>
      <c r="E106" s="90"/>
      <c r="H106" s="69"/>
    </row>
    <row r="107" spans="2:8" ht="13.5">
      <c r="B107" s="89"/>
      <c r="C107" s="89"/>
      <c r="D107" s="90"/>
      <c r="E107" s="90"/>
      <c r="H107" s="69"/>
    </row>
    <row r="108" spans="2:8" ht="13.5">
      <c r="B108" s="89"/>
      <c r="C108" s="89"/>
      <c r="D108" s="90"/>
      <c r="E108" s="90"/>
      <c r="H108" s="69"/>
    </row>
    <row r="109" spans="2:8" ht="13.5">
      <c r="B109" s="89"/>
      <c r="C109" s="89"/>
      <c r="D109" s="90"/>
      <c r="E109" s="90"/>
      <c r="H109" s="69"/>
    </row>
    <row r="110" spans="2:8" ht="13.5">
      <c r="B110" s="89"/>
      <c r="C110" s="89"/>
      <c r="D110" s="89"/>
      <c r="E110" s="89"/>
      <c r="H110" s="69"/>
    </row>
    <row r="111" spans="2:8" ht="13.5">
      <c r="B111" s="89"/>
      <c r="C111" s="89"/>
      <c r="D111" s="89"/>
      <c r="E111" s="89"/>
      <c r="H111" s="69"/>
    </row>
    <row r="112" spans="2:8" ht="13.5">
      <c r="B112" s="89"/>
      <c r="C112" s="89"/>
      <c r="D112" s="89"/>
      <c r="E112" s="89"/>
      <c r="H112" s="69"/>
    </row>
    <row r="113" spans="2:8" ht="13.5">
      <c r="B113" s="89"/>
      <c r="C113" s="89"/>
      <c r="D113" s="89"/>
      <c r="E113" s="89"/>
      <c r="H113" s="69"/>
    </row>
    <row r="114" spans="2:8" ht="13.5">
      <c r="B114" s="89"/>
      <c r="C114" s="89"/>
      <c r="D114" s="89"/>
      <c r="E114" s="89"/>
      <c r="H114" s="69"/>
    </row>
    <row r="115" spans="2:8" ht="13.5">
      <c r="B115" s="89"/>
      <c r="C115" s="89"/>
      <c r="D115" s="89"/>
      <c r="E115" s="89"/>
      <c r="H115" s="69"/>
    </row>
    <row r="116" spans="2:8" ht="13.5">
      <c r="B116" s="89"/>
      <c r="C116" s="89"/>
      <c r="D116" s="89"/>
      <c r="E116" s="89"/>
      <c r="H116" s="69"/>
    </row>
    <row r="117" spans="2:8" ht="13.5">
      <c r="B117" s="89"/>
      <c r="C117" s="89"/>
      <c r="D117" s="89"/>
      <c r="E117" s="89"/>
      <c r="H117" s="69"/>
    </row>
    <row r="118" spans="2:8" ht="13.5">
      <c r="B118" s="89"/>
      <c r="C118" s="89"/>
      <c r="D118" s="89"/>
      <c r="E118" s="89"/>
      <c r="H118" s="69"/>
    </row>
    <row r="119" spans="2:8" ht="13.5">
      <c r="B119" s="89"/>
      <c r="C119" s="89"/>
      <c r="D119" s="89"/>
      <c r="E119" s="89"/>
      <c r="H119" s="69"/>
    </row>
    <row r="120" spans="2:8" ht="13.5">
      <c r="B120" s="89"/>
      <c r="C120" s="89"/>
      <c r="D120" s="89"/>
      <c r="E120" s="89"/>
      <c r="H120" s="69"/>
    </row>
    <row r="121" spans="2:8" ht="13.5">
      <c r="B121" s="89"/>
      <c r="C121" s="89"/>
      <c r="D121" s="89"/>
      <c r="E121" s="89"/>
      <c r="H121" s="69"/>
    </row>
    <row r="122" spans="2:8" ht="13.5">
      <c r="B122" s="89"/>
      <c r="C122" s="89"/>
      <c r="D122" s="89"/>
      <c r="E122" s="89"/>
      <c r="H122" s="69"/>
    </row>
    <row r="123" spans="2:8" ht="13.5">
      <c r="B123" s="89"/>
      <c r="C123" s="89"/>
      <c r="D123" s="89"/>
      <c r="E123" s="89"/>
      <c r="H123" s="69"/>
    </row>
    <row r="124" spans="2:8" ht="13.5">
      <c r="B124" s="89"/>
      <c r="C124" s="89"/>
      <c r="D124" s="89"/>
      <c r="E124" s="89"/>
      <c r="H124" s="69"/>
    </row>
    <row r="125" spans="2:8" ht="13.5">
      <c r="B125" s="89"/>
      <c r="C125" s="89"/>
      <c r="D125" s="89"/>
      <c r="E125" s="89"/>
      <c r="H125" s="69"/>
    </row>
    <row r="126" spans="2:8" ht="13.5">
      <c r="B126" s="89"/>
      <c r="C126" s="89"/>
      <c r="D126" s="89"/>
      <c r="E126" s="89"/>
      <c r="H126" s="69"/>
    </row>
    <row r="127" spans="2:8" ht="13.5">
      <c r="B127" s="89"/>
      <c r="C127" s="89"/>
      <c r="D127" s="89"/>
      <c r="E127" s="89"/>
      <c r="H127" s="69"/>
    </row>
    <row r="128" ht="13.5">
      <c r="H128" s="69"/>
    </row>
    <row r="129" ht="13.5">
      <c r="H129" s="69"/>
    </row>
    <row r="130" ht="13.5">
      <c r="H130" s="69"/>
    </row>
    <row r="131" ht="13.5">
      <c r="H131" s="69"/>
    </row>
    <row r="132" ht="13.5">
      <c r="H132" s="69"/>
    </row>
    <row r="133" ht="13.5">
      <c r="H133" s="69"/>
    </row>
    <row r="134" ht="13.5">
      <c r="H134" s="69"/>
    </row>
    <row r="135" ht="13.5">
      <c r="H135" s="69"/>
    </row>
  </sheetData>
  <mergeCells count="6">
    <mergeCell ref="D5:F5"/>
    <mergeCell ref="B18:C18"/>
    <mergeCell ref="B77:C77"/>
    <mergeCell ref="B20:C20"/>
    <mergeCell ref="B56:C56"/>
    <mergeCell ref="B60:C60"/>
  </mergeCells>
  <printOptions/>
  <pageMargins left="1.01" right="0.36" top="0.88" bottom="0.17" header="0.65" footer="0.17"/>
  <pageSetup horizontalDpi="600" verticalDpi="600" orientation="portrait" scale="80" r:id="rId1"/>
  <rowBreaks count="1" manualBreakCount="1">
    <brk id="50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211"/>
  <sheetViews>
    <sheetView tabSelected="1" zoomScaleSheetLayoutView="50" workbookViewId="0" topLeftCell="A1">
      <pane xSplit="4" ySplit="6" topLeftCell="E4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55" sqref="B55"/>
    </sheetView>
  </sheetViews>
  <sheetFormatPr defaultColWidth="9.140625" defaultRowHeight="12.75"/>
  <cols>
    <col min="1" max="1" width="2.8515625" style="0" customWidth="1"/>
    <col min="3" max="3" width="11.140625" style="0" customWidth="1"/>
    <col min="4" max="4" width="16.00390625" style="0" customWidth="1"/>
    <col min="5" max="5" width="2.421875" style="0" customWidth="1"/>
    <col min="6" max="6" width="20.7109375" style="14" customWidth="1"/>
    <col min="7" max="7" width="2.00390625" style="14" customWidth="1"/>
    <col min="8" max="8" width="20.7109375" style="14" customWidth="1"/>
  </cols>
  <sheetData>
    <row r="1" spans="2:8" ht="16.5">
      <c r="B1" s="1" t="s">
        <v>29</v>
      </c>
      <c r="C1" s="2"/>
      <c r="D1" s="2"/>
      <c r="E1" s="2"/>
      <c r="F1" s="3"/>
      <c r="G1" s="3"/>
      <c r="H1" s="3"/>
    </row>
    <row r="2" spans="2:8" ht="8.25" customHeight="1">
      <c r="B2" s="2"/>
      <c r="C2" s="2"/>
      <c r="D2" s="2"/>
      <c r="E2" s="2"/>
      <c r="F2" s="3"/>
      <c r="G2" s="3"/>
      <c r="H2" s="3"/>
    </row>
    <row r="3" spans="2:8" ht="16.5">
      <c r="B3" s="1" t="s">
        <v>21</v>
      </c>
      <c r="C3" s="2"/>
      <c r="D3" s="2"/>
      <c r="E3" s="2"/>
      <c r="F3" s="3"/>
      <c r="G3" s="3"/>
      <c r="H3" s="3"/>
    </row>
    <row r="4" spans="2:8" ht="16.5" customHeight="1">
      <c r="B4" s="1" t="s">
        <v>39</v>
      </c>
      <c r="C4" s="2"/>
      <c r="D4" s="2"/>
      <c r="E4" s="2"/>
      <c r="F4" s="7" t="s">
        <v>38</v>
      </c>
      <c r="G4" s="3"/>
      <c r="H4" s="27" t="s">
        <v>36</v>
      </c>
    </row>
    <row r="5" spans="2:8" ht="18.75" customHeight="1">
      <c r="B5" s="1"/>
      <c r="C5" s="2"/>
      <c r="D5" s="2"/>
      <c r="E5" s="2"/>
      <c r="F5" s="13" t="s">
        <v>22</v>
      </c>
      <c r="G5" s="3"/>
      <c r="H5" s="7" t="s">
        <v>22</v>
      </c>
    </row>
    <row r="6" spans="2:8" ht="16.5">
      <c r="B6" s="1"/>
      <c r="C6" s="2"/>
      <c r="D6" s="2"/>
      <c r="E6" s="2"/>
      <c r="F6" s="17" t="s">
        <v>40</v>
      </c>
      <c r="G6" s="3"/>
      <c r="H6" s="17" t="s">
        <v>33</v>
      </c>
    </row>
    <row r="7" spans="2:8" ht="16.5">
      <c r="B7" s="2"/>
      <c r="C7" s="2"/>
      <c r="D7" s="2"/>
      <c r="E7" s="2"/>
      <c r="F7" s="7" t="s">
        <v>0</v>
      </c>
      <c r="G7" s="3"/>
      <c r="H7" s="7" t="s">
        <v>0</v>
      </c>
    </row>
    <row r="8" spans="2:8" ht="16.5">
      <c r="B8" s="1" t="s">
        <v>10</v>
      </c>
      <c r="C8" s="2"/>
      <c r="D8" s="2"/>
      <c r="E8" s="2"/>
      <c r="F8" s="3"/>
      <c r="G8" s="3"/>
      <c r="H8" s="3"/>
    </row>
    <row r="9" spans="2:9" ht="16.5">
      <c r="B9" s="4" t="s">
        <v>31</v>
      </c>
      <c r="C9" s="4"/>
      <c r="D9" s="4"/>
      <c r="E9" s="2"/>
      <c r="F9" s="8">
        <v>23245</v>
      </c>
      <c r="G9" s="5"/>
      <c r="H9" s="5">
        <f>39890-13739</f>
        <v>26151</v>
      </c>
      <c r="I9" s="30"/>
    </row>
    <row r="10" spans="2:9" ht="16.5">
      <c r="B10" s="4" t="s">
        <v>37</v>
      </c>
      <c r="C10" s="4"/>
      <c r="D10" s="4"/>
      <c r="E10" s="2"/>
      <c r="F10" s="8">
        <v>13679</v>
      </c>
      <c r="G10" s="5"/>
      <c r="H10" s="5">
        <f>731+12338+180+490</f>
        <v>13739</v>
      </c>
      <c r="I10" s="30"/>
    </row>
    <row r="11" spans="2:8" ht="16.5">
      <c r="B11" s="4" t="s">
        <v>11</v>
      </c>
      <c r="C11" s="4"/>
      <c r="D11" s="4"/>
      <c r="E11" s="2"/>
      <c r="F11" s="8">
        <v>16995</v>
      </c>
      <c r="G11" s="5"/>
      <c r="H11" s="5">
        <v>8223</v>
      </c>
    </row>
    <row r="12" spans="2:8" ht="16.5">
      <c r="B12" s="4" t="s">
        <v>23</v>
      </c>
      <c r="C12" s="4"/>
      <c r="D12" s="4"/>
      <c r="E12" s="2"/>
      <c r="F12" s="8">
        <v>2454</v>
      </c>
      <c r="G12" s="5"/>
      <c r="H12" s="5">
        <v>4022</v>
      </c>
    </row>
    <row r="13" spans="2:8" ht="16.5">
      <c r="B13" s="4" t="s">
        <v>24</v>
      </c>
      <c r="C13" s="4"/>
      <c r="D13" s="4"/>
      <c r="E13" s="2"/>
      <c r="F13" s="8">
        <v>719</v>
      </c>
      <c r="G13" s="5"/>
      <c r="H13" s="5">
        <v>773</v>
      </c>
    </row>
    <row r="14" spans="2:8" s="10" customFormat="1" ht="16.5">
      <c r="B14" s="4"/>
      <c r="C14" s="4"/>
      <c r="D14" s="4"/>
      <c r="E14" s="2"/>
      <c r="F14" s="23">
        <f>SUM(F9:F13)</f>
        <v>57092</v>
      </c>
      <c r="G14" s="5"/>
      <c r="H14" s="23">
        <f>SUM(H9:H13)</f>
        <v>52908</v>
      </c>
    </row>
    <row r="15" spans="2:8" s="10" customFormat="1" ht="16.5">
      <c r="B15" s="4"/>
      <c r="C15" s="4"/>
      <c r="D15" s="4"/>
      <c r="E15" s="2"/>
      <c r="F15" s="8"/>
      <c r="G15" s="5"/>
      <c r="H15" s="5"/>
    </row>
    <row r="16" spans="2:8" ht="16.5">
      <c r="B16" s="18" t="s">
        <v>2</v>
      </c>
      <c r="C16" s="4"/>
      <c r="D16" s="4"/>
      <c r="E16" s="2"/>
      <c r="F16" s="8"/>
      <c r="G16" s="5"/>
      <c r="H16" s="5"/>
    </row>
    <row r="17" spans="2:8" ht="16.5">
      <c r="B17" s="2" t="s">
        <v>12</v>
      </c>
      <c r="C17" s="9"/>
      <c r="D17" s="4"/>
      <c r="E17" s="2"/>
      <c r="F17" s="8">
        <v>86746</v>
      </c>
      <c r="G17" s="5"/>
      <c r="H17" s="8">
        <v>77244</v>
      </c>
    </row>
    <row r="18" spans="2:8" ht="16.5">
      <c r="B18" s="2" t="s">
        <v>26</v>
      </c>
      <c r="C18" s="9"/>
      <c r="D18" s="4"/>
      <c r="E18" s="2"/>
      <c r="F18" s="8">
        <v>144133</v>
      </c>
      <c r="G18" s="5"/>
      <c r="H18" s="8">
        <v>138860</v>
      </c>
    </row>
    <row r="19" spans="2:8" ht="16.5">
      <c r="B19" s="2" t="s">
        <v>25</v>
      </c>
      <c r="C19" s="9"/>
      <c r="D19" s="4"/>
      <c r="E19" s="2"/>
      <c r="F19" s="8">
        <v>66</v>
      </c>
      <c r="G19" s="5"/>
      <c r="H19" s="8">
        <v>46</v>
      </c>
    </row>
    <row r="20" spans="2:8" ht="16.5">
      <c r="B20" s="2" t="s">
        <v>13</v>
      </c>
      <c r="C20" s="9"/>
      <c r="D20" s="4"/>
      <c r="E20" s="2"/>
      <c r="F20" s="8">
        <v>71697</v>
      </c>
      <c r="G20" s="5"/>
      <c r="H20" s="8">
        <v>82273</v>
      </c>
    </row>
    <row r="21" spans="2:8" ht="16.5">
      <c r="B21" s="2"/>
      <c r="C21" s="9"/>
      <c r="D21" s="4"/>
      <c r="E21" s="2"/>
      <c r="F21" s="23">
        <f>SUM(F17:F20)</f>
        <v>302642</v>
      </c>
      <c r="G21" s="5"/>
      <c r="H21" s="23">
        <f>SUM(H17:H20)</f>
        <v>298423</v>
      </c>
    </row>
    <row r="22" spans="2:8" ht="16.5">
      <c r="B22" s="4"/>
      <c r="C22" s="4"/>
      <c r="D22" s="4"/>
      <c r="E22" s="2"/>
      <c r="F22" s="8"/>
      <c r="G22" s="5"/>
      <c r="H22" s="8"/>
    </row>
    <row r="23" spans="2:8" ht="16.5">
      <c r="B23" s="18" t="s">
        <v>3</v>
      </c>
      <c r="C23" s="4"/>
      <c r="D23" s="4"/>
      <c r="E23" s="2"/>
      <c r="F23" s="8"/>
      <c r="G23" s="5"/>
      <c r="H23" s="8"/>
    </row>
    <row r="24" spans="2:8" ht="16.5">
      <c r="B24" s="2" t="s">
        <v>27</v>
      </c>
      <c r="C24" s="9"/>
      <c r="D24" s="4"/>
      <c r="E24" s="2"/>
      <c r="F24" s="8">
        <v>97221</v>
      </c>
      <c r="G24" s="5"/>
      <c r="H24" s="8">
        <v>100834</v>
      </c>
    </row>
    <row r="25" spans="2:8" ht="16.5">
      <c r="B25" s="2" t="s">
        <v>14</v>
      </c>
      <c r="C25" s="9"/>
      <c r="D25" s="4"/>
      <c r="E25" s="2"/>
      <c r="F25" s="8">
        <v>2207</v>
      </c>
      <c r="G25" s="5"/>
      <c r="H25" s="8">
        <v>1267</v>
      </c>
    </row>
    <row r="26" spans="2:8" ht="16.5">
      <c r="B26" s="2" t="s">
        <v>28</v>
      </c>
      <c r="C26" s="9"/>
      <c r="D26" s="4"/>
      <c r="E26" s="2"/>
      <c r="F26" s="8">
        <v>73411</v>
      </c>
      <c r="G26" s="5"/>
      <c r="H26" s="8">
        <v>72215</v>
      </c>
    </row>
    <row r="27" spans="2:8" ht="16.5">
      <c r="B27" s="4"/>
      <c r="D27" s="4"/>
      <c r="E27" s="2"/>
      <c r="F27" s="25">
        <f>SUM(F24:F26)</f>
        <v>172839</v>
      </c>
      <c r="G27" s="5"/>
      <c r="H27" s="25">
        <f>SUM(H24:H26)</f>
        <v>174316</v>
      </c>
    </row>
    <row r="28" spans="2:8" ht="16.5">
      <c r="B28" s="4"/>
      <c r="C28" s="4"/>
      <c r="D28" s="4"/>
      <c r="E28" s="2"/>
      <c r="F28" s="8"/>
      <c r="G28" s="5"/>
      <c r="H28" s="5"/>
    </row>
    <row r="29" spans="2:8" ht="17.25" thickBot="1">
      <c r="B29" s="18" t="s">
        <v>15</v>
      </c>
      <c r="C29" s="4"/>
      <c r="D29" s="4"/>
      <c r="E29" s="2"/>
      <c r="F29" s="21">
        <f>F21-F27</f>
        <v>129803</v>
      </c>
      <c r="G29" s="5"/>
      <c r="H29" s="21">
        <f>H21-H27</f>
        <v>124107</v>
      </c>
    </row>
    <row r="30" spans="2:8" ht="16.5">
      <c r="B30" s="4"/>
      <c r="C30" s="4"/>
      <c r="D30" s="4"/>
      <c r="E30" s="2"/>
      <c r="F30" s="20"/>
      <c r="G30" s="5"/>
      <c r="H30" s="15"/>
    </row>
    <row r="31" spans="2:8" ht="16.5">
      <c r="B31" s="18" t="s">
        <v>16</v>
      </c>
      <c r="C31" s="4"/>
      <c r="D31" s="4"/>
      <c r="E31" s="2"/>
      <c r="F31" s="20"/>
      <c r="G31" s="5"/>
      <c r="H31" s="15"/>
    </row>
    <row r="32" spans="2:8" ht="16.5">
      <c r="B32" s="4" t="s">
        <v>17</v>
      </c>
      <c r="C32" s="4"/>
      <c r="D32" s="4"/>
      <c r="E32" s="2"/>
      <c r="F32" s="8">
        <v>4139</v>
      </c>
      <c r="G32" s="5"/>
      <c r="H32" s="5">
        <v>3869</v>
      </c>
    </row>
    <row r="33" spans="2:8" ht="16.5">
      <c r="B33" s="4" t="s">
        <v>28</v>
      </c>
      <c r="C33" s="4"/>
      <c r="D33" s="4"/>
      <c r="E33" s="2"/>
      <c r="F33" s="8">
        <v>48</v>
      </c>
      <c r="G33" s="5"/>
      <c r="H33" s="5">
        <v>64</v>
      </c>
    </row>
    <row r="34" spans="2:8" ht="16.5">
      <c r="B34" s="4"/>
      <c r="C34" s="4"/>
      <c r="D34" s="4"/>
      <c r="E34" s="2"/>
      <c r="F34" s="23">
        <f>SUM(F32:F33)</f>
        <v>4187</v>
      </c>
      <c r="G34" s="5"/>
      <c r="H34" s="23">
        <f>SUM(H32:H33)</f>
        <v>3933</v>
      </c>
    </row>
    <row r="35" spans="2:8" ht="16.5">
      <c r="B35" s="4"/>
      <c r="C35" s="4"/>
      <c r="D35" s="4"/>
      <c r="E35" s="2"/>
      <c r="F35" s="20"/>
      <c r="G35" s="5"/>
      <c r="H35" s="15"/>
    </row>
    <row r="36" spans="2:8" ht="17.25" thickBot="1">
      <c r="B36" s="4"/>
      <c r="C36" s="4"/>
      <c r="D36" s="4"/>
      <c r="E36" s="2"/>
      <c r="F36" s="26">
        <f>F14+F29-F34</f>
        <v>182708</v>
      </c>
      <c r="G36" s="5"/>
      <c r="H36" s="26">
        <f>H14+H29-H34</f>
        <v>173082</v>
      </c>
    </row>
    <row r="37" spans="2:8" ht="17.25" thickTop="1">
      <c r="B37" s="4"/>
      <c r="C37" s="4"/>
      <c r="D37" s="4"/>
      <c r="E37" s="2"/>
      <c r="F37" s="8"/>
      <c r="G37" s="5"/>
      <c r="H37" s="19"/>
    </row>
    <row r="38" spans="2:8" ht="16.5">
      <c r="B38" s="18" t="s">
        <v>18</v>
      </c>
      <c r="C38" s="4"/>
      <c r="D38" s="4"/>
      <c r="E38" s="2"/>
      <c r="F38" s="8"/>
      <c r="G38" s="5"/>
      <c r="H38" s="5"/>
    </row>
    <row r="39" spans="2:8" ht="16.5">
      <c r="B39" s="4" t="s">
        <v>19</v>
      </c>
      <c r="C39" s="4"/>
      <c r="D39" s="4"/>
      <c r="E39" s="2"/>
      <c r="F39" s="8">
        <v>61735</v>
      </c>
      <c r="G39" s="5"/>
      <c r="H39" s="8">
        <v>60664</v>
      </c>
    </row>
    <row r="40" spans="2:8" ht="16.5">
      <c r="B40" s="4" t="s">
        <v>20</v>
      </c>
      <c r="C40" s="4"/>
      <c r="D40" s="4"/>
      <c r="E40" s="2"/>
      <c r="F40" s="22">
        <v>120973</v>
      </c>
      <c r="G40" s="5"/>
      <c r="H40" s="22">
        <v>112418</v>
      </c>
    </row>
    <row r="41" spans="2:8" ht="16.5" hidden="1">
      <c r="B41" s="6" t="s">
        <v>4</v>
      </c>
      <c r="D41" s="4"/>
      <c r="E41" s="2"/>
      <c r="F41" s="8">
        <v>0</v>
      </c>
      <c r="G41" s="5"/>
      <c r="H41" s="19" t="s">
        <v>1</v>
      </c>
    </row>
    <row r="42" spans="2:8" ht="16.5" hidden="1">
      <c r="B42" s="6" t="s">
        <v>5</v>
      </c>
      <c r="D42" s="4"/>
      <c r="E42" s="2"/>
      <c r="F42" s="8">
        <v>0</v>
      </c>
      <c r="G42" s="5"/>
      <c r="H42" s="19" t="s">
        <v>1</v>
      </c>
    </row>
    <row r="43" spans="2:8" ht="16.5" hidden="1">
      <c r="B43" s="6" t="s">
        <v>6</v>
      </c>
      <c r="D43" s="4"/>
      <c r="E43" s="2"/>
      <c r="F43" s="8">
        <v>0</v>
      </c>
      <c r="G43" s="5"/>
      <c r="H43" s="19" t="s">
        <v>1</v>
      </c>
    </row>
    <row r="44" spans="2:8" ht="16.5" hidden="1">
      <c r="B44" s="6" t="s">
        <v>7</v>
      </c>
      <c r="D44" s="4"/>
      <c r="E44" s="2"/>
      <c r="F44" s="8">
        <v>0</v>
      </c>
      <c r="G44" s="5"/>
      <c r="H44" s="19"/>
    </row>
    <row r="45" spans="2:8" ht="16.5" hidden="1">
      <c r="B45" s="6" t="s">
        <v>8</v>
      </c>
      <c r="D45" s="4"/>
      <c r="E45" s="2"/>
      <c r="F45" s="8">
        <v>0</v>
      </c>
      <c r="G45" s="5"/>
      <c r="H45" s="19"/>
    </row>
    <row r="46" spans="2:8" ht="16.5" hidden="1">
      <c r="B46" s="6" t="s">
        <v>9</v>
      </c>
      <c r="D46" s="4"/>
      <c r="E46" s="2"/>
      <c r="F46" s="8">
        <v>0</v>
      </c>
      <c r="G46" s="5"/>
      <c r="H46" s="19"/>
    </row>
    <row r="47" spans="2:8" ht="16.5" hidden="1">
      <c r="B47" s="4"/>
      <c r="C47" s="4"/>
      <c r="D47" s="4"/>
      <c r="E47" s="2"/>
      <c r="F47" s="22"/>
      <c r="G47" s="5"/>
      <c r="H47" s="24"/>
    </row>
    <row r="48" spans="2:8" ht="16.5">
      <c r="B48" s="4"/>
      <c r="C48" s="4"/>
      <c r="D48" s="4"/>
      <c r="E48" s="2"/>
      <c r="F48" s="8"/>
      <c r="G48" s="5"/>
      <c r="H48" s="19"/>
    </row>
    <row r="49" spans="2:8" ht="17.25" thickBot="1">
      <c r="B49" s="4" t="s">
        <v>35</v>
      </c>
      <c r="C49" s="4"/>
      <c r="D49" s="4"/>
      <c r="E49" s="2"/>
      <c r="F49" s="26">
        <f>SUM(F39:F40)</f>
        <v>182708</v>
      </c>
      <c r="G49" s="5"/>
      <c r="H49" s="26">
        <f>SUM(H39:H48)</f>
        <v>173082</v>
      </c>
    </row>
    <row r="50" spans="2:8" ht="17.25" thickTop="1">
      <c r="B50" s="4"/>
      <c r="C50" s="4"/>
      <c r="D50" s="4"/>
      <c r="E50" s="2"/>
      <c r="F50" s="8"/>
      <c r="G50" s="5"/>
      <c r="H50" s="8"/>
    </row>
    <row r="51" spans="2:8" ht="16.5">
      <c r="B51" s="4"/>
      <c r="C51" s="4"/>
      <c r="D51" s="4"/>
      <c r="E51" s="2"/>
      <c r="F51" s="8"/>
      <c r="G51" s="5"/>
      <c r="H51" s="8"/>
    </row>
    <row r="52" spans="2:8" ht="16.5" customHeight="1">
      <c r="B52" s="4" t="s">
        <v>32</v>
      </c>
      <c r="C52" s="4"/>
      <c r="D52" s="4"/>
      <c r="E52" s="2"/>
      <c r="F52" s="28">
        <f>+F49/61727</f>
        <v>2.959936494564777</v>
      </c>
      <c r="G52" s="5"/>
      <c r="H52" s="28">
        <f>H49/60656</f>
        <v>2.85350171458718</v>
      </c>
    </row>
    <row r="53" spans="2:8" ht="16.5">
      <c r="B53" s="4"/>
      <c r="C53" s="4"/>
      <c r="D53" s="4"/>
      <c r="E53" s="2"/>
      <c r="F53" s="28"/>
      <c r="G53" s="5"/>
      <c r="H53" s="28"/>
    </row>
    <row r="54" spans="2:8" ht="16.5" customHeight="1">
      <c r="B54" s="195" t="s">
        <v>152</v>
      </c>
      <c r="C54" s="194"/>
      <c r="D54" s="194"/>
      <c r="E54" s="194"/>
      <c r="F54" s="194"/>
      <c r="G54" s="194"/>
      <c r="H54" s="194"/>
    </row>
    <row r="55" spans="2:8" ht="16.5" customHeight="1">
      <c r="B55" s="195" t="s">
        <v>153</v>
      </c>
      <c r="C55" s="194"/>
      <c r="D55" s="194"/>
      <c r="E55" s="194"/>
      <c r="F55" s="194"/>
      <c r="G55" s="194"/>
      <c r="H55" s="194"/>
    </row>
    <row r="56" spans="2:8" ht="16.5" customHeight="1">
      <c r="B56" s="10" t="s">
        <v>30</v>
      </c>
      <c r="C56" s="10"/>
      <c r="D56" s="10"/>
      <c r="E56" s="10"/>
      <c r="F56" s="29"/>
      <c r="G56" s="29"/>
      <c r="H56" s="29"/>
    </row>
    <row r="57" spans="6:8" ht="12.75">
      <c r="F57" s="16"/>
      <c r="G57" s="16"/>
      <c r="H57" s="16"/>
    </row>
    <row r="58" spans="6:8" ht="12.75">
      <c r="F58" s="16"/>
      <c r="G58" s="16"/>
      <c r="H58" s="16"/>
    </row>
    <row r="59" spans="6:8" ht="12.75">
      <c r="F59" s="16"/>
      <c r="G59" s="16"/>
      <c r="H59" s="16"/>
    </row>
    <row r="60" spans="6:8" ht="12.75">
      <c r="F60" s="16"/>
      <c r="G60" s="16"/>
      <c r="H60" s="16"/>
    </row>
    <row r="61" spans="6:8" ht="12.75">
      <c r="F61" s="16"/>
      <c r="G61" s="16"/>
      <c r="H61" s="16"/>
    </row>
    <row r="62" spans="6:8" ht="12.75">
      <c r="F62" s="16"/>
      <c r="G62" s="16"/>
      <c r="H62" s="16"/>
    </row>
    <row r="63" spans="6:8" ht="12.75">
      <c r="F63" s="16"/>
      <c r="G63" s="16"/>
      <c r="H63" s="16"/>
    </row>
    <row r="64" spans="6:8" ht="12.75">
      <c r="F64" s="16"/>
      <c r="G64" s="16"/>
      <c r="H64" s="16"/>
    </row>
    <row r="65" spans="6:8" ht="12.75">
      <c r="F65" s="16"/>
      <c r="G65" s="16"/>
      <c r="H65" s="16"/>
    </row>
    <row r="66" spans="6:8" ht="12.75">
      <c r="F66" s="16"/>
      <c r="G66" s="16"/>
      <c r="H66" s="16"/>
    </row>
    <row r="67" spans="6:8" ht="12.75">
      <c r="F67" s="16"/>
      <c r="G67" s="16"/>
      <c r="H67" s="16"/>
    </row>
    <row r="68" spans="6:8" ht="12.75">
      <c r="F68" s="16"/>
      <c r="G68" s="16"/>
      <c r="H68" s="16"/>
    </row>
    <row r="69" spans="6:8" ht="12.75">
      <c r="F69" s="16"/>
      <c r="G69" s="16"/>
      <c r="H69" s="16"/>
    </row>
    <row r="70" spans="6:8" ht="12.75">
      <c r="F70" s="16"/>
      <c r="G70" s="16"/>
      <c r="H70" s="16"/>
    </row>
    <row r="71" spans="6:8" ht="12.75">
      <c r="F71" s="16"/>
      <c r="G71" s="16"/>
      <c r="H71" s="16"/>
    </row>
    <row r="72" spans="6:8" ht="12.75">
      <c r="F72" s="16"/>
      <c r="G72" s="16"/>
      <c r="H72" s="16"/>
    </row>
    <row r="73" spans="6:8" ht="12.75">
      <c r="F73" s="16"/>
      <c r="G73" s="16"/>
      <c r="H73" s="16"/>
    </row>
    <row r="74" spans="6:8" ht="12.75">
      <c r="F74" s="16"/>
      <c r="G74" s="16"/>
      <c r="H74" s="16"/>
    </row>
    <row r="75" spans="6:8" ht="12.75">
      <c r="F75" s="16"/>
      <c r="G75" s="16"/>
      <c r="H75" s="16"/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6"/>
      <c r="G80" s="16"/>
      <c r="H80" s="16"/>
    </row>
    <row r="81" spans="6:8" ht="12.75">
      <c r="F81" s="16"/>
      <c r="G81" s="16"/>
      <c r="H81" s="16"/>
    </row>
    <row r="82" spans="6:8" ht="12.75">
      <c r="F82" s="16"/>
      <c r="G82" s="16"/>
      <c r="H82" s="16"/>
    </row>
    <row r="83" spans="6:8" ht="12.75">
      <c r="F83" s="16"/>
      <c r="G83" s="16"/>
      <c r="H83" s="16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6"/>
      <c r="G86" s="16"/>
      <c r="H86" s="16"/>
    </row>
    <row r="87" spans="6:8" ht="12.75">
      <c r="F87" s="16"/>
      <c r="G87" s="16"/>
      <c r="H87" s="16"/>
    </row>
    <row r="88" spans="6:8" ht="12.75">
      <c r="F88" s="16"/>
      <c r="G88" s="16"/>
      <c r="H88" s="16"/>
    </row>
    <row r="89" spans="6:8" ht="12.75">
      <c r="F89" s="16"/>
      <c r="G89" s="16"/>
      <c r="H89" s="16"/>
    </row>
    <row r="90" spans="6:8" ht="12.75">
      <c r="F90" s="16"/>
      <c r="G90" s="16"/>
      <c r="H90" s="16"/>
    </row>
    <row r="91" spans="6:8" ht="12.75">
      <c r="F91" s="16"/>
      <c r="G91" s="16"/>
      <c r="H91" s="16"/>
    </row>
    <row r="92" spans="6:8" ht="12.75">
      <c r="F92" s="16"/>
      <c r="G92" s="16"/>
      <c r="H92" s="16"/>
    </row>
    <row r="93" spans="6:8" ht="12.75">
      <c r="F93" s="16"/>
      <c r="G93" s="16"/>
      <c r="H93" s="16"/>
    </row>
    <row r="94" spans="6:8" ht="12.75">
      <c r="F94" s="16"/>
      <c r="G94" s="16"/>
      <c r="H94" s="16"/>
    </row>
    <row r="95" spans="6:8" ht="12.75">
      <c r="F95" s="16"/>
      <c r="G95" s="16"/>
      <c r="H95" s="16"/>
    </row>
    <row r="96" spans="6:8" ht="12.75">
      <c r="F96" s="16"/>
      <c r="G96" s="16"/>
      <c r="H96" s="16"/>
    </row>
    <row r="97" spans="6:8" ht="12.75">
      <c r="F97" s="16"/>
      <c r="G97" s="16"/>
      <c r="H97" s="16"/>
    </row>
    <row r="98" spans="6:8" ht="12.75">
      <c r="F98" s="16"/>
      <c r="G98" s="16"/>
      <c r="H98" s="16"/>
    </row>
    <row r="99" spans="6:8" ht="12.75">
      <c r="F99" s="16"/>
      <c r="G99" s="16"/>
      <c r="H99" s="16"/>
    </row>
    <row r="100" spans="6:8" ht="12.75">
      <c r="F100" s="16"/>
      <c r="G100" s="16"/>
      <c r="H100" s="16"/>
    </row>
    <row r="101" spans="6:8" ht="12.75">
      <c r="F101" s="16"/>
      <c r="G101" s="16"/>
      <c r="H101" s="16"/>
    </row>
    <row r="102" spans="6:8" ht="12.75">
      <c r="F102" s="16"/>
      <c r="G102" s="16"/>
      <c r="H102" s="16"/>
    </row>
    <row r="103" spans="6:8" ht="12.75">
      <c r="F103" s="16"/>
      <c r="G103" s="16"/>
      <c r="H103" s="16"/>
    </row>
    <row r="104" spans="6:8" ht="12.75">
      <c r="F104" s="16"/>
      <c r="G104" s="16"/>
      <c r="H104" s="16"/>
    </row>
    <row r="105" spans="6:8" ht="12.75">
      <c r="F105" s="16"/>
      <c r="G105" s="16"/>
      <c r="H105" s="16"/>
    </row>
    <row r="106" spans="6:8" ht="12.75">
      <c r="F106" s="16"/>
      <c r="G106" s="16"/>
      <c r="H106" s="16"/>
    </row>
    <row r="107" spans="6:8" ht="12.75">
      <c r="F107" s="16"/>
      <c r="G107" s="16"/>
      <c r="H107" s="16"/>
    </row>
    <row r="108" spans="6:8" ht="12.75">
      <c r="F108" s="16"/>
      <c r="G108" s="16"/>
      <c r="H108" s="16"/>
    </row>
    <row r="109" spans="6:8" ht="12.75">
      <c r="F109" s="16"/>
      <c r="G109" s="16"/>
      <c r="H109" s="16"/>
    </row>
    <row r="110" spans="6:8" ht="12.75">
      <c r="F110" s="16"/>
      <c r="G110" s="16"/>
      <c r="H110" s="16"/>
    </row>
    <row r="111" spans="6:8" ht="12.75">
      <c r="F111" s="16"/>
      <c r="G111" s="16"/>
      <c r="H111" s="16"/>
    </row>
    <row r="112" spans="6:8" ht="12.75">
      <c r="F112" s="16"/>
      <c r="G112" s="16"/>
      <c r="H112" s="16"/>
    </row>
    <row r="113" spans="6:8" ht="12.75">
      <c r="F113" s="16"/>
      <c r="G113" s="16"/>
      <c r="H113" s="16"/>
    </row>
    <row r="114" spans="6:8" ht="12.75">
      <c r="F114" s="16"/>
      <c r="G114" s="16"/>
      <c r="H114" s="16"/>
    </row>
    <row r="115" spans="6:8" ht="12.75">
      <c r="F115" s="16"/>
      <c r="G115" s="16"/>
      <c r="H115" s="16"/>
    </row>
    <row r="116" spans="6:8" ht="12.75">
      <c r="F116" s="16"/>
      <c r="G116" s="16"/>
      <c r="H116" s="16"/>
    </row>
    <row r="117" spans="6:8" ht="12.75">
      <c r="F117" s="16"/>
      <c r="G117" s="16"/>
      <c r="H117" s="16"/>
    </row>
    <row r="118" spans="6:8" ht="12.75">
      <c r="F118" s="16"/>
      <c r="G118" s="16"/>
      <c r="H118" s="16"/>
    </row>
    <row r="119" spans="6:8" ht="12.75">
      <c r="F119" s="16"/>
      <c r="G119" s="16"/>
      <c r="H119" s="16"/>
    </row>
    <row r="120" spans="6:8" ht="12.75">
      <c r="F120" s="16"/>
      <c r="G120" s="16"/>
      <c r="H120" s="16"/>
    </row>
    <row r="121" spans="6:8" ht="12.75">
      <c r="F121" s="16"/>
      <c r="G121" s="16"/>
      <c r="H121" s="16"/>
    </row>
    <row r="122" spans="6:8" ht="12.75">
      <c r="F122" s="16"/>
      <c r="G122" s="16"/>
      <c r="H122" s="16"/>
    </row>
    <row r="123" spans="6:8" ht="12.75">
      <c r="F123" s="16"/>
      <c r="G123" s="16"/>
      <c r="H123" s="16"/>
    </row>
    <row r="124" spans="6:8" ht="12.75">
      <c r="F124" s="16"/>
      <c r="G124" s="16"/>
      <c r="H124" s="16"/>
    </row>
    <row r="125" spans="6:8" ht="12.75">
      <c r="F125" s="16"/>
      <c r="G125" s="16"/>
      <c r="H125" s="16"/>
    </row>
    <row r="126" spans="6:8" ht="12.75">
      <c r="F126" s="16"/>
      <c r="G126" s="16"/>
      <c r="H126" s="16"/>
    </row>
    <row r="127" spans="6:8" ht="12.75">
      <c r="F127" s="16"/>
      <c r="G127" s="16"/>
      <c r="H127" s="16"/>
    </row>
    <row r="128" spans="6:8" ht="12.75">
      <c r="F128" s="16"/>
      <c r="G128" s="16"/>
      <c r="H128" s="16"/>
    </row>
    <row r="129" spans="6:8" ht="12.75">
      <c r="F129" s="16"/>
      <c r="G129" s="16"/>
      <c r="H129" s="16"/>
    </row>
    <row r="130" spans="6:8" ht="12.75">
      <c r="F130" s="16"/>
      <c r="G130" s="16"/>
      <c r="H130" s="16"/>
    </row>
    <row r="131" spans="6:8" ht="12.75">
      <c r="F131" s="16"/>
      <c r="G131" s="16"/>
      <c r="H131" s="16"/>
    </row>
    <row r="132" spans="6:8" ht="12.75">
      <c r="F132" s="16"/>
      <c r="G132" s="16"/>
      <c r="H132" s="16"/>
    </row>
    <row r="133" spans="6:8" ht="12.75">
      <c r="F133" s="16"/>
      <c r="G133" s="16"/>
      <c r="H133" s="16"/>
    </row>
    <row r="134" spans="6:8" ht="12.75">
      <c r="F134" s="16"/>
      <c r="G134" s="16"/>
      <c r="H134" s="16"/>
    </row>
    <row r="135" spans="6:8" ht="12.75">
      <c r="F135" s="16"/>
      <c r="G135" s="16"/>
      <c r="H135" s="16"/>
    </row>
    <row r="136" spans="6:8" ht="12.75">
      <c r="F136" s="16"/>
      <c r="G136" s="16"/>
      <c r="H136" s="16"/>
    </row>
    <row r="137" spans="6:8" ht="12.75">
      <c r="F137" s="16"/>
      <c r="G137" s="16"/>
      <c r="H137" s="16"/>
    </row>
    <row r="138" spans="6:8" ht="12.75">
      <c r="F138" s="16"/>
      <c r="G138" s="16"/>
      <c r="H138" s="16"/>
    </row>
    <row r="139" spans="6:8" ht="12.75">
      <c r="F139" s="16"/>
      <c r="G139" s="16"/>
      <c r="H139" s="16"/>
    </row>
    <row r="140" spans="6:8" ht="12.75">
      <c r="F140" s="16"/>
      <c r="G140" s="16"/>
      <c r="H140" s="16"/>
    </row>
    <row r="141" spans="6:8" ht="12.75">
      <c r="F141" s="16"/>
      <c r="G141" s="16"/>
      <c r="H141" s="16"/>
    </row>
    <row r="142" spans="6:8" ht="12.75">
      <c r="F142" s="16"/>
      <c r="G142" s="16"/>
      <c r="H142" s="16"/>
    </row>
    <row r="143" spans="6:8" ht="12.75">
      <c r="F143" s="16"/>
      <c r="G143" s="16"/>
      <c r="H143" s="16"/>
    </row>
    <row r="144" spans="6:8" ht="12.75">
      <c r="F144" s="16"/>
      <c r="G144" s="16"/>
      <c r="H144" s="16"/>
    </row>
    <row r="145" spans="6:8" ht="12.75">
      <c r="F145" s="16"/>
      <c r="G145" s="16"/>
      <c r="H145" s="16"/>
    </row>
    <row r="146" spans="6:8" ht="12.75">
      <c r="F146" s="16"/>
      <c r="G146" s="16"/>
      <c r="H146" s="16"/>
    </row>
    <row r="147" spans="6:8" ht="12.75">
      <c r="F147" s="16"/>
      <c r="G147" s="16"/>
      <c r="H147" s="16"/>
    </row>
    <row r="148" spans="6:8" ht="12.75">
      <c r="F148" s="16"/>
      <c r="G148" s="16"/>
      <c r="H148" s="16"/>
    </row>
    <row r="149" spans="6:8" ht="12.75">
      <c r="F149" s="16"/>
      <c r="G149" s="16"/>
      <c r="H149" s="16"/>
    </row>
    <row r="150" spans="6:8" ht="12.75">
      <c r="F150" s="16"/>
      <c r="G150" s="16"/>
      <c r="H150" s="16"/>
    </row>
    <row r="151" spans="6:8" ht="12.75">
      <c r="F151" s="16"/>
      <c r="G151" s="16"/>
      <c r="H151" s="16"/>
    </row>
    <row r="152" spans="6:8" ht="12.75">
      <c r="F152" s="16"/>
      <c r="G152" s="16"/>
      <c r="H152" s="16"/>
    </row>
    <row r="153" spans="6:8" ht="12.75">
      <c r="F153" s="16"/>
      <c r="G153" s="16"/>
      <c r="H153" s="16"/>
    </row>
    <row r="154" spans="6:8" ht="12.75">
      <c r="F154" s="16"/>
      <c r="G154" s="16"/>
      <c r="H154" s="16"/>
    </row>
    <row r="155" spans="6:8" ht="12.75">
      <c r="F155" s="16"/>
      <c r="G155" s="16"/>
      <c r="H155" s="16"/>
    </row>
    <row r="156" spans="6:8" ht="12.75">
      <c r="F156" s="16"/>
      <c r="G156" s="16"/>
      <c r="H156" s="16"/>
    </row>
    <row r="157" spans="6:8" ht="12.75">
      <c r="F157" s="16"/>
      <c r="G157" s="16"/>
      <c r="H157" s="16"/>
    </row>
    <row r="158" spans="6:8" ht="12.75">
      <c r="F158" s="16"/>
      <c r="G158" s="16"/>
      <c r="H158" s="16"/>
    </row>
    <row r="159" spans="6:8" ht="12.75">
      <c r="F159" s="16"/>
      <c r="G159" s="16"/>
      <c r="H159" s="16"/>
    </row>
    <row r="160" spans="6:8" ht="12.75">
      <c r="F160" s="16"/>
      <c r="G160" s="16"/>
      <c r="H160" s="16"/>
    </row>
    <row r="161" spans="6:8" ht="12.75">
      <c r="F161" s="16"/>
      <c r="G161" s="16"/>
      <c r="H161" s="16"/>
    </row>
    <row r="162" spans="6:8" ht="12.75">
      <c r="F162" s="16"/>
      <c r="G162" s="16"/>
      <c r="H162" s="16"/>
    </row>
    <row r="163" spans="6:8" ht="12.75">
      <c r="F163" s="16"/>
      <c r="G163" s="16"/>
      <c r="H163" s="16"/>
    </row>
    <row r="164" spans="6:8" ht="12.75">
      <c r="F164" s="16"/>
      <c r="G164" s="16"/>
      <c r="H164" s="16"/>
    </row>
    <row r="165" spans="6:8" ht="12.75">
      <c r="F165" s="16"/>
      <c r="G165" s="16"/>
      <c r="H165" s="16"/>
    </row>
    <row r="166" spans="6:8" ht="12.75">
      <c r="F166" s="16"/>
      <c r="G166" s="16"/>
      <c r="H166" s="16"/>
    </row>
    <row r="167" spans="6:8" ht="12.75">
      <c r="F167" s="16"/>
      <c r="G167" s="16"/>
      <c r="H167" s="16"/>
    </row>
    <row r="168" spans="6:8" ht="12.75">
      <c r="F168" s="16"/>
      <c r="G168" s="16"/>
      <c r="H168" s="16"/>
    </row>
    <row r="169" spans="6:8" ht="12.75">
      <c r="F169" s="16"/>
      <c r="G169" s="16"/>
      <c r="H169" s="16"/>
    </row>
    <row r="170" spans="6:8" ht="12.75">
      <c r="F170" s="16"/>
      <c r="G170" s="16"/>
      <c r="H170" s="16"/>
    </row>
    <row r="171" spans="6:8" ht="12.75">
      <c r="F171" s="16"/>
      <c r="G171" s="16"/>
      <c r="H171" s="16"/>
    </row>
    <row r="172" spans="6:8" ht="12.75">
      <c r="F172" s="16"/>
      <c r="G172" s="16"/>
      <c r="H172" s="16"/>
    </row>
    <row r="173" spans="6:8" ht="12.75">
      <c r="F173" s="16"/>
      <c r="G173" s="16"/>
      <c r="H173" s="16"/>
    </row>
    <row r="174" spans="6:8" ht="12.75">
      <c r="F174" s="16"/>
      <c r="G174" s="16"/>
      <c r="H174" s="16"/>
    </row>
    <row r="175" spans="6:8" ht="12.75">
      <c r="F175" s="16"/>
      <c r="G175" s="16"/>
      <c r="H175" s="16"/>
    </row>
    <row r="176" spans="6:8" ht="12.75">
      <c r="F176" s="16"/>
      <c r="G176" s="16"/>
      <c r="H176" s="16"/>
    </row>
    <row r="177" spans="6:8" ht="12.75">
      <c r="F177" s="16"/>
      <c r="G177" s="16"/>
      <c r="H177" s="16"/>
    </row>
    <row r="178" spans="6:8" ht="12.75">
      <c r="F178" s="16"/>
      <c r="G178" s="16"/>
      <c r="H178" s="16"/>
    </row>
    <row r="179" spans="6:8" ht="12.75">
      <c r="F179" s="16"/>
      <c r="G179" s="16"/>
      <c r="H179" s="16"/>
    </row>
    <row r="180" spans="6:8" ht="12.75">
      <c r="F180" s="16"/>
      <c r="G180" s="16"/>
      <c r="H180" s="16"/>
    </row>
    <row r="181" spans="6:8" ht="12.75">
      <c r="F181" s="16"/>
      <c r="G181" s="16"/>
      <c r="H181" s="16"/>
    </row>
    <row r="182" spans="6:8" ht="12.75">
      <c r="F182" s="16"/>
      <c r="G182" s="16"/>
      <c r="H182" s="16"/>
    </row>
    <row r="183" spans="6:8" ht="12.75">
      <c r="F183" s="16"/>
      <c r="G183" s="16"/>
      <c r="H183" s="16"/>
    </row>
    <row r="184" spans="6:8" ht="12.75">
      <c r="F184" s="16"/>
      <c r="G184" s="16"/>
      <c r="H184" s="16"/>
    </row>
    <row r="185" spans="6:8" ht="12.75">
      <c r="F185" s="16"/>
      <c r="G185" s="16"/>
      <c r="H185" s="16"/>
    </row>
    <row r="186" spans="6:8" ht="12.75">
      <c r="F186" s="16"/>
      <c r="G186" s="16"/>
      <c r="H186" s="16"/>
    </row>
    <row r="187" spans="6:8" ht="12.75">
      <c r="F187" s="16"/>
      <c r="G187" s="16"/>
      <c r="H187" s="16"/>
    </row>
    <row r="188" spans="6:8" ht="12.75">
      <c r="F188" s="16"/>
      <c r="G188" s="16"/>
      <c r="H188" s="16"/>
    </row>
    <row r="189" spans="6:8" ht="12.75">
      <c r="F189" s="16"/>
      <c r="G189" s="16"/>
      <c r="H189" s="16"/>
    </row>
    <row r="190" spans="6:8" ht="12.75">
      <c r="F190" s="16"/>
      <c r="G190" s="16"/>
      <c r="H190" s="16"/>
    </row>
    <row r="191" spans="6:8" ht="12.75">
      <c r="F191" s="16"/>
      <c r="G191" s="16"/>
      <c r="H191" s="16"/>
    </row>
    <row r="192" spans="6:8" ht="12.75">
      <c r="F192" s="16"/>
      <c r="G192" s="16"/>
      <c r="H192" s="16"/>
    </row>
    <row r="193" spans="6:8" ht="12.75">
      <c r="F193" s="16"/>
      <c r="G193" s="16"/>
      <c r="H193" s="16"/>
    </row>
    <row r="194" spans="6:8" ht="12.75">
      <c r="F194" s="16"/>
      <c r="G194" s="16"/>
      <c r="H194" s="16"/>
    </row>
    <row r="195" spans="6:8" ht="12.75">
      <c r="F195" s="16"/>
      <c r="G195" s="16"/>
      <c r="H195" s="16"/>
    </row>
    <row r="196" spans="6:8" ht="12.75">
      <c r="F196" s="16"/>
      <c r="G196" s="16"/>
      <c r="H196" s="16"/>
    </row>
    <row r="197" spans="6:8" ht="12.75">
      <c r="F197" s="16"/>
      <c r="G197" s="16"/>
      <c r="H197" s="16"/>
    </row>
    <row r="198" spans="6:8" ht="12.75">
      <c r="F198" s="16"/>
      <c r="G198" s="16"/>
      <c r="H198" s="16"/>
    </row>
    <row r="199" spans="6:8" ht="12.75">
      <c r="F199" s="16"/>
      <c r="G199" s="16"/>
      <c r="H199" s="16"/>
    </row>
    <row r="200" spans="6:8" ht="12.75">
      <c r="F200" s="16"/>
      <c r="G200" s="16"/>
      <c r="H200" s="16"/>
    </row>
    <row r="201" spans="6:8" ht="12.75">
      <c r="F201" s="16"/>
      <c r="G201" s="16"/>
      <c r="H201" s="16"/>
    </row>
    <row r="202" spans="6:8" ht="12.75">
      <c r="F202" s="16"/>
      <c r="G202" s="16"/>
      <c r="H202" s="16"/>
    </row>
    <row r="203" spans="6:8" ht="12.75">
      <c r="F203" s="16"/>
      <c r="G203" s="16"/>
      <c r="H203" s="16"/>
    </row>
    <row r="204" spans="6:8" ht="12.75">
      <c r="F204" s="16"/>
      <c r="G204" s="16"/>
      <c r="H204" s="16"/>
    </row>
    <row r="205" spans="6:8" ht="12.75">
      <c r="F205" s="16"/>
      <c r="G205" s="16"/>
      <c r="H205" s="16"/>
    </row>
    <row r="206" spans="6:8" ht="12.75">
      <c r="F206" s="16"/>
      <c r="G206" s="16"/>
      <c r="H206" s="16"/>
    </row>
    <row r="207" spans="6:8" ht="12.75">
      <c r="F207" s="16"/>
      <c r="G207" s="16"/>
      <c r="H207" s="16"/>
    </row>
    <row r="208" spans="6:8" ht="12.75">
      <c r="F208" s="16"/>
      <c r="G208" s="16"/>
      <c r="H208" s="16"/>
    </row>
    <row r="209" spans="6:8" ht="12.75">
      <c r="F209" s="16"/>
      <c r="G209" s="16"/>
      <c r="H209" s="16"/>
    </row>
    <row r="210" spans="6:8" ht="12.75">
      <c r="F210" s="16"/>
      <c r="G210" s="16"/>
      <c r="H210" s="16"/>
    </row>
    <row r="211" spans="6:8" ht="12.75">
      <c r="F211" s="16"/>
      <c r="G211" s="16"/>
      <c r="H211" s="16"/>
    </row>
  </sheetData>
  <printOptions/>
  <pageMargins left="1.13" right="0.28" top="0.45" bottom="0.28" header="0.25" footer="0.25"/>
  <pageSetup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Yvonne</cp:lastModifiedBy>
  <cp:lastPrinted>2007-08-28T09:28:37Z</cp:lastPrinted>
  <dcterms:created xsi:type="dcterms:W3CDTF">1999-12-01T16:42:06Z</dcterms:created>
  <dcterms:modified xsi:type="dcterms:W3CDTF">2007-08-28T10:05:13Z</dcterms:modified>
  <cp:category/>
  <cp:version/>
  <cp:contentType/>
  <cp:contentStatus/>
</cp:coreProperties>
</file>