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activeTab="1"/>
  </bookViews>
  <sheets>
    <sheet name="bs(Jan02)" sheetId="1" r:id="rId1"/>
    <sheet name="p&amp;l(Jan0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<sst xmlns="http://schemas.openxmlformats.org/spreadsheetml/2006/main" count="131" uniqueCount="100">
  <si>
    <t>TAI WAH GARMENTS MANUFACTURING BERHAD</t>
  </si>
  <si>
    <t>(Co. No: 9089-W)</t>
  </si>
  <si>
    <t>CONSOLIDATED INCOME STATEMENT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</si>
  <si>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</si>
  <si>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</si>
  <si>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</si>
  <si>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</si>
  <si>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</si>
  <si>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</si>
  <si>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</si>
  <si>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</si>
  <si>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</si>
  <si>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</si>
  <si>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</si>
  <si>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</si>
  <si>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</si>
  <si>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-</t>
  </si>
  <si>
    <t>(b)</t>
  </si>
  <si>
    <t xml:space="preserve">Investment income </t>
  </si>
  <si>
    <t>(c )</t>
  </si>
  <si>
    <t>minority interests and extraordinary items</t>
  </si>
  <si>
    <t>Depreciation &amp; amortisation</t>
  </si>
  <si>
    <t>(d)</t>
  </si>
  <si>
    <t>Exceptional items</t>
  </si>
  <si>
    <t>(e)</t>
  </si>
  <si>
    <t>(f)</t>
  </si>
  <si>
    <t>(g)</t>
  </si>
  <si>
    <t>(h)</t>
  </si>
  <si>
    <t>( i)</t>
  </si>
  <si>
    <t>before deducting minority interests</t>
  </si>
  <si>
    <t>(ii) Less Minority Interest</t>
  </si>
  <si>
    <t>(j)</t>
  </si>
  <si>
    <t>attibutable to members of the company</t>
  </si>
  <si>
    <t>(k)</t>
  </si>
  <si>
    <t>(i ) Extraordinary Item</t>
  </si>
  <si>
    <t>(iii) Extraordinary items attributable to</t>
  </si>
  <si>
    <t>members of the company</t>
  </si>
  <si>
    <t>(l)</t>
  </si>
  <si>
    <t>deducting any provision for preference</t>
  </si>
  <si>
    <t>dividends, if any :-</t>
  </si>
  <si>
    <t>ordinary shares) (sen)</t>
  </si>
  <si>
    <t>N/A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</si>
  <si>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</si>
  <si>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</si>
  <si>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</si>
  <si>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</si>
  <si>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</si>
  <si>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</si>
  <si>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</si>
  <si>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</si>
  <si>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</si>
  <si>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</si>
  <si>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</si>
  <si>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</si>
  <si>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</si>
  <si>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Others debtors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</si>
  <si>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</si>
  <si>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</si>
  <si>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</si>
  <si>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</si>
  <si>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</si>
  <si>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</si>
  <si>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</si>
  <si>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</si>
  <si>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</si>
  <si>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</si>
  <si>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</si>
  <si>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</si>
  <si>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</si>
  <si>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</si>
  <si>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</si>
  <si>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</si>
  <si>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</si>
  <si>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Borrowings</t>
  </si>
  <si>
    <t>Net Tangible Assets per share (sen)</t>
  </si>
  <si>
    <t>Cash &amp; Bank Balances</t>
  </si>
  <si>
    <t>Revenue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</si>
  <si>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</si>
  <si>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</si>
  <si>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</si>
  <si>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</si>
  <si>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</si>
  <si>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</si>
  <si>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</si>
  <si>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</si>
  <si>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</si>
  <si>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 share</t>
  </si>
  <si>
    <t>of profits and losses of associated co.</t>
  </si>
  <si>
    <t>Income tax</t>
  </si>
  <si>
    <t>( i) Profits/(Loss) after income tax</t>
  </si>
  <si>
    <t>Pre-acquisition profit/(loss), if applicable</t>
  </si>
  <si>
    <t>Net profit/(loss) from ordinary activities</t>
  </si>
  <si>
    <t>(ii) Minority interests</t>
  </si>
  <si>
    <t>(m)</t>
  </si>
  <si>
    <t xml:space="preserve">Net profit/(loss) attributable to </t>
  </si>
  <si>
    <t>Earnings per share based on 2 (m) above after</t>
  </si>
  <si>
    <t>Fully diluted (based on</t>
  </si>
  <si>
    <t>Basic( based on</t>
  </si>
  <si>
    <t>UNAUDITED CONSOLIDATED BALANCE SHEET AS AT 31 JANUARY 2002</t>
  </si>
  <si>
    <t>UNAUDITED THIRD QUARTERLY REPORT FOR FINANCIAL QUARTER ENDED 31 JAN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</si>
</sst>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0.0%"/>
    <numFmt numFmtId="168" formatCode="\(0.00\)%"/>
  </numFmts>
  <fonts count="7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9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9" fontId="4" fillId="0" borderId="0" xfId="15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0" xfId="15" applyNumberFormat="1" applyFont="1" applyBorder="1" applyAlignment="1" quotePrefix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/>
    </xf>
    <xf numFmtId="164" fontId="3" fillId="0" borderId="2" xfId="15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 quotePrefix="1">
      <alignment horizontal="right"/>
    </xf>
    <xf numFmtId="43" fontId="0" fillId="0" borderId="0" xfId="15" applyAlignment="1">
      <alignment/>
    </xf>
    <xf numFmtId="43" fontId="3" fillId="0" borderId="0" xfId="15" applyFont="1" applyAlignment="1">
      <alignment/>
    </xf>
    <xf numFmtId="164" fontId="3" fillId="0" borderId="2" xfId="0" applyNumberFormat="1" applyFont="1" applyBorder="1" applyAlignment="1" quotePrefix="1">
      <alignment horizontal="right"/>
    </xf>
    <xf numFmtId="9" fontId="0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/>
    </xf>
    <xf numFmtId="43" fontId="3" fillId="0" borderId="2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7" xfId="15" applyNumberFormat="1" applyFont="1" applyBorder="1" applyAlignment="1">
      <alignment/>
    </xf>
    <xf numFmtId="164" fontId="0" fillId="0" borderId="4" xfId="15" applyNumberFormat="1" applyFont="1" applyBorder="1" applyAlignment="1" quotePrefix="1">
      <alignment horizontal="center"/>
    </xf>
    <xf numFmtId="167" fontId="3" fillId="0" borderId="0" xfId="19" applyNumberFormat="1" applyFont="1" applyBorder="1" applyAlignment="1" quotePrefix="1">
      <alignment horizontal="center"/>
    </xf>
    <xf numFmtId="167" fontId="3" fillId="0" borderId="0" xfId="19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15" applyNumberFormat="1" applyFont="1" applyAlignment="1" quotePrefix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0" xfId="19" applyNumberFormat="1" applyFont="1" applyAlignment="1">
      <alignment horizontal="center"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 quotePrefix="1">
      <alignment horizontal="center"/>
    </xf>
    <xf numFmtId="167" fontId="0" fillId="0" borderId="0" xfId="0" applyNumberFormat="1" applyFont="1" applyAlignment="1">
      <alignment horizontal="center"/>
    </xf>
    <xf numFmtId="165" fontId="3" fillId="0" borderId="2" xfId="15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Oc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Oct00"/>
      <sheetName val="journalOct00"/>
      <sheetName val="wsOct00"/>
    </sheetNames>
    <sheetDataSet>
      <sheetData sheetId="0">
        <row r="70">
          <cell r="N70">
            <v>106000000</v>
          </cell>
        </row>
        <row r="71">
          <cell r="N71">
            <v>51220695.78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="90" zoomScaleNormal="90" workbookViewId="0" topLeftCell="A26">
      <selection activeCell="E49" sqref="E49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41.33203125" style="1" customWidth="1"/>
    <col min="4" max="4" width="16.66015625" style="1" customWidth="1"/>
    <col min="5" max="5" width="17.5" style="1" customWidth="1"/>
    <col min="6" max="6" width="5" style="44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6:9" ht="12.75">
      <c r="F1" s="1"/>
      <c r="I1" s="1"/>
    </row>
    <row r="2" spans="3:9" ht="18.75">
      <c r="C2" s="77" t="s">
        <v>0</v>
      </c>
      <c r="D2" s="77"/>
      <c r="E2" s="77"/>
      <c r="F2" s="77"/>
      <c r="G2" s="77"/>
      <c r="H2" s="77"/>
      <c r="I2" s="77"/>
    </row>
    <row r="3" spans="3:8" ht="12.75">
      <c r="C3" s="2" t="s">
        <v>1</v>
      </c>
      <c r="D3" s="3"/>
      <c r="E3" s="3"/>
      <c r="F3" s="4"/>
      <c r="G3" s="3"/>
      <c r="H3" s="3"/>
    </row>
    <row r="4" spans="3:8" ht="12.75">
      <c r="C4" s="3"/>
      <c r="D4" s="3"/>
      <c r="E4" s="3"/>
      <c r="F4" s="4"/>
      <c r="G4" s="3"/>
      <c r="H4" s="6"/>
    </row>
    <row r="5" spans="3:9" ht="12.75">
      <c r="C5" s="78" t="s">
        <v>98</v>
      </c>
      <c r="D5" s="78"/>
      <c r="E5" s="78"/>
      <c r="F5" s="78"/>
      <c r="G5" s="78"/>
      <c r="H5" s="78"/>
      <c r="I5" s="78"/>
    </row>
    <row r="6" spans="3:9" ht="12.75">
      <c r="C6" s="7"/>
      <c r="D6" s="7"/>
      <c r="E6" s="7"/>
      <c r="F6" s="7"/>
      <c r="G6" s="7"/>
      <c r="H6" s="7"/>
      <c r="I6" s="7"/>
    </row>
    <row r="7" spans="3:9" ht="12.75">
      <c r="C7" s="50"/>
      <c r="E7" s="7" t="s">
        <v>42</v>
      </c>
      <c r="F7" s="1"/>
      <c r="G7" s="7" t="s">
        <v>42</v>
      </c>
      <c r="I7" s="1"/>
    </row>
    <row r="8" spans="5:9" ht="12.75">
      <c r="E8" s="7" t="s">
        <v>43</v>
      </c>
      <c r="F8" s="1"/>
      <c r="G8" s="7" t="s">
        <v>44</v>
      </c>
      <c r="I8" s="1"/>
    </row>
    <row r="9" spans="5:9" ht="12.75">
      <c r="E9" s="7" t="s">
        <v>5</v>
      </c>
      <c r="F9" s="1"/>
      <c r="G9" s="7" t="s">
        <v>45</v>
      </c>
      <c r="I9" s="1"/>
    </row>
    <row r="10" spans="5:9" ht="12.75">
      <c r="E10" s="7" t="s">
        <v>11</v>
      </c>
      <c r="F10" s="1"/>
      <c r="G10" s="7" t="s">
        <v>46</v>
      </c>
      <c r="I10" s="1"/>
    </row>
    <row r="11" spans="5:9" ht="12.75">
      <c r="E11" s="19">
        <v>37287</v>
      </c>
      <c r="F11" s="1"/>
      <c r="G11" s="19">
        <v>37011</v>
      </c>
      <c r="I11" s="1"/>
    </row>
    <row r="12" spans="5:9" ht="12.75">
      <c r="E12" s="7" t="s">
        <v>14</v>
      </c>
      <c r="F12" s="1"/>
      <c r="G12" s="7" t="s">
        <v>14</v>
      </c>
      <c r="I12" s="1"/>
    </row>
    <row r="13" spans="6:9" ht="12.75">
      <c r="F13" s="1"/>
      <c r="I13" s="1"/>
    </row>
    <row r="14" spans="1:9" ht="12.75">
      <c r="A14" s="1">
        <v>1</v>
      </c>
      <c r="B14" s="1" t="s">
        <v>47</v>
      </c>
      <c r="E14" s="49">
        <v>43445</v>
      </c>
      <c r="F14" s="49"/>
      <c r="G14" s="49">
        <v>45643</v>
      </c>
      <c r="I14" s="1"/>
    </row>
    <row r="15" spans="5:9" ht="12.75">
      <c r="E15" s="49"/>
      <c r="F15" s="49"/>
      <c r="G15" s="49"/>
      <c r="I15" s="1"/>
    </row>
    <row r="16" spans="1:9" ht="12.75">
      <c r="A16" s="1">
        <v>2</v>
      </c>
      <c r="B16" s="1" t="s">
        <v>48</v>
      </c>
      <c r="E16" s="49">
        <v>0</v>
      </c>
      <c r="F16" s="49"/>
      <c r="G16" s="49">
        <v>0</v>
      </c>
      <c r="I16" s="1"/>
    </row>
    <row r="17" spans="5:9" ht="12.75">
      <c r="E17" s="49"/>
      <c r="F17" s="49"/>
      <c r="G17" s="49"/>
      <c r="I17" s="1"/>
    </row>
    <row r="18" spans="1:9" ht="12.75">
      <c r="A18" s="1">
        <v>3</v>
      </c>
      <c r="B18" s="1" t="s">
        <v>49</v>
      </c>
      <c r="E18" s="49">
        <v>0</v>
      </c>
      <c r="F18" s="49"/>
      <c r="G18" s="49">
        <v>0</v>
      </c>
      <c r="I18" s="1"/>
    </row>
    <row r="19" spans="5:9" ht="12.75">
      <c r="E19" s="49"/>
      <c r="F19" s="49"/>
      <c r="G19" s="49"/>
      <c r="I19" s="1"/>
    </row>
    <row r="20" spans="1:9" ht="12.75">
      <c r="A20" s="1">
        <v>4</v>
      </c>
      <c r="B20" s="1" t="s">
        <v>50</v>
      </c>
      <c r="E20" s="49">
        <v>0</v>
      </c>
      <c r="F20" s="49"/>
      <c r="G20" s="49">
        <v>0</v>
      </c>
      <c r="I20" s="1"/>
    </row>
    <row r="21" spans="5:9" ht="12.75">
      <c r="E21" s="49"/>
      <c r="F21" s="49"/>
      <c r="G21" s="49"/>
      <c r="I21" s="1"/>
    </row>
    <row r="22" spans="1:9" ht="12.75">
      <c r="A22" s="1">
        <v>5</v>
      </c>
      <c r="B22" s="1" t="s">
        <v>51</v>
      </c>
      <c r="E22" s="49"/>
      <c r="F22" s="49"/>
      <c r="G22" s="49"/>
      <c r="I22" s="1"/>
    </row>
    <row r="23" spans="3:9" ht="12.75">
      <c r="C23" s="52" t="s">
        <v>52</v>
      </c>
      <c r="E23" s="53">
        <v>7171</v>
      </c>
      <c r="F23" s="49"/>
      <c r="G23" s="53">
        <v>19224</v>
      </c>
      <c r="I23" s="1"/>
    </row>
    <row r="24" spans="3:9" ht="12.75">
      <c r="C24" s="52" t="s">
        <v>53</v>
      </c>
      <c r="E24" s="54">
        <v>13747</v>
      </c>
      <c r="F24" s="49"/>
      <c r="G24" s="54">
        <v>13191</v>
      </c>
      <c r="I24" s="1"/>
    </row>
    <row r="25" spans="3:9" ht="12.75">
      <c r="C25" s="52" t="s">
        <v>54</v>
      </c>
      <c r="E25" s="54">
        <v>0</v>
      </c>
      <c r="F25" s="49"/>
      <c r="G25" s="54">
        <v>840</v>
      </c>
      <c r="I25" s="1"/>
    </row>
    <row r="26" spans="3:9" ht="12.75">
      <c r="C26" s="52" t="s">
        <v>75</v>
      </c>
      <c r="E26" s="54">
        <v>25087</v>
      </c>
      <c r="F26" s="49"/>
      <c r="G26" s="54">
        <v>18188</v>
      </c>
      <c r="I26" s="1"/>
    </row>
    <row r="27" spans="3:9" ht="12.75">
      <c r="C27" s="52" t="s">
        <v>55</v>
      </c>
      <c r="E27" s="55">
        <f>655+985</f>
        <v>1640</v>
      </c>
      <c r="F27" s="49"/>
      <c r="G27" s="55">
        <v>3136</v>
      </c>
      <c r="I27" s="1"/>
    </row>
    <row r="28" spans="3:9" ht="12.75">
      <c r="C28" s="52"/>
      <c r="E28" s="56">
        <f>SUM(E23:E27)</f>
        <v>47645</v>
      </c>
      <c r="F28" s="57"/>
      <c r="G28" s="56">
        <f>SUM(G23:G27)</f>
        <v>54579</v>
      </c>
      <c r="I28" s="1"/>
    </row>
    <row r="29" spans="5:9" ht="12.75">
      <c r="E29" s="49"/>
      <c r="F29" s="49"/>
      <c r="G29" s="49"/>
      <c r="I29" s="1"/>
    </row>
    <row r="30" spans="1:9" ht="12.75">
      <c r="A30" s="1">
        <v>6</v>
      </c>
      <c r="B30" s="1" t="s">
        <v>56</v>
      </c>
      <c r="E30" s="49"/>
      <c r="F30" s="49"/>
      <c r="G30" s="49"/>
      <c r="I30" s="1"/>
    </row>
    <row r="31" spans="3:9" ht="12.75">
      <c r="C31" s="52" t="s">
        <v>57</v>
      </c>
      <c r="E31" s="53">
        <v>51840</v>
      </c>
      <c r="F31" s="49"/>
      <c r="G31" s="53">
        <v>180359</v>
      </c>
      <c r="I31" s="1"/>
    </row>
    <row r="32" spans="3:9" ht="12.75">
      <c r="C32" s="52" t="s">
        <v>58</v>
      </c>
      <c r="E32" s="54">
        <v>21149</v>
      </c>
      <c r="F32" s="49"/>
      <c r="G32" s="54">
        <v>29847</v>
      </c>
      <c r="I32" s="1"/>
    </row>
    <row r="33" spans="3:9" ht="12.75">
      <c r="C33" s="52" t="s">
        <v>59</v>
      </c>
      <c r="E33" s="54">
        <v>123657</v>
      </c>
      <c r="F33" s="49"/>
      <c r="G33" s="54">
        <f>51709+618</f>
        <v>52327</v>
      </c>
      <c r="I33" s="1"/>
    </row>
    <row r="34" spans="3:9" ht="12.75">
      <c r="C34" s="52" t="s">
        <v>60</v>
      </c>
      <c r="E34" s="54">
        <v>364</v>
      </c>
      <c r="F34" s="49"/>
      <c r="G34" s="54">
        <v>376</v>
      </c>
      <c r="I34" s="1"/>
    </row>
    <row r="35" spans="3:9" ht="12.75">
      <c r="C35" s="52" t="s">
        <v>61</v>
      </c>
      <c r="E35" s="55">
        <v>0</v>
      </c>
      <c r="F35" s="49"/>
      <c r="G35" s="55">
        <v>0</v>
      </c>
      <c r="I35" s="1"/>
    </row>
    <row r="36" spans="3:9" ht="12.75">
      <c r="C36" s="52"/>
      <c r="E36" s="56">
        <f>SUM(E31:E35)</f>
        <v>197010</v>
      </c>
      <c r="F36" s="57"/>
      <c r="G36" s="56">
        <f>SUM(G31:G35)</f>
        <v>262909</v>
      </c>
      <c r="I36" s="1"/>
    </row>
    <row r="37" spans="5:9" ht="12.75">
      <c r="E37" s="49"/>
      <c r="F37" s="49"/>
      <c r="G37" s="49"/>
      <c r="I37" s="1"/>
    </row>
    <row r="38" spans="1:11" ht="12.75">
      <c r="A38" s="1">
        <v>7</v>
      </c>
      <c r="B38" s="1" t="s">
        <v>62</v>
      </c>
      <c r="D38" s="58"/>
      <c r="E38" s="49">
        <f>SUM(E23:E27)-SUM(E31:E35)</f>
        <v>-149365</v>
      </c>
      <c r="F38" s="49"/>
      <c r="G38" s="49">
        <f>SUM(G23:G27)-SUM(G31:G35)</f>
        <v>-208330</v>
      </c>
      <c r="J38" s="58"/>
      <c r="K38" s="58"/>
    </row>
    <row r="39" spans="4:9" ht="12.75">
      <c r="D39" s="58"/>
      <c r="E39" s="49"/>
      <c r="F39" s="49"/>
      <c r="G39" s="49"/>
      <c r="H39" s="58"/>
      <c r="I39" s="1"/>
    </row>
    <row r="40" spans="4:9" ht="13.5" thickBot="1">
      <c r="D40" s="58"/>
      <c r="E40" s="59">
        <f>E14+E38</f>
        <v>-105920</v>
      </c>
      <c r="F40" s="49"/>
      <c r="G40" s="59">
        <f>G14+G38</f>
        <v>-162687</v>
      </c>
      <c r="H40" s="58"/>
      <c r="I40" s="1"/>
    </row>
    <row r="41" spans="4:9" ht="13.5" thickTop="1">
      <c r="D41" s="58"/>
      <c r="E41" s="49"/>
      <c r="F41" s="49"/>
      <c r="G41" s="49"/>
      <c r="H41" s="58"/>
      <c r="I41" s="1"/>
    </row>
    <row r="42" spans="1:9" ht="12.75">
      <c r="A42" s="1">
        <v>8</v>
      </c>
      <c r="B42" s="1" t="s">
        <v>63</v>
      </c>
      <c r="C42" s="50"/>
      <c r="E42" s="49"/>
      <c r="F42" s="49"/>
      <c r="G42" s="49"/>
      <c r="I42" s="1"/>
    </row>
    <row r="43" spans="2:9" ht="12.75">
      <c r="B43" s="1" t="s">
        <v>64</v>
      </c>
      <c r="E43" s="53">
        <f>'[1]GroupOct00'!$N$70/1000</f>
        <v>106000</v>
      </c>
      <c r="F43" s="49"/>
      <c r="G43" s="53">
        <v>106000</v>
      </c>
      <c r="I43" s="1"/>
    </row>
    <row r="44" spans="2:9" ht="12.75">
      <c r="B44" s="1" t="s">
        <v>65</v>
      </c>
      <c r="E44" s="54"/>
      <c r="F44" s="49"/>
      <c r="G44" s="54"/>
      <c r="I44" s="1"/>
    </row>
    <row r="45" spans="3:9" ht="12.75">
      <c r="C45" s="52" t="s">
        <v>66</v>
      </c>
      <c r="E45" s="54">
        <f>'[1]GroupOct00'!$N$71/1000</f>
        <v>51220.69578</v>
      </c>
      <c r="F45" s="49"/>
      <c r="G45" s="54">
        <v>51221</v>
      </c>
      <c r="I45" s="1"/>
    </row>
    <row r="46" spans="3:9" ht="12.75">
      <c r="C46" s="52" t="s">
        <v>67</v>
      </c>
      <c r="E46" s="60">
        <v>0</v>
      </c>
      <c r="F46" s="49"/>
      <c r="G46" s="54">
        <v>0</v>
      </c>
      <c r="I46" s="1"/>
    </row>
    <row r="47" spans="3:9" ht="12.75">
      <c r="C47" s="52" t="s">
        <v>68</v>
      </c>
      <c r="D47" s="58"/>
      <c r="E47" s="54">
        <v>0</v>
      </c>
      <c r="F47" s="49"/>
      <c r="G47" s="54">
        <v>0</v>
      </c>
      <c r="H47" s="58"/>
      <c r="I47" s="1"/>
    </row>
    <row r="48" spans="3:9" ht="12.75">
      <c r="C48" s="52" t="s">
        <v>69</v>
      </c>
      <c r="E48" s="54">
        <v>0</v>
      </c>
      <c r="F48" s="49"/>
      <c r="G48" s="54">
        <v>0</v>
      </c>
      <c r="I48" s="1"/>
    </row>
    <row r="49" spans="3:9" ht="12.75">
      <c r="C49" s="52" t="s">
        <v>70</v>
      </c>
      <c r="D49" s="58"/>
      <c r="E49" s="54">
        <v>-263141</v>
      </c>
      <c r="F49" s="49"/>
      <c r="G49" s="54">
        <v>-319908</v>
      </c>
      <c r="H49" s="58"/>
      <c r="I49" s="1"/>
    </row>
    <row r="50" spans="3:11" ht="12.75">
      <c r="C50" s="52" t="s">
        <v>61</v>
      </c>
      <c r="D50" s="58"/>
      <c r="E50" s="55">
        <v>0</v>
      </c>
      <c r="F50" s="49"/>
      <c r="G50" s="55">
        <v>0</v>
      </c>
      <c r="J50" s="58"/>
      <c r="K50" s="58"/>
    </row>
    <row r="51" spans="5:9" ht="12.75">
      <c r="E51" s="56">
        <f>SUM(E43:E50)</f>
        <v>-105920.30421999999</v>
      </c>
      <c r="F51" s="49"/>
      <c r="G51" s="56">
        <f>SUM(G43:G50)</f>
        <v>-162687</v>
      </c>
      <c r="I51" s="1"/>
    </row>
    <row r="52" spans="5:9" ht="12.75">
      <c r="E52" s="49"/>
      <c r="F52" s="49"/>
      <c r="G52" s="49"/>
      <c r="I52" s="1"/>
    </row>
    <row r="53" spans="1:9" ht="12.75">
      <c r="A53" s="1">
        <v>9</v>
      </c>
      <c r="B53" s="1" t="s">
        <v>71</v>
      </c>
      <c r="D53" s="58"/>
      <c r="E53" s="49">
        <v>0</v>
      </c>
      <c r="F53" s="49"/>
      <c r="G53" s="49">
        <v>0</v>
      </c>
      <c r="I53" s="1"/>
    </row>
    <row r="54" spans="5:9" ht="12.75">
      <c r="E54" s="49"/>
      <c r="F54" s="49"/>
      <c r="G54" s="49"/>
      <c r="I54" s="1"/>
    </row>
    <row r="55" spans="1:9" ht="12.75">
      <c r="A55" s="1">
        <v>10</v>
      </c>
      <c r="B55" s="1" t="s">
        <v>72</v>
      </c>
      <c r="E55" s="49">
        <v>0</v>
      </c>
      <c r="F55" s="49"/>
      <c r="G55" s="49">
        <v>0</v>
      </c>
      <c r="I55" s="1"/>
    </row>
    <row r="56" spans="5:9" ht="12.75">
      <c r="E56" s="49"/>
      <c r="F56" s="49"/>
      <c r="G56" s="49"/>
      <c r="I56" s="1"/>
    </row>
    <row r="57" spans="1:9" ht="12.75">
      <c r="A57" s="1">
        <v>11</v>
      </c>
      <c r="B57" s="1" t="s">
        <v>73</v>
      </c>
      <c r="E57" s="49">
        <v>0</v>
      </c>
      <c r="F57" s="49"/>
      <c r="G57" s="49">
        <v>0</v>
      </c>
      <c r="I57" s="1"/>
    </row>
    <row r="58" spans="5:9" ht="12.75">
      <c r="E58" s="49"/>
      <c r="F58" s="49"/>
      <c r="G58" s="49"/>
      <c r="I58" s="1"/>
    </row>
    <row r="59" spans="5:9" ht="13.5" thickBot="1">
      <c r="E59" s="59">
        <f>SUM(E51:E57)</f>
        <v>-105920.30421999999</v>
      </c>
      <c r="F59" s="49"/>
      <c r="G59" s="59">
        <f>SUM(G51:G57)</f>
        <v>-162687</v>
      </c>
      <c r="I59" s="1"/>
    </row>
    <row r="60" spans="5:9" ht="13.5" thickTop="1">
      <c r="E60" s="49"/>
      <c r="F60" s="49"/>
      <c r="G60" s="49"/>
      <c r="I60" s="1"/>
    </row>
    <row r="61" spans="1:9" ht="12.75">
      <c r="A61" s="1">
        <v>12</v>
      </c>
      <c r="B61" s="1" t="s">
        <v>74</v>
      </c>
      <c r="E61" s="49">
        <f>(SUM(E43:E50)/E43)*100</f>
        <v>-99.92481530188678</v>
      </c>
      <c r="F61" s="49"/>
      <c r="G61" s="49">
        <f>(SUM(G43:G50)/G43)*100</f>
        <v>-153.47830188679245</v>
      </c>
      <c r="I61" s="1"/>
    </row>
    <row r="62" spans="6:9" ht="12.75">
      <c r="F62" s="1"/>
      <c r="I62" s="1"/>
    </row>
    <row r="63" spans="6:9" ht="12.75">
      <c r="F63" s="1"/>
      <c r="I63" s="1"/>
    </row>
    <row r="64" spans="6:9" ht="12.75">
      <c r="F64" s="1"/>
      <c r="I64" s="1"/>
    </row>
    <row r="65" spans="6:9" ht="12.75"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spans="6:9" ht="12.75">
      <c r="F148" s="1"/>
      <c r="I148" s="1"/>
    </row>
    <row r="149" ht="12.75">
      <c r="E149" s="51"/>
    </row>
    <row r="150" ht="12.75">
      <c r="E150" s="51"/>
    </row>
    <row r="151" ht="12.75">
      <c r="E151" s="51"/>
    </row>
    <row r="152" ht="12.75">
      <c r="E152" s="51"/>
    </row>
    <row r="153" ht="12.75">
      <c r="E153" s="51"/>
    </row>
    <row r="154" ht="12.75">
      <c r="E154" s="51"/>
    </row>
    <row r="155" ht="12.75">
      <c r="E155" s="51"/>
    </row>
    <row r="156" ht="12.75">
      <c r="E156" s="51"/>
    </row>
    <row r="157" ht="12.75">
      <c r="E157" s="51"/>
    </row>
  </sheetData>
  <mergeCells count="2">
    <mergeCell ref="C2:I2"/>
    <mergeCell ref="C5:I5"/>
  </mergeCells>
  <printOptions/>
  <pageMargins left="0" right="0" top="0.25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tabSelected="1" zoomScale="75" zoomScaleNormal="75" workbookViewId="0" topLeftCell="A1">
      <selection activeCell="C14" sqref="C14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44" hidden="1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hidden="1" customWidth="1"/>
    <col min="13" max="16384" width="9.33203125" style="1" customWidth="1"/>
  </cols>
  <sheetData>
    <row r="1" spans="3:12" ht="18.75"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3"/>
      <c r="D3" s="3"/>
      <c r="E3" s="3"/>
      <c r="F3" s="3"/>
      <c r="G3" s="4"/>
      <c r="H3" s="3"/>
      <c r="I3" s="3"/>
      <c r="J3" s="3"/>
      <c r="K3" s="6"/>
    </row>
    <row r="4" spans="3:12" ht="12.75">
      <c r="C4" s="78" t="s">
        <v>99</v>
      </c>
      <c r="D4" s="78"/>
      <c r="E4" s="78"/>
      <c r="F4" s="78"/>
      <c r="G4" s="78"/>
      <c r="H4" s="78"/>
      <c r="I4" s="78"/>
      <c r="J4" s="78"/>
      <c r="K4" s="78"/>
      <c r="L4" s="78"/>
    </row>
    <row r="5" spans="3:12" ht="12.75">
      <c r="C5" s="78" t="s">
        <v>2</v>
      </c>
      <c r="D5" s="78"/>
      <c r="E5" s="78"/>
      <c r="F5" s="78"/>
      <c r="G5" s="78"/>
      <c r="H5" s="78"/>
      <c r="I5" s="78"/>
      <c r="J5" s="78"/>
      <c r="K5" s="78"/>
      <c r="L5" s="78"/>
    </row>
    <row r="6" spans="2:12" ht="12.75">
      <c r="B6" s="8"/>
      <c r="C6" s="8"/>
      <c r="D6" s="8"/>
      <c r="E6" s="8"/>
      <c r="F6" s="8"/>
      <c r="G6" s="9"/>
      <c r="H6" s="8"/>
      <c r="I6" s="8"/>
      <c r="J6" s="8"/>
      <c r="K6" s="8"/>
      <c r="L6" s="10"/>
    </row>
    <row r="7" spans="2:12" ht="12.75">
      <c r="B7" s="8"/>
      <c r="C7" s="8"/>
      <c r="D7" s="11" t="s">
        <v>3</v>
      </c>
      <c r="E7" s="11"/>
      <c r="F7" s="11"/>
      <c r="G7" s="12"/>
      <c r="H7" s="13"/>
      <c r="I7" s="11" t="s">
        <v>4</v>
      </c>
      <c r="J7" s="11"/>
      <c r="K7" s="11"/>
      <c r="L7" s="14"/>
    </row>
    <row r="8" spans="2:12" s="5" customFormat="1" ht="12.75">
      <c r="B8" s="10"/>
      <c r="C8" s="10"/>
      <c r="D8" s="15" t="s">
        <v>5</v>
      </c>
      <c r="E8" s="14"/>
      <c r="F8" s="15" t="s">
        <v>6</v>
      </c>
      <c r="G8" s="12" t="s">
        <v>7</v>
      </c>
      <c r="H8" s="14"/>
      <c r="I8" s="15" t="s">
        <v>5</v>
      </c>
      <c r="J8" s="14"/>
      <c r="K8" s="15" t="s">
        <v>6</v>
      </c>
      <c r="L8" s="14" t="s">
        <v>7</v>
      </c>
    </row>
    <row r="9" spans="2:12" ht="12.75">
      <c r="B9" s="8"/>
      <c r="C9" s="8"/>
      <c r="D9" s="14" t="s">
        <v>8</v>
      </c>
      <c r="E9" s="14"/>
      <c r="F9" s="14" t="s">
        <v>9</v>
      </c>
      <c r="G9" s="16" t="s">
        <v>10</v>
      </c>
      <c r="H9" s="13"/>
      <c r="I9" s="14" t="s">
        <v>8</v>
      </c>
      <c r="J9" s="14"/>
      <c r="K9" s="14" t="s">
        <v>9</v>
      </c>
      <c r="L9" s="17" t="s">
        <v>10</v>
      </c>
    </row>
    <row r="10" spans="2:12" ht="12.75">
      <c r="B10" s="8"/>
      <c r="C10" s="8"/>
      <c r="D10" s="14" t="s">
        <v>11</v>
      </c>
      <c r="E10" s="14"/>
      <c r="F10" s="14" t="s">
        <v>11</v>
      </c>
      <c r="G10" s="16"/>
      <c r="H10" s="13"/>
      <c r="I10" s="14" t="s">
        <v>12</v>
      </c>
      <c r="J10" s="14"/>
      <c r="K10" s="14" t="s">
        <v>13</v>
      </c>
      <c r="L10" s="17"/>
    </row>
    <row r="11" spans="2:12" ht="12.75">
      <c r="B11" s="8"/>
      <c r="C11" s="8"/>
      <c r="D11" s="18">
        <v>37287</v>
      </c>
      <c r="E11" s="14"/>
      <c r="F11" s="19">
        <v>36922</v>
      </c>
      <c r="G11" s="16"/>
      <c r="H11" s="13"/>
      <c r="I11" s="18">
        <v>37287</v>
      </c>
      <c r="J11" s="14"/>
      <c r="K11" s="19">
        <v>36922</v>
      </c>
      <c r="L11" s="17"/>
    </row>
    <row r="12" spans="2:12" ht="12.75">
      <c r="B12" s="8"/>
      <c r="C12" s="8"/>
      <c r="D12" s="14" t="s">
        <v>14</v>
      </c>
      <c r="E12" s="14"/>
      <c r="F12" s="14" t="s">
        <v>14</v>
      </c>
      <c r="G12" s="16"/>
      <c r="H12" s="13"/>
      <c r="I12" s="14" t="s">
        <v>14</v>
      </c>
      <c r="J12" s="14"/>
      <c r="K12" s="14" t="s">
        <v>14</v>
      </c>
      <c r="L12" s="17"/>
    </row>
    <row r="13" spans="2:12" ht="12.75">
      <c r="B13" s="8"/>
      <c r="C13" s="8"/>
      <c r="D13" s="8"/>
      <c r="E13" s="8"/>
      <c r="F13" s="8"/>
      <c r="G13" s="9"/>
      <c r="H13" s="8"/>
      <c r="I13" s="8"/>
      <c r="J13" s="8"/>
      <c r="K13" s="20"/>
      <c r="L13" s="10"/>
    </row>
    <row r="14" spans="1:12" ht="13.5" thickBot="1">
      <c r="A14" s="1">
        <v>1</v>
      </c>
      <c r="B14" s="8" t="s">
        <v>15</v>
      </c>
      <c r="C14" s="8" t="s">
        <v>76</v>
      </c>
      <c r="D14" s="21">
        <v>39634</v>
      </c>
      <c r="E14" s="25"/>
      <c r="F14" s="23">
        <v>35169</v>
      </c>
      <c r="G14" s="61">
        <f>(D14-F14)/F14</f>
        <v>0.12695840086439764</v>
      </c>
      <c r="H14" s="25"/>
      <c r="I14" s="21">
        <f>D14+121242</f>
        <v>160876</v>
      </c>
      <c r="J14" s="25"/>
      <c r="K14" s="23">
        <v>145004</v>
      </c>
      <c r="L14" s="62">
        <f>(I14-K14)/K14</f>
        <v>0.10945904940553364</v>
      </c>
    </row>
    <row r="15" spans="2:12" ht="13.5" thickTop="1">
      <c r="B15" s="8"/>
      <c r="C15" s="8"/>
      <c r="D15" s="25"/>
      <c r="E15" s="25"/>
      <c r="F15" s="26"/>
      <c r="G15" s="27"/>
      <c r="H15" s="25"/>
      <c r="I15" s="25"/>
      <c r="J15" s="25"/>
      <c r="K15" s="26"/>
      <c r="L15" s="63"/>
    </row>
    <row r="16" spans="2:12" ht="12.75">
      <c r="B16" s="8" t="s">
        <v>17</v>
      </c>
      <c r="C16" s="8" t="s">
        <v>18</v>
      </c>
      <c r="D16" s="25">
        <v>0</v>
      </c>
      <c r="E16" s="25"/>
      <c r="F16" s="26">
        <v>0</v>
      </c>
      <c r="G16" s="27"/>
      <c r="H16" s="25"/>
      <c r="I16" s="25">
        <v>0</v>
      </c>
      <c r="J16" s="25"/>
      <c r="K16" s="26">
        <v>0</v>
      </c>
      <c r="L16" s="63"/>
    </row>
    <row r="17" spans="2:12" ht="12.75">
      <c r="B17" s="8"/>
      <c r="C17" s="8"/>
      <c r="D17" s="28"/>
      <c r="E17" s="25"/>
      <c r="F17" s="27"/>
      <c r="G17" s="24"/>
      <c r="H17" s="25"/>
      <c r="I17" s="28"/>
      <c r="J17" s="25"/>
      <c r="K17" s="27"/>
      <c r="L17" s="64"/>
    </row>
    <row r="18" spans="2:12" ht="13.5" thickBot="1">
      <c r="B18" s="29" t="s">
        <v>19</v>
      </c>
      <c r="C18" s="8" t="s">
        <v>77</v>
      </c>
      <c r="D18" s="21">
        <v>217</v>
      </c>
      <c r="E18" s="25"/>
      <c r="F18" s="23">
        <v>243</v>
      </c>
      <c r="G18" s="61">
        <f>(D18-F18)/F18</f>
        <v>-0.10699588477366255</v>
      </c>
      <c r="H18" s="25"/>
      <c r="I18" s="21">
        <f>D18+733</f>
        <v>950</v>
      </c>
      <c r="J18" s="25"/>
      <c r="K18" s="23">
        <v>1255</v>
      </c>
      <c r="L18" s="62">
        <f>(I18-K18)/K18</f>
        <v>-0.24302788844621515</v>
      </c>
    </row>
    <row r="19" spans="2:12" ht="13.5" thickTop="1">
      <c r="B19" s="8"/>
      <c r="C19" s="8"/>
      <c r="D19" s="28"/>
      <c r="E19" s="25"/>
      <c r="F19" s="27"/>
      <c r="G19" s="24"/>
      <c r="H19" s="25"/>
      <c r="I19" s="28"/>
      <c r="J19" s="25"/>
      <c r="K19" s="27"/>
      <c r="L19" s="64"/>
    </row>
    <row r="20" spans="1:12" ht="12.75">
      <c r="A20" s="1">
        <v>2</v>
      </c>
      <c r="B20" s="8" t="s">
        <v>15</v>
      </c>
      <c r="C20" s="8" t="s">
        <v>78</v>
      </c>
      <c r="D20" s="30">
        <f>D31-(D25+D27+D29)</f>
        <v>4159</v>
      </c>
      <c r="E20" s="30"/>
      <c r="F20" s="30">
        <f>F31-(F25+F27+F29)</f>
        <v>-1261</v>
      </c>
      <c r="G20" s="61">
        <f>(D20-F20)/F20</f>
        <v>-4.29817605075337</v>
      </c>
      <c r="H20" s="30"/>
      <c r="I20" s="30">
        <f>I31-(I25+I27+I29)</f>
        <v>10319</v>
      </c>
      <c r="J20" s="30">
        <f>J31-(J25+J27+J29)</f>
        <v>0</v>
      </c>
      <c r="K20" s="30">
        <f>K31-(K25+K27+K29)</f>
        <v>1318</v>
      </c>
      <c r="L20" s="62">
        <f>(I20-K20)/K20</f>
        <v>6.8292867981790595</v>
      </c>
    </row>
    <row r="21" spans="2:12" ht="12.75">
      <c r="B21" s="8"/>
      <c r="C21" s="8" t="s">
        <v>79</v>
      </c>
      <c r="D21" s="30"/>
      <c r="E21" s="30"/>
      <c r="F21" s="32"/>
      <c r="G21" s="31"/>
      <c r="H21" s="30"/>
      <c r="I21" s="30"/>
      <c r="J21" s="30"/>
      <c r="K21" s="32"/>
      <c r="L21" s="63"/>
    </row>
    <row r="22" spans="2:12" ht="12.75">
      <c r="B22" s="8"/>
      <c r="C22" s="8" t="s">
        <v>80</v>
      </c>
      <c r="D22" s="30"/>
      <c r="E22" s="30"/>
      <c r="F22" s="32"/>
      <c r="G22" s="31"/>
      <c r="H22" s="30"/>
      <c r="I22" s="30"/>
      <c r="J22" s="30"/>
      <c r="K22" s="32"/>
      <c r="L22" s="63"/>
    </row>
    <row r="23" spans="2:12" ht="12.75">
      <c r="B23" s="8"/>
      <c r="C23" s="8" t="s">
        <v>20</v>
      </c>
      <c r="D23" s="33"/>
      <c r="E23" s="30"/>
      <c r="F23" s="34"/>
      <c r="G23" s="31"/>
      <c r="H23" s="30"/>
      <c r="I23" s="33"/>
      <c r="J23" s="30"/>
      <c r="K23" s="34"/>
      <c r="L23" s="65"/>
    </row>
    <row r="24" spans="2:12" ht="12.75">
      <c r="B24" s="8"/>
      <c r="C24" s="35"/>
      <c r="D24" s="33"/>
      <c r="E24" s="30"/>
      <c r="F24" s="34"/>
      <c r="G24" s="31"/>
      <c r="H24" s="30"/>
      <c r="I24" s="33"/>
      <c r="J24" s="30"/>
      <c r="K24" s="34"/>
      <c r="L24" s="66"/>
    </row>
    <row r="25" spans="2:12" ht="12.75">
      <c r="B25" s="8" t="s">
        <v>17</v>
      </c>
      <c r="C25" s="8" t="s">
        <v>81</v>
      </c>
      <c r="D25" s="33">
        <f>-1621-2680</f>
        <v>-4301</v>
      </c>
      <c r="E25" s="30"/>
      <c r="F25" s="26">
        <v>-5063</v>
      </c>
      <c r="G25" s="61">
        <f>(D25-F25)/F25</f>
        <v>-0.1505036539601027</v>
      </c>
      <c r="H25" s="30"/>
      <c r="I25" s="33">
        <f>D25-9056</f>
        <v>-13357</v>
      </c>
      <c r="J25" s="30"/>
      <c r="K25" s="26">
        <v>-15226</v>
      </c>
      <c r="L25" s="62">
        <f>(I25-K25)/K25</f>
        <v>-0.1227505582556154</v>
      </c>
    </row>
    <row r="26" spans="2:12" ht="12.75">
      <c r="B26" s="8"/>
      <c r="C26" s="35"/>
      <c r="D26" s="33"/>
      <c r="E26" s="30"/>
      <c r="F26" s="34"/>
      <c r="G26" s="31"/>
      <c r="H26" s="30"/>
      <c r="I26" s="33"/>
      <c r="J26" s="30"/>
      <c r="K26" s="34"/>
      <c r="L26" s="66"/>
    </row>
    <row r="27" spans="2:12" ht="12.75">
      <c r="B27" s="8" t="s">
        <v>19</v>
      </c>
      <c r="C27" s="8" t="s">
        <v>21</v>
      </c>
      <c r="D27" s="33">
        <v>-1120</v>
      </c>
      <c r="E27" s="30"/>
      <c r="F27" s="26">
        <v>-1192</v>
      </c>
      <c r="G27" s="61">
        <f>(D27-F27)/F27</f>
        <v>-0.06040268456375839</v>
      </c>
      <c r="H27" s="30"/>
      <c r="I27" s="33">
        <f>D27-2225</f>
        <v>-3345</v>
      </c>
      <c r="J27" s="30"/>
      <c r="K27" s="26">
        <v>-3419</v>
      </c>
      <c r="L27" s="62">
        <f>(I27-K27)/K27</f>
        <v>-0.021643755484059668</v>
      </c>
    </row>
    <row r="28" spans="2:12" ht="12.75">
      <c r="B28" s="8"/>
      <c r="C28" s="35"/>
      <c r="D28" s="33"/>
      <c r="E28" s="30"/>
      <c r="F28" s="34"/>
      <c r="G28" s="31"/>
      <c r="H28" s="30"/>
      <c r="I28" s="33"/>
      <c r="J28" s="30"/>
      <c r="K28" s="34"/>
      <c r="L28" s="66"/>
    </row>
    <row r="29" spans="2:12" ht="13.5" thickBot="1">
      <c r="B29" s="8" t="s">
        <v>22</v>
      </c>
      <c r="C29" s="8" t="s">
        <v>23</v>
      </c>
      <c r="D29" s="36">
        <v>0</v>
      </c>
      <c r="E29" s="25"/>
      <c r="F29" s="23">
        <v>0</v>
      </c>
      <c r="G29" s="61"/>
      <c r="H29" s="30"/>
      <c r="I29" s="36">
        <f>D29+62067</f>
        <v>62067</v>
      </c>
      <c r="J29" s="25"/>
      <c r="K29" s="23">
        <v>0</v>
      </c>
      <c r="L29" s="62"/>
    </row>
    <row r="30" spans="2:12" ht="13.5" thickTop="1">
      <c r="B30" s="8"/>
      <c r="C30" s="35"/>
      <c r="D30" s="33"/>
      <c r="E30" s="30"/>
      <c r="F30" s="34"/>
      <c r="G30" s="31"/>
      <c r="H30" s="30"/>
      <c r="I30" s="33"/>
      <c r="J30" s="30"/>
      <c r="K30" s="34"/>
      <c r="L30" s="66"/>
    </row>
    <row r="31" spans="2:12" ht="12.75">
      <c r="B31" s="8" t="s">
        <v>24</v>
      </c>
      <c r="C31" s="8" t="s">
        <v>82</v>
      </c>
      <c r="D31" s="33">
        <v>-1262</v>
      </c>
      <c r="E31" s="30"/>
      <c r="F31" s="26">
        <v>-7516</v>
      </c>
      <c r="G31" s="61">
        <f>(D31-F31)/F31</f>
        <v>-0.8320915380521554</v>
      </c>
      <c r="H31" s="30"/>
      <c r="I31" s="33">
        <f>D31+56946</f>
        <v>55684</v>
      </c>
      <c r="J31" s="30"/>
      <c r="K31" s="26">
        <v>-17327</v>
      </c>
      <c r="L31" s="62">
        <f>(I31-K31)/K31</f>
        <v>-4.213712702718301</v>
      </c>
    </row>
    <row r="32" spans="2:12" ht="12.75">
      <c r="B32" s="8"/>
      <c r="C32" s="8" t="s">
        <v>20</v>
      </c>
      <c r="D32" s="33"/>
      <c r="E32" s="30"/>
      <c r="F32" s="34"/>
      <c r="G32" s="31"/>
      <c r="H32" s="30"/>
      <c r="I32" s="33"/>
      <c r="J32" s="30"/>
      <c r="K32" s="34"/>
      <c r="L32" s="66"/>
    </row>
    <row r="33" spans="2:12" ht="12.75">
      <c r="B33" s="8"/>
      <c r="C33" s="8"/>
      <c r="D33" s="30"/>
      <c r="E33" s="30"/>
      <c r="F33" s="32"/>
      <c r="G33" s="31"/>
      <c r="H33" s="30"/>
      <c r="I33" s="30"/>
      <c r="J33" s="30"/>
      <c r="K33" s="32"/>
      <c r="L33" s="63"/>
    </row>
    <row r="34" spans="2:12" ht="12.75">
      <c r="B34" s="8" t="s">
        <v>25</v>
      </c>
      <c r="C34" s="8" t="s">
        <v>83</v>
      </c>
      <c r="D34" s="30">
        <v>0</v>
      </c>
      <c r="E34" s="30"/>
      <c r="F34" s="26">
        <v>0</v>
      </c>
      <c r="G34" s="61"/>
      <c r="H34" s="30"/>
      <c r="I34" s="30">
        <v>0</v>
      </c>
      <c r="J34" s="30"/>
      <c r="K34" s="26">
        <v>0</v>
      </c>
      <c r="L34" s="63"/>
    </row>
    <row r="35" spans="2:12" ht="13.5" thickBot="1">
      <c r="B35" s="8"/>
      <c r="C35" s="8" t="s">
        <v>84</v>
      </c>
      <c r="D35" s="22"/>
      <c r="E35" s="25"/>
      <c r="F35" s="23"/>
      <c r="G35" s="31"/>
      <c r="H35" s="30"/>
      <c r="I35" s="22"/>
      <c r="J35" s="25"/>
      <c r="K35" s="23"/>
      <c r="L35" s="63"/>
    </row>
    <row r="36" spans="2:12" ht="13.5" thickTop="1">
      <c r="B36" s="8"/>
      <c r="C36" s="8"/>
      <c r="D36" s="30"/>
      <c r="E36" s="30"/>
      <c r="F36" s="32"/>
      <c r="G36" s="31"/>
      <c r="H36" s="30"/>
      <c r="I36" s="30"/>
      <c r="J36" s="30"/>
      <c r="K36" s="32"/>
      <c r="L36" s="63"/>
    </row>
    <row r="37" spans="2:12" ht="12.75">
      <c r="B37" s="8" t="s">
        <v>26</v>
      </c>
      <c r="C37" s="8" t="s">
        <v>85</v>
      </c>
      <c r="D37" s="30">
        <f>D31+D34</f>
        <v>-1262</v>
      </c>
      <c r="E37" s="30"/>
      <c r="F37" s="30">
        <f>F31+F34</f>
        <v>-7516</v>
      </c>
      <c r="G37" s="61">
        <f>(D37-F37)/F37</f>
        <v>-0.8320915380521554</v>
      </c>
      <c r="H37" s="30"/>
      <c r="I37" s="30">
        <f>I31+I34</f>
        <v>55684</v>
      </c>
      <c r="J37" s="30"/>
      <c r="K37" s="30">
        <f>K31+K34</f>
        <v>-17327</v>
      </c>
      <c r="L37" s="62">
        <f>(I37-K37)/K37</f>
        <v>-4.213712702718301</v>
      </c>
    </row>
    <row r="38" spans="2:12" ht="12.75">
      <c r="B38" s="8"/>
      <c r="C38" s="8" t="s">
        <v>86</v>
      </c>
      <c r="D38" s="30"/>
      <c r="E38" s="30"/>
      <c r="F38" s="32"/>
      <c r="G38" s="31"/>
      <c r="H38" s="30"/>
      <c r="I38" s="30"/>
      <c r="J38" s="30"/>
      <c r="K38" s="32"/>
      <c r="L38" s="63"/>
    </row>
    <row r="39" spans="2:12" ht="12.75">
      <c r="B39" s="8"/>
      <c r="C39" s="8" t="s">
        <v>87</v>
      </c>
      <c r="D39" s="30"/>
      <c r="E39" s="30"/>
      <c r="F39" s="32"/>
      <c r="G39" s="31"/>
      <c r="H39" s="30"/>
      <c r="I39" s="30"/>
      <c r="J39" s="30"/>
      <c r="K39" s="32"/>
      <c r="L39" s="63"/>
    </row>
    <row r="40" spans="2:12" ht="12.75">
      <c r="B40" s="8"/>
      <c r="C40" s="8"/>
      <c r="D40" s="30"/>
      <c r="E40" s="30"/>
      <c r="F40" s="32"/>
      <c r="G40" s="31"/>
      <c r="H40" s="30"/>
      <c r="I40" s="30"/>
      <c r="J40" s="30"/>
      <c r="K40" s="32"/>
      <c r="L40" s="63"/>
    </row>
    <row r="41" spans="2:12" ht="13.5" thickBot="1">
      <c r="B41" s="8" t="s">
        <v>27</v>
      </c>
      <c r="C41" s="8" t="s">
        <v>88</v>
      </c>
      <c r="D41" s="37">
        <v>1084</v>
      </c>
      <c r="E41" s="72"/>
      <c r="F41" s="38">
        <v>0</v>
      </c>
      <c r="G41" s="39"/>
      <c r="H41" s="39"/>
      <c r="I41" s="37">
        <f>D41</f>
        <v>1084</v>
      </c>
      <c r="J41" s="72"/>
      <c r="K41" s="38">
        <v>0</v>
      </c>
      <c r="L41" s="62"/>
    </row>
    <row r="42" spans="2:12" ht="13.5" thickTop="1">
      <c r="B42" s="8"/>
      <c r="C42" s="8"/>
      <c r="D42" s="30"/>
      <c r="E42" s="30"/>
      <c r="F42" s="32"/>
      <c r="G42" s="31"/>
      <c r="H42" s="30"/>
      <c r="I42" s="30"/>
      <c r="J42" s="25"/>
      <c r="K42" s="32"/>
      <c r="L42" s="63"/>
    </row>
    <row r="43" spans="2:12" ht="12.75">
      <c r="B43" s="8" t="s">
        <v>28</v>
      </c>
      <c r="C43" s="8" t="s">
        <v>89</v>
      </c>
      <c r="D43" s="30"/>
      <c r="E43" s="30"/>
      <c r="F43" s="32"/>
      <c r="G43" s="31"/>
      <c r="H43" s="30"/>
      <c r="I43" s="30"/>
      <c r="J43" s="25"/>
      <c r="K43" s="32"/>
      <c r="L43" s="63"/>
    </row>
    <row r="44" spans="2:12" ht="12.75">
      <c r="B44" s="8"/>
      <c r="C44" s="8" t="s">
        <v>29</v>
      </c>
      <c r="D44" s="30">
        <f>D37+D41</f>
        <v>-178</v>
      </c>
      <c r="E44" s="8"/>
      <c r="F44" s="30">
        <f>F37+F41</f>
        <v>-7516</v>
      </c>
      <c r="G44" s="61">
        <f>(D44-F44)/F44</f>
        <v>-0.976317189994678</v>
      </c>
      <c r="H44" s="8"/>
      <c r="I44" s="30">
        <f>I37+I41</f>
        <v>56768</v>
      </c>
      <c r="J44" s="73"/>
      <c r="K44" s="30">
        <f>K37+K41</f>
        <v>-17327</v>
      </c>
      <c r="L44" s="62">
        <f>(I44-K44)/K44</f>
        <v>-4.276274023200785</v>
      </c>
    </row>
    <row r="45" spans="2:12" ht="12.75">
      <c r="B45" s="8"/>
      <c r="C45" s="8"/>
      <c r="F45" s="5"/>
      <c r="G45" s="1"/>
      <c r="J45" s="74"/>
      <c r="K45" s="5"/>
      <c r="L45" s="67"/>
    </row>
    <row r="46" spans="2:12" ht="12.75">
      <c r="B46" s="8"/>
      <c r="C46" s="8" t="s">
        <v>30</v>
      </c>
      <c r="D46" s="76">
        <v>0</v>
      </c>
      <c r="E46" s="75"/>
      <c r="F46" s="76">
        <v>0</v>
      </c>
      <c r="G46" s="75"/>
      <c r="H46" s="75"/>
      <c r="I46" s="76">
        <v>0</v>
      </c>
      <c r="J46" s="75"/>
      <c r="K46" s="76">
        <v>0</v>
      </c>
      <c r="L46" s="62"/>
    </row>
    <row r="47" spans="2:12" ht="12.75">
      <c r="B47" s="8"/>
      <c r="C47" s="8"/>
      <c r="D47" s="76"/>
      <c r="E47" s="75"/>
      <c r="F47" s="76"/>
      <c r="G47"/>
      <c r="H47"/>
      <c r="I47" s="76"/>
      <c r="J47" s="75"/>
      <c r="K47" s="76"/>
      <c r="L47" s="62"/>
    </row>
    <row r="48" spans="2:12" ht="12.75">
      <c r="B48" s="8" t="s">
        <v>31</v>
      </c>
      <c r="C48" s="8" t="s">
        <v>90</v>
      </c>
      <c r="D48" s="76"/>
      <c r="E48" s="75"/>
      <c r="F48" s="76"/>
      <c r="G48"/>
      <c r="H48"/>
      <c r="I48" s="76"/>
      <c r="J48" s="75"/>
      <c r="K48" s="76"/>
      <c r="L48" s="62"/>
    </row>
    <row r="49" spans="2:12" ht="12.75">
      <c r="B49" s="8"/>
      <c r="C49" s="8"/>
      <c r="D49" s="8"/>
      <c r="E49" s="73"/>
      <c r="F49" s="10"/>
      <c r="G49" s="9"/>
      <c r="H49" s="8"/>
      <c r="I49" s="8"/>
      <c r="J49" s="73"/>
      <c r="K49" s="10"/>
      <c r="L49" s="63"/>
    </row>
    <row r="50" spans="2:12" ht="12.75">
      <c r="B50" s="8" t="s">
        <v>33</v>
      </c>
      <c r="C50" s="8" t="s">
        <v>91</v>
      </c>
      <c r="D50" s="8"/>
      <c r="E50" s="73"/>
      <c r="F50" s="10"/>
      <c r="G50" s="9"/>
      <c r="H50" s="8"/>
      <c r="I50" s="8"/>
      <c r="J50" s="73"/>
      <c r="K50" s="10"/>
      <c r="L50" s="63"/>
    </row>
    <row r="51" spans="2:12" ht="12.75">
      <c r="B51" s="8"/>
      <c r="C51" s="8" t="s">
        <v>32</v>
      </c>
      <c r="D51" s="40">
        <f>D44+D46</f>
        <v>-178</v>
      </c>
      <c r="E51" s="73"/>
      <c r="F51" s="40">
        <f>F44+F46</f>
        <v>-7516</v>
      </c>
      <c r="G51" s="61">
        <f>(D51-F51)/F51</f>
        <v>-0.976317189994678</v>
      </c>
      <c r="H51" s="8"/>
      <c r="I51" s="40">
        <f>I44+I46</f>
        <v>56768</v>
      </c>
      <c r="J51" s="73"/>
      <c r="K51" s="40">
        <f>K44+K46</f>
        <v>-17327</v>
      </c>
      <c r="L51" s="62">
        <f>(I51-K51)/K51</f>
        <v>-4.276274023200785</v>
      </c>
    </row>
    <row r="52" spans="2:12" ht="12.75">
      <c r="B52" s="8"/>
      <c r="C52" s="8"/>
      <c r="D52" s="8"/>
      <c r="E52" s="73"/>
      <c r="F52" s="10"/>
      <c r="G52" s="9"/>
      <c r="H52" s="8"/>
      <c r="I52" s="8"/>
      <c r="J52" s="73"/>
      <c r="K52" s="10"/>
      <c r="L52" s="63"/>
    </row>
    <row r="53" spans="2:15" ht="12.75">
      <c r="B53" s="8" t="s">
        <v>37</v>
      </c>
      <c r="C53" s="8" t="s">
        <v>34</v>
      </c>
      <c r="D53" s="41">
        <v>0</v>
      </c>
      <c r="E53" s="75"/>
      <c r="F53" s="26">
        <v>0</v>
      </c>
      <c r="G53"/>
      <c r="H53"/>
      <c r="I53" s="41">
        <v>0</v>
      </c>
      <c r="J53" s="75"/>
      <c r="K53" s="26">
        <v>0</v>
      </c>
      <c r="L53" s="62" t="s">
        <v>16</v>
      </c>
      <c r="M53"/>
      <c r="N53"/>
      <c r="O53"/>
    </row>
    <row r="54" spans="2:12" ht="12.75">
      <c r="B54" s="8"/>
      <c r="C54" s="8" t="s">
        <v>92</v>
      </c>
      <c r="D54" s="42">
        <v>0</v>
      </c>
      <c r="E54" s="73"/>
      <c r="F54" s="26">
        <v>0</v>
      </c>
      <c r="G54" s="9"/>
      <c r="H54" s="8"/>
      <c r="I54" s="42">
        <v>0</v>
      </c>
      <c r="J54" s="73"/>
      <c r="K54" s="26">
        <v>0</v>
      </c>
      <c r="L54" s="68" t="s">
        <v>16</v>
      </c>
    </row>
    <row r="55" spans="2:12" ht="12.75">
      <c r="B55" s="8"/>
      <c r="C55" s="8" t="s">
        <v>35</v>
      </c>
      <c r="D55" s="42">
        <v>0</v>
      </c>
      <c r="E55" s="73"/>
      <c r="F55" s="26">
        <v>0</v>
      </c>
      <c r="G55" s="9"/>
      <c r="H55" s="8"/>
      <c r="I55" s="42">
        <v>0</v>
      </c>
      <c r="J55" s="73"/>
      <c r="K55" s="26">
        <v>0</v>
      </c>
      <c r="L55" s="68" t="s">
        <v>16</v>
      </c>
    </row>
    <row r="56" spans="2:12" ht="12.75">
      <c r="B56" s="8"/>
      <c r="C56" s="8" t="s">
        <v>36</v>
      </c>
      <c r="D56" s="8"/>
      <c r="E56" s="73"/>
      <c r="F56" s="10"/>
      <c r="G56" s="9"/>
      <c r="H56" s="8"/>
      <c r="I56" s="8"/>
      <c r="J56" s="73"/>
      <c r="K56" s="10"/>
      <c r="L56" s="63"/>
    </row>
    <row r="57" spans="2:12" ht="12.75">
      <c r="B57" s="8"/>
      <c r="C57" s="8"/>
      <c r="D57" s="8"/>
      <c r="E57" s="73"/>
      <c r="F57" s="10"/>
      <c r="G57" s="9"/>
      <c r="H57" s="8"/>
      <c r="I57" s="8"/>
      <c r="J57" s="73"/>
      <c r="K57" s="10"/>
      <c r="L57" s="63"/>
    </row>
    <row r="58" spans="2:12" ht="12.75">
      <c r="B58" s="8" t="s">
        <v>93</v>
      </c>
      <c r="C58" s="8" t="s">
        <v>94</v>
      </c>
      <c r="D58" s="8"/>
      <c r="E58" s="73"/>
      <c r="F58" s="10"/>
      <c r="G58" s="9"/>
      <c r="H58" s="8"/>
      <c r="I58" s="8"/>
      <c r="J58" s="73"/>
      <c r="K58" s="10"/>
      <c r="L58" s="63"/>
    </row>
    <row r="59" spans="2:12" ht="13.5" thickBot="1">
      <c r="B59" s="8"/>
      <c r="C59" s="8" t="s">
        <v>36</v>
      </c>
      <c r="D59" s="43">
        <f>D51+D53</f>
        <v>-178</v>
      </c>
      <c r="E59" s="73"/>
      <c r="F59" s="43">
        <f>F51+F53</f>
        <v>-7516</v>
      </c>
      <c r="G59" s="61">
        <f>(D59-F59)/F59</f>
        <v>-0.976317189994678</v>
      </c>
      <c r="H59" s="8"/>
      <c r="I59" s="43">
        <f>I51+I53</f>
        <v>56768</v>
      </c>
      <c r="J59" s="73"/>
      <c r="K59" s="43">
        <f>K51+K53</f>
        <v>-17327</v>
      </c>
      <c r="L59" s="67"/>
    </row>
    <row r="60" spans="2:12" ht="13.5" thickTop="1">
      <c r="B60" s="8"/>
      <c r="C60" s="8"/>
      <c r="E60" s="74"/>
      <c r="F60" s="5"/>
      <c r="J60" s="74"/>
      <c r="K60" s="5"/>
      <c r="L60" s="69"/>
    </row>
    <row r="61" spans="1:12" ht="12.75">
      <c r="A61" s="1">
        <v>3</v>
      </c>
      <c r="B61" s="8"/>
      <c r="C61" s="8" t="s">
        <v>95</v>
      </c>
      <c r="D61" s="8"/>
      <c r="E61" s="73"/>
      <c r="F61" s="45"/>
      <c r="G61" s="9"/>
      <c r="H61" s="8"/>
      <c r="I61" s="8"/>
      <c r="J61" s="73"/>
      <c r="K61" s="45"/>
      <c r="L61" s="63"/>
    </row>
    <row r="62" spans="2:12" ht="12.75">
      <c r="B62" s="8"/>
      <c r="C62" s="8" t="s">
        <v>38</v>
      </c>
      <c r="E62" s="74"/>
      <c r="F62" s="5"/>
      <c r="G62" s="1"/>
      <c r="J62" s="74"/>
      <c r="K62" s="5"/>
      <c r="L62" s="67"/>
    </row>
    <row r="63" spans="2:12" ht="12.75">
      <c r="B63" s="8"/>
      <c r="C63" s="8" t="s">
        <v>39</v>
      </c>
      <c r="D63" s="8"/>
      <c r="E63" s="73"/>
      <c r="F63" s="31"/>
      <c r="G63" s="9"/>
      <c r="H63" s="8"/>
      <c r="I63" s="8"/>
      <c r="J63" s="73"/>
      <c r="K63" s="31"/>
      <c r="L63" s="63"/>
    </row>
    <row r="64" spans="2:12" ht="12.75">
      <c r="B64" s="8"/>
      <c r="C64" s="8"/>
      <c r="D64" s="8"/>
      <c r="E64" s="73"/>
      <c r="F64" s="31"/>
      <c r="G64" s="9"/>
      <c r="H64" s="8"/>
      <c r="I64" s="8"/>
      <c r="J64" s="73"/>
      <c r="K64" s="31"/>
      <c r="L64" s="63"/>
    </row>
    <row r="65" spans="2:12" ht="12.75">
      <c r="B65" s="8" t="s">
        <v>15</v>
      </c>
      <c r="C65" s="8" t="s">
        <v>97</v>
      </c>
      <c r="D65" s="8"/>
      <c r="E65" s="73"/>
      <c r="F65" s="31"/>
      <c r="G65" s="9"/>
      <c r="H65" s="8"/>
      <c r="I65" s="8"/>
      <c r="J65" s="73"/>
      <c r="K65" s="31"/>
      <c r="L65" s="63"/>
    </row>
    <row r="66" spans="2:12" ht="13.5" thickBot="1">
      <c r="B66" s="8"/>
      <c r="C66" s="8" t="s">
        <v>40</v>
      </c>
      <c r="D66" s="46">
        <f>D59/106000*100</f>
        <v>-0.16792452830188678</v>
      </c>
      <c r="E66" s="73"/>
      <c r="F66" s="46">
        <f>F59/106000*100</f>
        <v>-7.090566037735849</v>
      </c>
      <c r="G66" s="61">
        <f>(D66-F66)/F66</f>
        <v>-0.976317189994678</v>
      </c>
      <c r="H66" s="8"/>
      <c r="I66" s="46">
        <f>I59/106000*100</f>
        <v>53.554716981132074</v>
      </c>
      <c r="J66" s="73"/>
      <c r="K66" s="46">
        <f>K59/106000*100</f>
        <v>-16.34622641509434</v>
      </c>
      <c r="L66" s="62">
        <f>(I66-K66)/K66</f>
        <v>-4.276274023200784</v>
      </c>
    </row>
    <row r="67" spans="2:12" ht="13.5" thickTop="1">
      <c r="B67" s="8"/>
      <c r="C67" s="8"/>
      <c r="D67" s="47"/>
      <c r="E67" s="73"/>
      <c r="F67" s="48"/>
      <c r="G67" s="9"/>
      <c r="H67" s="8"/>
      <c r="I67" s="47"/>
      <c r="J67" s="73"/>
      <c r="K67" s="48"/>
      <c r="L67" s="63"/>
    </row>
    <row r="68" spans="2:12" ht="12.75">
      <c r="B68" s="8" t="s">
        <v>17</v>
      </c>
      <c r="C68" s="8" t="s">
        <v>96</v>
      </c>
      <c r="D68" s="47"/>
      <c r="E68" s="73"/>
      <c r="F68" s="48"/>
      <c r="G68" s="9"/>
      <c r="H68" s="8"/>
      <c r="I68" s="47"/>
      <c r="J68" s="73"/>
      <c r="K68" s="48"/>
      <c r="L68" s="63"/>
    </row>
    <row r="69" spans="2:12" ht="13.5" thickBot="1">
      <c r="B69" s="8"/>
      <c r="C69" s="8" t="s">
        <v>40</v>
      </c>
      <c r="D69" s="70" t="s">
        <v>41</v>
      </c>
      <c r="E69" s="73"/>
      <c r="F69" s="71" t="s">
        <v>41</v>
      </c>
      <c r="G69" s="9"/>
      <c r="H69" s="8"/>
      <c r="I69" s="70" t="s">
        <v>41</v>
      </c>
      <c r="J69" s="73"/>
      <c r="K69" s="71" t="s">
        <v>41</v>
      </c>
      <c r="L69" s="63"/>
    </row>
    <row r="70" spans="5:12" ht="13.5" thickTop="1">
      <c r="E70" s="74"/>
      <c r="G70" s="1"/>
      <c r="J70" s="74"/>
      <c r="L70" s="67"/>
    </row>
    <row r="71" spans="3:12" ht="12.75">
      <c r="C71" s="50"/>
      <c r="E71" s="74"/>
      <c r="G71" s="1"/>
      <c r="J71" s="74"/>
      <c r="K71" s="49"/>
      <c r="L71" s="67"/>
    </row>
    <row r="72" spans="7:12" ht="12.75">
      <c r="G72" s="1"/>
      <c r="J72" s="74"/>
      <c r="K72" s="49"/>
      <c r="L72" s="67"/>
    </row>
    <row r="73" spans="7:12" ht="12.75">
      <c r="G73" s="1"/>
      <c r="J73" s="74"/>
      <c r="K73" s="49"/>
      <c r="L73" s="67"/>
    </row>
    <row r="74" spans="7:12" ht="12.75">
      <c r="G74" s="1"/>
      <c r="J74" s="74"/>
      <c r="K74" s="49"/>
      <c r="L74" s="67"/>
    </row>
    <row r="75" spans="7:12" ht="12.75">
      <c r="G75" s="1"/>
      <c r="J75" s="74"/>
      <c r="K75" s="49"/>
      <c r="L75" s="67"/>
    </row>
    <row r="76" spans="7:12" ht="12.75">
      <c r="G76" s="1"/>
      <c r="K76" s="49"/>
      <c r="L76" s="67"/>
    </row>
    <row r="77" spans="7:12" ht="12.75">
      <c r="G77" s="1"/>
      <c r="K77" s="49"/>
      <c r="L77" s="67"/>
    </row>
    <row r="78" spans="7:12" ht="12.75">
      <c r="G78" s="1"/>
      <c r="K78" s="49"/>
      <c r="L78" s="67"/>
    </row>
    <row r="79" spans="7:12" ht="12.75">
      <c r="G79" s="1"/>
      <c r="K79" s="49"/>
      <c r="L79" s="67"/>
    </row>
    <row r="80" spans="7:12" ht="12.75">
      <c r="G80" s="1"/>
      <c r="K80" s="49"/>
      <c r="L80" s="67"/>
    </row>
    <row r="81" spans="7:12" ht="12.75">
      <c r="G81" s="1"/>
      <c r="K81" s="49"/>
      <c r="L81" s="1"/>
    </row>
    <row r="82" spans="7:12" ht="12.75">
      <c r="G82" s="1"/>
      <c r="K82" s="49"/>
      <c r="L82" s="1"/>
    </row>
    <row r="83" spans="7:12" ht="12.75">
      <c r="G83" s="1"/>
      <c r="K83" s="49"/>
      <c r="L83" s="1"/>
    </row>
    <row r="84" spans="7:12" ht="12.75">
      <c r="G84" s="1"/>
      <c r="K84" s="49"/>
      <c r="L84" s="1"/>
    </row>
    <row r="85" spans="7:12" ht="12.75">
      <c r="G85" s="1"/>
      <c r="K85" s="49"/>
      <c r="L85" s="1"/>
    </row>
    <row r="86" spans="7:12" ht="12.75">
      <c r="G86" s="1"/>
      <c r="K86" s="49"/>
      <c r="L86" s="1"/>
    </row>
    <row r="87" spans="7:12" ht="12.75">
      <c r="G87" s="1"/>
      <c r="K87" s="49"/>
      <c r="L87" s="1"/>
    </row>
    <row r="88" spans="7:12" ht="12.75">
      <c r="G88" s="1"/>
      <c r="K88" s="49"/>
      <c r="L88" s="1"/>
    </row>
    <row r="89" spans="7:12" ht="12.75">
      <c r="G89" s="1"/>
      <c r="K89" s="49"/>
      <c r="L89" s="1"/>
    </row>
    <row r="90" spans="7:12" ht="12.75">
      <c r="G90" s="1"/>
      <c r="K90" s="49"/>
      <c r="L90" s="1"/>
    </row>
    <row r="91" spans="7:12" ht="12.75">
      <c r="G91" s="1"/>
      <c r="K91" s="49"/>
      <c r="L91" s="1"/>
    </row>
    <row r="92" spans="7:12" ht="12.75">
      <c r="G92" s="1"/>
      <c r="K92" s="49"/>
      <c r="L92" s="1"/>
    </row>
    <row r="93" spans="7:12" ht="12.75">
      <c r="G93" s="1"/>
      <c r="K93" s="49"/>
      <c r="L93" s="1"/>
    </row>
    <row r="94" spans="7:12" ht="12.75">
      <c r="G94" s="1"/>
      <c r="K94" s="49"/>
      <c r="L94" s="1"/>
    </row>
    <row r="95" spans="7:12" ht="12.75">
      <c r="G95" s="1"/>
      <c r="K95" s="49"/>
      <c r="L95" s="1"/>
    </row>
    <row r="96" spans="7:12" ht="12.75">
      <c r="G96" s="1"/>
      <c r="K96" s="49"/>
      <c r="L96" s="1"/>
    </row>
    <row r="97" spans="7:12" ht="12.75">
      <c r="G97" s="1"/>
      <c r="K97" s="49"/>
      <c r="L97" s="1"/>
    </row>
    <row r="98" spans="3:12" ht="12.75">
      <c r="C98" s="50"/>
      <c r="G98" s="1"/>
      <c r="K98" s="49"/>
      <c r="L98" s="1"/>
    </row>
    <row r="99" spans="7:12" ht="12.75">
      <c r="G99" s="1"/>
      <c r="K99" s="49"/>
      <c r="L99" s="1"/>
    </row>
    <row r="100" spans="7:12" ht="12.75">
      <c r="G100" s="1"/>
      <c r="K100" s="49"/>
      <c r="L100" s="1"/>
    </row>
    <row r="101" spans="7:12" ht="12.75">
      <c r="G101" s="1"/>
      <c r="K101" s="49"/>
      <c r="L101" s="1"/>
    </row>
    <row r="102" spans="3:12" ht="12.75">
      <c r="C102" s="50"/>
      <c r="G102" s="1"/>
      <c r="K102" s="49"/>
      <c r="L102" s="1"/>
    </row>
    <row r="103" spans="7:12" ht="12.75">
      <c r="G103" s="1"/>
      <c r="K103" s="49"/>
      <c r="L103" s="1"/>
    </row>
    <row r="104" spans="7:12" ht="12.75">
      <c r="G104" s="1"/>
      <c r="K104" s="49"/>
      <c r="L104" s="1"/>
    </row>
    <row r="105" spans="7:12" ht="12.75">
      <c r="G105" s="1"/>
      <c r="K105" s="49"/>
      <c r="L105" s="1"/>
    </row>
    <row r="106" spans="7:12" ht="12.75">
      <c r="G106" s="1"/>
      <c r="K106" s="49"/>
      <c r="L106" s="1"/>
    </row>
    <row r="107" spans="7:12" ht="12.75">
      <c r="G107" s="1"/>
      <c r="K107" s="49"/>
      <c r="L107" s="1"/>
    </row>
    <row r="108" spans="7:12" ht="12.75">
      <c r="G108" s="1"/>
      <c r="K108" s="49"/>
      <c r="L108" s="1"/>
    </row>
    <row r="109" spans="7:12" ht="12.75">
      <c r="G109" s="1"/>
      <c r="K109" s="49"/>
      <c r="L109" s="1"/>
    </row>
    <row r="110" spans="7:12" ht="12.75">
      <c r="G110" s="1"/>
      <c r="K110" s="49"/>
      <c r="L110" s="1"/>
    </row>
    <row r="111" spans="7:12" ht="12.75">
      <c r="G111" s="1"/>
      <c r="K111" s="49"/>
      <c r="L111" s="1"/>
    </row>
    <row r="112" spans="7:12" ht="12.75">
      <c r="G112" s="1"/>
      <c r="K112" s="49"/>
      <c r="L112" s="1"/>
    </row>
    <row r="113" spans="7:12" ht="12.75">
      <c r="G113" s="1"/>
      <c r="K113" s="49"/>
      <c r="L113" s="1"/>
    </row>
    <row r="114" spans="7:12" ht="12.75">
      <c r="G114" s="1"/>
      <c r="K114" s="49"/>
      <c r="L114" s="1"/>
    </row>
    <row r="115" spans="7:12" ht="12.75">
      <c r="G115" s="1"/>
      <c r="K115" s="49"/>
      <c r="L115" s="1"/>
    </row>
    <row r="116" spans="7:12" ht="12.75">
      <c r="G116" s="1"/>
      <c r="K116" s="49"/>
      <c r="L116" s="1"/>
    </row>
    <row r="117" spans="7:12" ht="12.75">
      <c r="G117" s="1"/>
      <c r="K117" s="49"/>
      <c r="L117" s="1"/>
    </row>
    <row r="118" spans="7:12" ht="12.75">
      <c r="G118" s="1"/>
      <c r="K118" s="49"/>
      <c r="L118" s="1"/>
    </row>
    <row r="119" spans="7:12" ht="12.75">
      <c r="G119" s="1"/>
      <c r="K119" s="49"/>
      <c r="L119" s="1"/>
    </row>
    <row r="120" spans="7:12" ht="12.75">
      <c r="G120" s="1"/>
      <c r="K120" s="49"/>
      <c r="L120" s="1"/>
    </row>
    <row r="121" spans="7:12" ht="12.75">
      <c r="G121" s="1"/>
      <c r="K121" s="49"/>
      <c r="L121" s="1"/>
    </row>
    <row r="122" spans="7:12" ht="12.75">
      <c r="G122" s="1"/>
      <c r="L122" s="1"/>
    </row>
    <row r="123" spans="7:12" ht="12.75">
      <c r="G123" s="1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ht="12.75">
      <c r="F206" s="51"/>
    </row>
    <row r="207" ht="12.75">
      <c r="F207" s="51"/>
    </row>
    <row r="208" ht="12.75">
      <c r="F208" s="51"/>
    </row>
    <row r="209" ht="12.75">
      <c r="F209" s="51"/>
    </row>
    <row r="210" ht="12.75">
      <c r="F210" s="51"/>
    </row>
    <row r="211" ht="12.75">
      <c r="F211" s="51"/>
    </row>
    <row r="212" ht="12.75">
      <c r="F212" s="51"/>
    </row>
    <row r="213" ht="12.75">
      <c r="F213" s="51"/>
    </row>
    <row r="214" ht="12.75">
      <c r="F214" s="51"/>
    </row>
  </sheetData>
  <mergeCells count="3">
    <mergeCell ref="C1:L1"/>
    <mergeCell ref="C4:L4"/>
    <mergeCell ref="C5:L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 User</cp:lastModifiedBy>
  <cp:lastPrinted>2002-03-22T08:16:52Z</cp:lastPrinted>
  <dcterms:created xsi:type="dcterms:W3CDTF">2000-05-15T06:58:50Z</dcterms:created>
  <dcterms:modified xsi:type="dcterms:W3CDTF">2002-03-25T03:07:07Z</dcterms:modified>
  <cp:category/>
  <cp:version/>
  <cp:contentType/>
  <cp:contentStatus/>
</cp:coreProperties>
</file>