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300" activeTab="3"/>
  </bookViews>
  <sheets>
    <sheet name="BS" sheetId="1" r:id="rId1"/>
    <sheet name="Equity" sheetId="2" r:id="rId2"/>
    <sheet name="income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<sst xmlns="http://schemas.openxmlformats.org/spreadsheetml/2006/main" count="197" uniqueCount="163">
  <si>
    <t>Taxation</t>
  </si>
  <si>
    <t>Bad debts written off</t>
  </si>
  <si>
    <t>31.12.01</t>
  </si>
  <si>
    <t>Bank overdraft</t>
  </si>
  <si>
    <t>MALPAC HOLDINGS BERHAD  (197424-V)</t>
  </si>
  <si>
    <t>CONDENSED CONSOLIDATED BALANCE SHEETS</t>
  </si>
  <si>
    <t>Unaudited</t>
  </si>
  <si>
    <t>Audited</t>
  </si>
  <si>
    <t>As At 31/12/01</t>
  </si>
  <si>
    <t>RM'000</t>
  </si>
  <si>
    <t>Property, Plant and Equipment</t>
  </si>
  <si>
    <t>Current Assets</t>
  </si>
  <si>
    <t>Trade Receivables</t>
  </si>
  <si>
    <t>Loan Receivables</t>
  </si>
  <si>
    <t>Short Term Investments</t>
  </si>
  <si>
    <t>Cash &amp; Banks</t>
  </si>
  <si>
    <t>Sundry Receivables</t>
  </si>
  <si>
    <t>Fixed Deposit</t>
  </si>
  <si>
    <t>Current Liabilities</t>
  </si>
  <si>
    <t>Short Term Borrowings</t>
  </si>
  <si>
    <t>Trade Payables</t>
  </si>
  <si>
    <t>Other Payables</t>
  </si>
  <si>
    <t>Provision for Directors' Fees</t>
  </si>
  <si>
    <t xml:space="preserve">Net Current Assets </t>
  </si>
  <si>
    <t>Deferred Expenditure</t>
  </si>
  <si>
    <t>Shareholders' Equity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</si>
  <si>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</si>
  <si>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</si>
  <si>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</si>
  <si>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</si>
  <si>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</si>
  <si>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</si>
  <si>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Profit/(Accumulated Loss)</t>
  </si>
  <si>
    <t>(Loss)/Profit for the Period</t>
  </si>
  <si>
    <t>Minority Interests</t>
  </si>
  <si>
    <t>Long Term Borrowings</t>
  </si>
  <si>
    <t>Other Long Term Liabilities</t>
  </si>
  <si>
    <t>Deferred Taxation</t>
  </si>
  <si>
    <t xml:space="preserve">(The Condensed Consolidated Balance Sheets should be read in conjunction with the Annual Financial </t>
  </si>
  <si>
    <t>Report for the year ended 31st December 2001)</t>
  </si>
  <si>
    <t xml:space="preserve">CONDENSED CONSOLIDATED STATEMENTS OF CHANGES IN EQUITY </t>
  </si>
  <si>
    <t>Share</t>
  </si>
  <si>
    <t>Other capital</t>
  </si>
  <si>
    <t>Retained</t>
  </si>
  <si>
    <t>Capital</t>
  </si>
  <si>
    <t>premium</t>
  </si>
  <si>
    <t>reserve</t>
  </si>
  <si>
    <t>Profits</t>
  </si>
  <si>
    <t>Total</t>
  </si>
  <si>
    <t>Balance at 1 Jan 2002</t>
  </si>
  <si>
    <t>Movements during the period</t>
  </si>
  <si>
    <t>(cumulative)</t>
  </si>
  <si>
    <t>CONDENSED CONSOLIDATED CASH FLOW STATEMENTS</t>
  </si>
  <si>
    <t>ended</t>
  </si>
  <si>
    <t>CASH FLOW FROM OPERATING ACTIVITIES</t>
  </si>
  <si>
    <t>Adjustment for non-cash flow:-</t>
  </si>
  <si>
    <t>Property, plant and equipment written off</t>
  </si>
  <si>
    <t>Interest income</t>
  </si>
  <si>
    <t>Interest expenses</t>
  </si>
  <si>
    <t xml:space="preserve">Depreciation of property, plant and equipment </t>
  </si>
  <si>
    <t>Allowance for doubful debts no longer required</t>
  </si>
  <si>
    <t>Operating loss before changes in working capital</t>
  </si>
  <si>
    <t>Changes in working capital</t>
  </si>
  <si>
    <t>Decrease in amounts owing by clients</t>
  </si>
  <si>
    <t>Cash generated from operations</t>
  </si>
  <si>
    <t>Interest received</t>
  </si>
  <si>
    <t>Interest paid</t>
  </si>
  <si>
    <t>Tax paid</t>
  </si>
  <si>
    <t>Net cash from operating activities</t>
  </si>
  <si>
    <t>CASH FLOWS FROM INVESTING ACTIVITIES</t>
  </si>
  <si>
    <t xml:space="preserve">Interest received </t>
  </si>
  <si>
    <t>Repayment of  clients</t>
  </si>
  <si>
    <t xml:space="preserve">Proceeds from disposal of  investment </t>
  </si>
  <si>
    <t>Proceeds from disposal of property, plant and equipment</t>
  </si>
  <si>
    <t>Purchase of investment</t>
  </si>
  <si>
    <t>Purchase of property, plant and equipment</t>
  </si>
  <si>
    <t>CASH FLOWS FROM FINANCING ACTIVITIES</t>
  </si>
  <si>
    <t xml:space="preserve">Interest paid </t>
  </si>
  <si>
    <t>Withdrawal of fixed deposit</t>
  </si>
  <si>
    <t>Repayment to directors</t>
  </si>
  <si>
    <t>Repayment of term loan</t>
  </si>
  <si>
    <t>Repayment of bank borrowings</t>
  </si>
  <si>
    <t>CASH AND CASH EQUIVALENTS AT BEGINNING OF YEAR</t>
  </si>
  <si>
    <t>CASH AND CASH EQUIVALENTS AT END OF YEAR</t>
  </si>
  <si>
    <t>Cash and Bank Balances</t>
  </si>
  <si>
    <t>Fixed deposit/short term placement</t>
  </si>
  <si>
    <t>Total cash and cash equivalents</t>
  </si>
  <si>
    <t>(The Condensed Consolidated Cash Flow Statements should be read in conjunction with the</t>
  </si>
  <si>
    <t>Annual Financial Report for the year ended 31st December 2001)</t>
  </si>
  <si>
    <t>CONDENSED CONSOLIDATED INCOME STATEMENT</t>
  </si>
  <si>
    <t>Current</t>
  </si>
  <si>
    <t>Qtr Ended</t>
  </si>
  <si>
    <t xml:space="preserve">Revenue </t>
  </si>
  <si>
    <t>Cost of sales</t>
  </si>
  <si>
    <t>Other operating income</t>
  </si>
  <si>
    <t>Administration expenses</t>
  </si>
  <si>
    <t>Other operating expenses</t>
  </si>
  <si>
    <t>Finance costs</t>
  </si>
  <si>
    <t>Minority Interest</t>
  </si>
  <si>
    <t>Basic</t>
  </si>
  <si>
    <t xml:space="preserve">                 -</t>
  </si>
  <si>
    <t>Diluted</t>
  </si>
  <si>
    <t>31.12.02</t>
  </si>
  <si>
    <t>12 month</t>
  </si>
  <si>
    <t>Dividend received</t>
  </si>
  <si>
    <t xml:space="preserve">Comparative </t>
  </si>
  <si>
    <t>Preceding</t>
  </si>
  <si>
    <t xml:space="preserve">Current </t>
  </si>
  <si>
    <t>year ended</t>
  </si>
  <si>
    <t>Proceeds from disposal of stockbroking</t>
  </si>
  <si>
    <t>business</t>
  </si>
  <si>
    <t>12 month quarter</t>
  </si>
  <si>
    <t>ended 31 Dec 2002</t>
  </si>
  <si>
    <t>Balance at 31 Dec 2002</t>
  </si>
  <si>
    <t>As At  31/12/02</t>
  </si>
  <si>
    <t>AS AT 31 DECEMBER 2002</t>
  </si>
  <si>
    <t>FOR THE QUARTER ENDED 31ST DECEMBER 2002</t>
  </si>
  <si>
    <t>Goodwill on consolidation written off</t>
  </si>
  <si>
    <t>Proceeds from disposal of stockbroking business</t>
  </si>
  <si>
    <t>(Gain)/Loss on disposal of investment</t>
  </si>
  <si>
    <t>Dividend income</t>
  </si>
  <si>
    <t>Decrease/(increase) in loan receivables</t>
  </si>
  <si>
    <t>Decrease in amounts owing to brokers</t>
  </si>
  <si>
    <t>Decrease in amounts owing by brokers</t>
  </si>
  <si>
    <t xml:space="preserve">Proceeds from disposal of  stockbroking business </t>
  </si>
  <si>
    <t>Less: Fixed deposit pledged to licence banks</t>
  </si>
  <si>
    <t>Goodwill on consolidation</t>
  </si>
  <si>
    <t xml:space="preserve">Note: </t>
  </si>
  <si>
    <t>Acquisitions on subsidiary co, net of cash equivalents</t>
  </si>
  <si>
    <t>ended 31 Dec 2001</t>
  </si>
  <si>
    <t>Balance at 1 Jan 2001</t>
  </si>
  <si>
    <t>Balance at 31 Dec 2001</t>
  </si>
  <si>
    <t>Current assets</t>
  </si>
  <si>
    <t>Current liabilities</t>
  </si>
  <si>
    <t>INDIVIDUAL QUARTER</t>
  </si>
  <si>
    <t>CUMULATIVE QUARTER</t>
  </si>
  <si>
    <t>N/A</t>
  </si>
  <si>
    <t>Acquisitions on subsidiary co, net of cash equivalents (note)</t>
  </si>
  <si>
    <t>Provision for diminution in value</t>
  </si>
  <si>
    <t xml:space="preserve"> the Annual Financial Report for the year ended 31st December 2001)</t>
  </si>
  <si>
    <t xml:space="preserve">(The Condensed Consolidated Statements of Changes in Equity should be read in conjunction with </t>
  </si>
  <si>
    <t>Net Tangible Assets per share  (RM)</t>
  </si>
  <si>
    <t>(Loss)/Earning Per Share (LPS)/EPS (sen)          -</t>
  </si>
  <si>
    <t>Total purchase consideration</t>
  </si>
  <si>
    <t>Less: Cash in hand acquired</t>
  </si>
  <si>
    <t>Cash flow on acquisition</t>
  </si>
  <si>
    <t xml:space="preserve">  net of cash acquired</t>
  </si>
  <si>
    <t>NET (DECREASE)/INCREASE IN CASH AND CASH EQUIVALENTS</t>
  </si>
  <si>
    <t>Net cash used in financing activities</t>
  </si>
  <si>
    <t>Net (loss)/profit before tax</t>
  </si>
  <si>
    <t>Gain on disposal of fixed assets</t>
  </si>
  <si>
    <t>(Overprovision)/provision of gratuity payable to director</t>
  </si>
  <si>
    <t xml:space="preserve">Allowance for doubful debts </t>
  </si>
  <si>
    <t>Decrease in other receivables, deposit and prepayment</t>
  </si>
  <si>
    <t>Decrease in other payable and accruals</t>
  </si>
  <si>
    <t>Net cash (used in)/from investing activities</t>
  </si>
  <si>
    <t>(Loss)/profit before taxation</t>
  </si>
  <si>
    <t>(Loss)/profit after taxation</t>
  </si>
  <si>
    <t>Net (loss)/profit for the period</t>
  </si>
  <si>
    <t>(Loss)/profit from operations</t>
  </si>
  <si>
    <t>Radiant Response</t>
  </si>
  <si>
    <t>(The Condensed Consolidated Income Statements should be read in conjunction with the Annual Financial Report</t>
  </si>
  <si>
    <t xml:space="preserve"> for the year ended 31st December 2001)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</si>
</sst>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16">
    <font>
      <sz val="10"/>
      <name val="Arial"/>
      <family val="0"/>
    </font>
    <font>
      <sz val="10"/>
      <name val="Prestige Elit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Garamond"/>
      <family val="1"/>
    </font>
    <font>
      <sz val="11"/>
      <name val="Times New Roman CE"/>
      <family val="0"/>
    </font>
    <font>
      <b/>
      <sz val="10"/>
      <name val="Prestige Elite"/>
      <family val="0"/>
    </font>
    <font>
      <b/>
      <sz val="12"/>
      <name val="Garamond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64" fontId="0" fillId="0" borderId="0" xfId="15" applyNumberFormat="1" applyAlignment="1">
      <alignment/>
    </xf>
    <xf numFmtId="0" fontId="2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164" fontId="3" fillId="0" borderId="0" xfId="15" applyNumberFormat="1" applyFont="1" applyAlignment="1">
      <alignment/>
    </xf>
    <xf numFmtId="0" fontId="4" fillId="0" borderId="0" xfId="0" applyFont="1" applyAlignment="1">
      <alignment/>
    </xf>
    <xf numFmtId="0" fontId="5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164" fontId="3" fillId="0" borderId="0" xfId="15" applyNumberFormat="1" applyFont="1" applyAlignment="1">
      <alignment horizontal="center"/>
    </xf>
    <xf numFmtId="0" fontId="3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0" xfId="15" applyNumberFormat="1" applyFont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20" applyNumberFormat="1" applyFont="1">
      <alignment/>
      <protection/>
    </xf>
    <xf numFmtId="164" fontId="3" fillId="0" borderId="4" xfId="15" applyNumberFormat="1" applyFont="1" applyBorder="1" applyAlignment="1">
      <alignment/>
    </xf>
    <xf numFmtId="164" fontId="4" fillId="0" borderId="0" xfId="0" applyNumberFormat="1" applyFont="1" applyAlignment="1">
      <alignment/>
    </xf>
    <xf numFmtId="38" fontId="3" fillId="0" borderId="0" xfId="20" applyNumberFormat="1" applyFont="1">
      <alignment/>
      <protection/>
    </xf>
    <xf numFmtId="164" fontId="3" fillId="0" borderId="5" xfId="15" applyNumberFormat="1" applyFont="1" applyBorder="1" applyAlignment="1">
      <alignment/>
    </xf>
    <xf numFmtId="0" fontId="5" fillId="0" borderId="0" xfId="20" applyFont="1">
      <alignment/>
      <protection/>
    </xf>
    <xf numFmtId="164" fontId="5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8" fillId="0" borderId="0" xfId="0" applyFont="1" applyAlignment="1">
      <alignment/>
    </xf>
    <xf numFmtId="0" fontId="3" fillId="0" borderId="0" xfId="20" applyFont="1" applyAlignment="1">
      <alignment horizontal="left"/>
      <protection/>
    </xf>
    <xf numFmtId="0" fontId="9" fillId="0" borderId="0" xfId="20" applyFont="1">
      <alignment/>
      <protection/>
    </xf>
    <xf numFmtId="0" fontId="7" fillId="0" borderId="0" xfId="20" applyFont="1">
      <alignment/>
      <protection/>
    </xf>
    <xf numFmtId="164" fontId="10" fillId="0" borderId="0" xfId="15" applyNumberFormat="1" applyFont="1" applyAlignment="1">
      <alignment/>
    </xf>
    <xf numFmtId="0" fontId="10" fillId="0" borderId="0" xfId="20" applyFont="1">
      <alignment/>
      <protection/>
    </xf>
    <xf numFmtId="0" fontId="2" fillId="0" borderId="0" xfId="19" applyFont="1" applyAlignment="1">
      <alignment horizontal="left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5" xfId="0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6" xfId="15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12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164" fontId="3" fillId="0" borderId="7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164" fontId="12" fillId="0" borderId="0" xfId="15" applyNumberFormat="1" applyFont="1" applyAlignment="1">
      <alignment/>
    </xf>
    <xf numFmtId="0" fontId="13" fillId="0" borderId="0" xfId="20" applyFont="1" applyAlignment="1">
      <alignment horizontal="left"/>
      <protection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64" fontId="3" fillId="0" borderId="0" xfId="15" applyNumberFormat="1" applyFont="1" applyBorder="1" applyAlignment="1">
      <alignment/>
    </xf>
    <xf numFmtId="43" fontId="3" fillId="0" borderId="6" xfId="15" applyFont="1" applyBorder="1" applyAlignment="1">
      <alignment/>
    </xf>
    <xf numFmtId="43" fontId="3" fillId="0" borderId="6" xfId="15" applyNumberFormat="1" applyFont="1" applyBorder="1" applyAlignment="1">
      <alignment/>
    </xf>
    <xf numFmtId="0" fontId="3" fillId="0" borderId="0" xfId="0" applyFont="1" applyAlignment="1" quotePrefix="1">
      <alignment/>
    </xf>
    <xf numFmtId="43" fontId="3" fillId="0" borderId="0" xfId="15" applyFont="1" applyAlignment="1">
      <alignment/>
    </xf>
    <xf numFmtId="43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14" fillId="0" borderId="0" xfId="15" applyNumberFormat="1" applyFont="1" applyBorder="1" applyAlignment="1">
      <alignment/>
    </xf>
    <xf numFmtId="43" fontId="3" fillId="0" borderId="6" xfId="15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43" fontId="12" fillId="0" borderId="0" xfId="15" applyFont="1" applyAlignment="1">
      <alignment/>
    </xf>
    <xf numFmtId="43" fontId="12" fillId="0" borderId="0" xfId="15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64" fontId="12" fillId="0" borderId="0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B37">
      <selection activeCell="B1" sqref="B1:H47"/>
    </sheetView>
  </sheetViews>
  <sheetFormatPr defaultColWidth="9.140625" defaultRowHeight="12.75"/>
  <cols>
    <col min="2" max="2" width="4.00390625" style="0" customWidth="1"/>
    <col min="3" max="3" width="19.140625" style="0" customWidth="1"/>
    <col min="4" max="4" width="12.00390625" style="0" customWidth="1"/>
    <col min="5" max="5" width="21.00390625" style="0" customWidth="1"/>
    <col min="6" max="6" width="13.28125" style="0" customWidth="1"/>
    <col min="7" max="7" width="2.421875" style="0" customWidth="1"/>
    <col min="8" max="9" width="13.28125" style="0" customWidth="1"/>
  </cols>
  <sheetData>
    <row r="1" spans="2:10" ht="15.75">
      <c r="B1" s="5" t="s">
        <v>4</v>
      </c>
      <c r="C1" s="6"/>
      <c r="D1" s="6"/>
      <c r="E1" s="6"/>
      <c r="F1" s="7"/>
      <c r="G1" s="6"/>
      <c r="H1" s="7"/>
      <c r="I1" s="7"/>
      <c r="J1" s="8"/>
    </row>
    <row r="2" spans="2:10" ht="15">
      <c r="B2" s="9"/>
      <c r="C2" s="6"/>
      <c r="D2" s="6"/>
      <c r="E2" s="6"/>
      <c r="F2" s="7"/>
      <c r="G2" s="6"/>
      <c r="H2" s="7"/>
      <c r="I2" s="7"/>
      <c r="J2" s="8"/>
    </row>
    <row r="3" spans="2:10" ht="15">
      <c r="B3" s="10" t="s">
        <v>5</v>
      </c>
      <c r="C3" s="6"/>
      <c r="D3" s="6"/>
      <c r="E3" s="6"/>
      <c r="F3" s="7"/>
      <c r="G3" s="6"/>
      <c r="H3" s="7"/>
      <c r="I3" s="7"/>
      <c r="J3" s="8"/>
    </row>
    <row r="4" spans="2:10" ht="15">
      <c r="B4" s="10" t="s">
        <v>115</v>
      </c>
      <c r="C4" s="6"/>
      <c r="D4" s="6"/>
      <c r="E4" s="6"/>
      <c r="F4" s="11" t="s">
        <v>6</v>
      </c>
      <c r="G4" s="12"/>
      <c r="H4" s="11" t="s">
        <v>7</v>
      </c>
      <c r="I4" s="11"/>
      <c r="J4" s="8"/>
    </row>
    <row r="5" spans="1:10" ht="18.75">
      <c r="A5" s="13"/>
      <c r="B5" s="6"/>
      <c r="C5" s="6"/>
      <c r="D5" s="6"/>
      <c r="E5" s="6"/>
      <c r="F5" s="11" t="s">
        <v>114</v>
      </c>
      <c r="G5" s="12"/>
      <c r="H5" s="11" t="s">
        <v>8</v>
      </c>
      <c r="I5" s="11"/>
      <c r="J5" s="8"/>
    </row>
    <row r="6" spans="1:10" ht="18.75">
      <c r="A6" s="13"/>
      <c r="B6" s="6"/>
      <c r="C6" s="6"/>
      <c r="D6" s="6"/>
      <c r="E6" s="6"/>
      <c r="F6" s="11" t="s">
        <v>9</v>
      </c>
      <c r="G6" s="12"/>
      <c r="H6" s="11" t="s">
        <v>9</v>
      </c>
      <c r="I6" s="11"/>
      <c r="J6" s="8"/>
    </row>
    <row r="7" spans="1:10" ht="18.75">
      <c r="A7" s="13"/>
      <c r="B7" s="6" t="s">
        <v>10</v>
      </c>
      <c r="C7" s="6"/>
      <c r="D7" s="6"/>
      <c r="E7" s="6"/>
      <c r="F7" s="7">
        <v>106</v>
      </c>
      <c r="G7" s="6"/>
      <c r="H7" s="7">
        <v>415</v>
      </c>
      <c r="I7" s="7"/>
      <c r="J7" s="8"/>
    </row>
    <row r="8" spans="1:10" ht="18.75">
      <c r="A8" s="13"/>
      <c r="B8" s="6"/>
      <c r="C8" s="6"/>
      <c r="D8" s="6"/>
      <c r="E8" s="6"/>
      <c r="F8" s="7"/>
      <c r="G8" s="6"/>
      <c r="H8" s="7"/>
      <c r="I8" s="7"/>
      <c r="J8" s="8"/>
    </row>
    <row r="9" spans="1:10" ht="18.75">
      <c r="A9" s="13"/>
      <c r="B9" s="6" t="s">
        <v>11</v>
      </c>
      <c r="C9" s="6"/>
      <c r="D9" s="6"/>
      <c r="E9" s="6"/>
      <c r="F9" s="7"/>
      <c r="G9" s="6"/>
      <c r="H9" s="7"/>
      <c r="I9" s="7"/>
      <c r="J9" s="8"/>
    </row>
    <row r="10" spans="1:10" ht="18.75">
      <c r="A10" s="13"/>
      <c r="B10" s="6"/>
      <c r="C10" s="6" t="s">
        <v>12</v>
      </c>
      <c r="D10" s="6"/>
      <c r="E10" s="6"/>
      <c r="F10" s="14">
        <v>25928</v>
      </c>
      <c r="G10" s="6"/>
      <c r="H10" s="14">
        <v>32354</v>
      </c>
      <c r="I10" s="54"/>
      <c r="J10" s="8"/>
    </row>
    <row r="11" spans="1:11" ht="18.75">
      <c r="A11" s="13"/>
      <c r="B11" s="6"/>
      <c r="C11" s="6" t="s">
        <v>13</v>
      </c>
      <c r="D11" s="6"/>
      <c r="E11" s="6"/>
      <c r="F11" s="15">
        <f>30579-307-19053</f>
        <v>11219</v>
      </c>
      <c r="G11" s="6"/>
      <c r="H11" s="15">
        <f>7678+368</f>
        <v>8046</v>
      </c>
      <c r="I11" s="54"/>
      <c r="J11" s="8"/>
      <c r="K11" s="16"/>
    </row>
    <row r="12" spans="1:10" ht="18.75">
      <c r="A12" s="13"/>
      <c r="B12" s="6"/>
      <c r="C12" s="6" t="s">
        <v>14</v>
      </c>
      <c r="D12" s="6"/>
      <c r="E12" s="6"/>
      <c r="F12" s="15">
        <f>163+7100-1158</f>
        <v>6105</v>
      </c>
      <c r="G12" s="6"/>
      <c r="H12" s="15">
        <v>0</v>
      </c>
      <c r="I12" s="54"/>
      <c r="J12" s="8"/>
    </row>
    <row r="13" spans="1:10" ht="18.75">
      <c r="A13" s="13"/>
      <c r="B13" s="6"/>
      <c r="C13" s="6" t="s">
        <v>15</v>
      </c>
      <c r="D13" s="6"/>
      <c r="E13" s="6"/>
      <c r="F13" s="15">
        <v>138</v>
      </c>
      <c r="G13" s="6"/>
      <c r="H13" s="15">
        <f>1294-1</f>
        <v>1293</v>
      </c>
      <c r="I13" s="54"/>
      <c r="J13" s="17"/>
    </row>
    <row r="14" spans="1:10" ht="18.75">
      <c r="A14" s="13"/>
      <c r="B14" s="6"/>
      <c r="C14" s="6" t="s">
        <v>16</v>
      </c>
      <c r="D14" s="6"/>
      <c r="E14" s="6"/>
      <c r="F14" s="15">
        <v>110346</v>
      </c>
      <c r="G14" s="6"/>
      <c r="H14" s="15">
        <f>118976+1912</f>
        <v>120888</v>
      </c>
      <c r="I14" s="54"/>
      <c r="J14" s="8"/>
    </row>
    <row r="15" spans="1:10" ht="18.75">
      <c r="A15" s="13"/>
      <c r="B15" s="6"/>
      <c r="C15" s="6" t="s">
        <v>17</v>
      </c>
      <c r="D15" s="6"/>
      <c r="E15" s="6"/>
      <c r="F15" s="46">
        <v>2040</v>
      </c>
      <c r="G15" s="6"/>
      <c r="H15" s="46">
        <v>4549</v>
      </c>
      <c r="I15" s="54"/>
      <c r="J15" s="8"/>
    </row>
    <row r="16" spans="1:10" ht="18.75">
      <c r="A16" s="13"/>
      <c r="B16" s="6"/>
      <c r="C16" s="6"/>
      <c r="D16" s="6"/>
      <c r="E16" s="6"/>
      <c r="F16" s="18">
        <f>SUM(F10:F15)</f>
        <v>155776</v>
      </c>
      <c r="G16" s="6"/>
      <c r="H16" s="18">
        <f>SUM(H10:H15)</f>
        <v>167130</v>
      </c>
      <c r="I16" s="54"/>
      <c r="J16" s="8"/>
    </row>
    <row r="17" spans="1:10" ht="18.75">
      <c r="A17" s="13"/>
      <c r="B17" s="6" t="s">
        <v>18</v>
      </c>
      <c r="C17" s="6"/>
      <c r="D17" s="6"/>
      <c r="E17" s="6"/>
      <c r="F17" s="7"/>
      <c r="G17" s="6"/>
      <c r="H17" s="7"/>
      <c r="I17" s="7"/>
      <c r="J17" s="8"/>
    </row>
    <row r="18" spans="1:10" ht="18.75">
      <c r="A18" s="13"/>
      <c r="B18" s="6"/>
      <c r="C18" s="6" t="s">
        <v>19</v>
      </c>
      <c r="D18" s="6"/>
      <c r="E18" s="6"/>
      <c r="F18" s="14">
        <v>8058</v>
      </c>
      <c r="G18" s="6"/>
      <c r="H18" s="14">
        <v>12038</v>
      </c>
      <c r="I18" s="54"/>
      <c r="J18" s="8"/>
    </row>
    <row r="19" spans="1:10" ht="18.75">
      <c r="A19" s="13"/>
      <c r="B19" s="6"/>
      <c r="C19" s="6" t="s">
        <v>20</v>
      </c>
      <c r="D19" s="6"/>
      <c r="E19" s="6"/>
      <c r="F19" s="15">
        <v>1</v>
      </c>
      <c r="G19" s="6"/>
      <c r="H19" s="15">
        <v>1</v>
      </c>
      <c r="I19" s="54"/>
      <c r="J19" s="8"/>
    </row>
    <row r="20" spans="1:10" ht="18.75">
      <c r="A20" s="13"/>
      <c r="B20" s="6"/>
      <c r="C20" s="6" t="s">
        <v>21</v>
      </c>
      <c r="D20" s="6"/>
      <c r="E20" s="6"/>
      <c r="F20" s="15">
        <v>5494</v>
      </c>
      <c r="G20" s="6"/>
      <c r="H20" s="15">
        <f>10372-65+100</f>
        <v>10407</v>
      </c>
      <c r="I20" s="54"/>
      <c r="J20" s="8"/>
    </row>
    <row r="21" spans="1:10" ht="18.75">
      <c r="A21" s="13"/>
      <c r="B21" s="6"/>
      <c r="C21" s="6" t="s">
        <v>22</v>
      </c>
      <c r="D21" s="6"/>
      <c r="E21" s="6"/>
      <c r="F21" s="15">
        <v>60</v>
      </c>
      <c r="G21" s="6"/>
      <c r="H21" s="15">
        <v>65</v>
      </c>
      <c r="I21" s="54"/>
      <c r="J21" s="8"/>
    </row>
    <row r="22" spans="1:10" ht="18.75">
      <c r="A22" s="13"/>
      <c r="B22" s="6"/>
      <c r="C22" s="6"/>
      <c r="D22" s="6"/>
      <c r="E22" s="6"/>
      <c r="F22" s="18">
        <f>SUM(F18:F21)</f>
        <v>13613</v>
      </c>
      <c r="G22" s="6"/>
      <c r="H22" s="18">
        <f>SUM(H18:H21)</f>
        <v>22511</v>
      </c>
      <c r="I22" s="54"/>
      <c r="J22" s="8"/>
    </row>
    <row r="23" spans="1:10" ht="18.75">
      <c r="A23" s="13"/>
      <c r="B23" s="6"/>
      <c r="C23" s="6"/>
      <c r="D23" s="6"/>
      <c r="E23" s="19"/>
      <c r="F23" s="7"/>
      <c r="G23" s="6"/>
      <c r="H23" s="7"/>
      <c r="I23" s="7"/>
      <c r="J23" s="8"/>
    </row>
    <row r="24" spans="1:10" ht="18.75">
      <c r="A24" s="13"/>
      <c r="B24" s="6" t="s">
        <v>23</v>
      </c>
      <c r="C24" s="6"/>
      <c r="D24" s="6"/>
      <c r="E24" s="6"/>
      <c r="F24" s="7">
        <f>+F16-F22</f>
        <v>142163</v>
      </c>
      <c r="G24" s="6"/>
      <c r="H24" s="7">
        <f>+H16-H22</f>
        <v>144619</v>
      </c>
      <c r="I24" s="7"/>
      <c r="J24" s="8"/>
    </row>
    <row r="25" spans="1:10" ht="18.75">
      <c r="A25" s="13"/>
      <c r="B25" s="6" t="s">
        <v>24</v>
      </c>
      <c r="C25" s="6"/>
      <c r="D25" s="6"/>
      <c r="E25" s="6"/>
      <c r="F25" s="7">
        <v>0</v>
      </c>
      <c r="G25" s="6"/>
      <c r="H25" s="7">
        <v>0</v>
      </c>
      <c r="I25" s="7"/>
      <c r="J25" s="8"/>
    </row>
    <row r="26" spans="1:10" ht="19.5" thickBot="1">
      <c r="A26" s="13"/>
      <c r="B26" s="6"/>
      <c r="C26" s="6"/>
      <c r="D26" s="6"/>
      <c r="E26" s="6"/>
      <c r="F26" s="20">
        <f>+F7+F24</f>
        <v>142269</v>
      </c>
      <c r="G26" s="6"/>
      <c r="H26" s="20">
        <f>+H7+H24</f>
        <v>145034</v>
      </c>
      <c r="I26" s="54"/>
      <c r="J26" s="8"/>
    </row>
    <row r="27" spans="1:10" ht="19.5" thickTop="1">
      <c r="A27" s="13"/>
      <c r="B27" s="6" t="s">
        <v>25</v>
      </c>
      <c r="C27" s="6"/>
      <c r="D27" s="6"/>
      <c r="E27" s="6"/>
      <c r="F27" s="7"/>
      <c r="G27" s="6"/>
      <c r="H27" s="7"/>
      <c r="I27" s="7"/>
      <c r="J27" s="8"/>
    </row>
    <row r="28" spans="1:10" ht="18.75">
      <c r="A28" s="13"/>
      <c r="B28" s="6" t="s">
        <v>26</v>
      </c>
      <c r="C28" s="6"/>
      <c r="D28" s="6"/>
      <c r="E28" s="6"/>
      <c r="F28" s="7">
        <v>75000</v>
      </c>
      <c r="G28" s="6"/>
      <c r="H28" s="7">
        <v>75000</v>
      </c>
      <c r="I28" s="7"/>
      <c r="J28" s="8"/>
    </row>
    <row r="29" spans="1:10" ht="18.75">
      <c r="A29" s="13"/>
      <c r="B29" s="6" t="s">
        <v>27</v>
      </c>
      <c r="C29" s="6"/>
      <c r="D29" s="6"/>
      <c r="E29" s="6"/>
      <c r="F29" s="7"/>
      <c r="G29" s="6"/>
      <c r="H29" s="7"/>
      <c r="I29" s="7"/>
      <c r="J29" s="8"/>
    </row>
    <row r="30" spans="1:10" ht="18.75">
      <c r="A30" s="13"/>
      <c r="B30" s="6"/>
      <c r="C30" s="6" t="s">
        <v>28</v>
      </c>
      <c r="D30" s="6"/>
      <c r="E30" s="6"/>
      <c r="F30" s="7">
        <v>24367</v>
      </c>
      <c r="G30" s="6"/>
      <c r="H30" s="7">
        <v>24367</v>
      </c>
      <c r="I30" s="7"/>
      <c r="J30" s="8"/>
    </row>
    <row r="31" spans="1:10" ht="18.75">
      <c r="A31" s="13"/>
      <c r="B31" s="6"/>
      <c r="C31" s="6" t="s">
        <v>29</v>
      </c>
      <c r="D31" s="6"/>
      <c r="E31" s="6"/>
      <c r="F31" s="7">
        <v>0</v>
      </c>
      <c r="G31" s="6"/>
      <c r="H31" s="7">
        <v>0</v>
      </c>
      <c r="I31" s="7"/>
      <c r="J31" s="8"/>
    </row>
    <row r="32" spans="1:10" ht="18.75">
      <c r="A32" s="13"/>
      <c r="B32" s="6"/>
      <c r="C32" s="6" t="s">
        <v>30</v>
      </c>
      <c r="D32" s="6"/>
      <c r="E32" s="19"/>
      <c r="F32" s="7">
        <v>23000</v>
      </c>
      <c r="G32" s="6"/>
      <c r="H32" s="7">
        <v>23000</v>
      </c>
      <c r="I32" s="7"/>
      <c r="J32" s="21"/>
    </row>
    <row r="33" spans="1:10" ht="18.75">
      <c r="A33" s="13"/>
      <c r="B33" s="6"/>
      <c r="C33" s="6" t="s">
        <v>31</v>
      </c>
      <c r="D33" s="6"/>
      <c r="E33" s="6"/>
      <c r="F33" s="7">
        <v>0</v>
      </c>
      <c r="G33" s="6"/>
      <c r="H33" s="7">
        <v>0</v>
      </c>
      <c r="I33" s="7"/>
      <c r="J33" s="21"/>
    </row>
    <row r="34" spans="1:10" ht="18.75">
      <c r="A34" s="13"/>
      <c r="B34" s="6"/>
      <c r="C34" s="6" t="s">
        <v>32</v>
      </c>
      <c r="D34" s="6"/>
      <c r="E34" s="6"/>
      <c r="F34" s="7">
        <f>22536+6</f>
        <v>22542</v>
      </c>
      <c r="G34" s="6"/>
      <c r="H34" s="7">
        <v>-24741</v>
      </c>
      <c r="I34" s="7"/>
      <c r="J34" s="21"/>
    </row>
    <row r="35" spans="1:10" ht="18.75">
      <c r="A35" s="13"/>
      <c r="B35" s="6"/>
      <c r="C35" s="6" t="s">
        <v>33</v>
      </c>
      <c r="D35" s="6"/>
      <c r="E35" s="22"/>
      <c r="F35" s="23">
        <f>+income!I41</f>
        <v>-2758</v>
      </c>
      <c r="G35" s="6"/>
      <c r="H35" s="23">
        <f>46620-118+731+174-125+1</f>
        <v>47283</v>
      </c>
      <c r="I35" s="54"/>
      <c r="J35" s="21"/>
    </row>
    <row r="36" spans="1:10" ht="18.75">
      <c r="A36" s="13"/>
      <c r="B36" s="6"/>
      <c r="C36" s="6"/>
      <c r="D36" s="6"/>
      <c r="E36" s="6"/>
      <c r="F36" s="7">
        <f>SUM(F28:F35)</f>
        <v>142151</v>
      </c>
      <c r="G36" s="6"/>
      <c r="H36" s="7">
        <f>SUM(H28:H35)</f>
        <v>144909</v>
      </c>
      <c r="I36" s="7"/>
      <c r="J36" s="21"/>
    </row>
    <row r="37" spans="1:10" ht="18.75">
      <c r="A37" s="13"/>
      <c r="B37" s="6" t="s">
        <v>34</v>
      </c>
      <c r="C37" s="6"/>
      <c r="D37" s="6"/>
      <c r="E37" s="6"/>
      <c r="F37" s="7">
        <v>118</v>
      </c>
      <c r="G37" s="6"/>
      <c r="H37" s="7">
        <v>125</v>
      </c>
      <c r="I37" s="7"/>
      <c r="J37" s="8"/>
    </row>
    <row r="38" spans="1:10" ht="18.75">
      <c r="A38" s="13"/>
      <c r="B38" s="6" t="s">
        <v>35</v>
      </c>
      <c r="C38" s="6"/>
      <c r="D38" s="6"/>
      <c r="E38" s="6"/>
      <c r="F38" s="7">
        <v>0</v>
      </c>
      <c r="G38" s="6"/>
      <c r="H38" s="7">
        <v>0</v>
      </c>
      <c r="I38" s="7"/>
      <c r="J38" s="8"/>
    </row>
    <row r="39" spans="1:10" ht="18.75">
      <c r="A39" s="13"/>
      <c r="B39" s="6" t="s">
        <v>36</v>
      </c>
      <c r="C39" s="6"/>
      <c r="D39" s="6"/>
      <c r="E39" s="6"/>
      <c r="F39" s="7">
        <v>0</v>
      </c>
      <c r="G39" s="6"/>
      <c r="H39" s="7">
        <v>0</v>
      </c>
      <c r="I39" s="7"/>
      <c r="J39" s="8"/>
    </row>
    <row r="40" spans="1:10" ht="18.75">
      <c r="A40" s="13"/>
      <c r="B40" s="6" t="s">
        <v>37</v>
      </c>
      <c r="C40" s="6"/>
      <c r="D40" s="6"/>
      <c r="E40" s="6"/>
      <c r="F40" s="7">
        <v>0</v>
      </c>
      <c r="G40" s="6"/>
      <c r="H40" s="7">
        <v>0</v>
      </c>
      <c r="I40" s="7"/>
      <c r="J40" s="8"/>
    </row>
    <row r="41" spans="1:10" ht="19.5" thickBot="1">
      <c r="A41" s="13"/>
      <c r="B41" s="6"/>
      <c r="C41" s="6"/>
      <c r="D41" s="6"/>
      <c r="E41" s="6"/>
      <c r="F41" s="20">
        <f>SUM(F36:F40)</f>
        <v>142269</v>
      </c>
      <c r="G41" s="6"/>
      <c r="H41" s="20">
        <f>SUM(H36:H40)</f>
        <v>145034</v>
      </c>
      <c r="I41" s="54"/>
      <c r="J41" s="8"/>
    </row>
    <row r="42" spans="1:10" ht="19.5" thickTop="1">
      <c r="A42" s="13"/>
      <c r="B42" s="24"/>
      <c r="C42" s="24"/>
      <c r="D42" s="24"/>
      <c r="E42" s="24"/>
      <c r="F42" s="25"/>
      <c r="G42" s="24"/>
      <c r="H42" s="25"/>
      <c r="I42" s="25"/>
      <c r="J42" s="8"/>
    </row>
    <row r="43" spans="1:10" ht="18.75">
      <c r="A43" s="13"/>
      <c r="B43" s="6" t="s">
        <v>141</v>
      </c>
      <c r="C43" s="6"/>
      <c r="D43" s="6"/>
      <c r="E43" s="6"/>
      <c r="F43" s="26">
        <f>SUM(F36-F25)/75000</f>
        <v>1.8953466666666667</v>
      </c>
      <c r="G43" s="6"/>
      <c r="H43" s="26">
        <f>SUM(H36-H25)/75000</f>
        <v>1.93212</v>
      </c>
      <c r="I43" s="26"/>
      <c r="J43" s="8"/>
    </row>
    <row r="44" spans="2:10" ht="15">
      <c r="B44" s="6"/>
      <c r="C44" s="27"/>
      <c r="D44" s="27"/>
      <c r="E44" s="27"/>
      <c r="F44" s="27"/>
      <c r="G44" s="27"/>
      <c r="H44" s="27"/>
      <c r="I44" s="27"/>
      <c r="J44" s="8"/>
    </row>
    <row r="45" spans="1:10" ht="18.75">
      <c r="A45" s="13"/>
      <c r="B45" s="28" t="s">
        <v>38</v>
      </c>
      <c r="C45" s="24"/>
      <c r="D45" s="24"/>
      <c r="E45" s="24"/>
      <c r="F45" s="25"/>
      <c r="G45" s="24"/>
      <c r="H45" s="25"/>
      <c r="I45" s="25"/>
      <c r="J45" s="8"/>
    </row>
    <row r="46" spans="1:10" ht="18.75">
      <c r="A46" s="13"/>
      <c r="B46" s="28" t="s">
        <v>39</v>
      </c>
      <c r="C46" s="24"/>
      <c r="D46" s="24"/>
      <c r="E46" s="24"/>
      <c r="F46" s="25"/>
      <c r="G46" s="24"/>
      <c r="H46" s="25"/>
      <c r="I46" s="25"/>
      <c r="J46" s="8"/>
    </row>
    <row r="47" spans="1:10" ht="18.75">
      <c r="A47" s="13"/>
      <c r="B47" s="24"/>
      <c r="C47" s="24"/>
      <c r="D47" s="24"/>
      <c r="E47" s="24"/>
      <c r="F47" s="25"/>
      <c r="G47" s="24"/>
      <c r="H47" s="25"/>
      <c r="I47" s="25"/>
      <c r="J47" s="8"/>
    </row>
    <row r="48" spans="1:10" ht="12.75">
      <c r="A48" s="29"/>
      <c r="J48" s="8"/>
    </row>
    <row r="49" spans="1:10" ht="18.75">
      <c r="A49" s="13"/>
      <c r="B49" s="30"/>
      <c r="C49" s="30"/>
      <c r="D49" s="30"/>
      <c r="E49" s="30"/>
      <c r="F49" s="31"/>
      <c r="G49" s="32"/>
      <c r="H49" s="31"/>
      <c r="I49" s="31"/>
      <c r="J49" s="8"/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/>
      <c r="B52" s="8"/>
      <c r="C52" s="8"/>
      <c r="D52" s="8"/>
      <c r="E52" s="8"/>
      <c r="F52" s="8"/>
      <c r="G52" s="8"/>
      <c r="H52" s="8"/>
      <c r="I52" s="8"/>
      <c r="J52" s="8"/>
    </row>
  </sheetData>
  <printOptions/>
  <pageMargins left="1" right="0.75" top="1" bottom="0.5" header="0.5" footer="0.5"/>
  <pageSetup horizontalDpi="360" verticalDpi="36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30">
      <selection activeCell="A3" sqref="A3:L42"/>
    </sheetView>
  </sheetViews>
  <sheetFormatPr defaultColWidth="9.140625" defaultRowHeight="12.75"/>
  <cols>
    <col min="3" max="3" width="8.140625" style="0" customWidth="1"/>
    <col min="4" max="4" width="10.421875" style="0" customWidth="1"/>
    <col min="5" max="5" width="0.9921875" style="0" customWidth="1"/>
    <col min="6" max="6" width="10.28125" style="0" customWidth="1"/>
    <col min="7" max="7" width="1.28515625" style="0" customWidth="1"/>
    <col min="8" max="8" width="10.00390625" style="0" customWidth="1"/>
    <col min="9" max="9" width="1.7109375" style="0" customWidth="1"/>
    <col min="10" max="10" width="9.421875" style="0" customWidth="1"/>
    <col min="11" max="11" width="0.9921875" style="0" customWidth="1"/>
    <col min="12" max="12" width="10.57421875" style="0" customWidth="1"/>
  </cols>
  <sheetData>
    <row r="1" spans="1:12" ht="15.75">
      <c r="A1" s="33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>
      <c r="A3" s="35" t="s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5" t="s">
        <v>116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">
      <c r="A5" s="36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">
      <c r="A6" s="34"/>
      <c r="B6" s="34"/>
      <c r="C6" s="34"/>
      <c r="D6" s="34"/>
      <c r="E6" s="34"/>
      <c r="F6" s="37"/>
      <c r="G6" s="34"/>
      <c r="H6" s="37"/>
      <c r="I6" s="34"/>
      <c r="J6" s="34"/>
      <c r="K6" s="34"/>
      <c r="L6" s="34"/>
    </row>
    <row r="7" spans="1:12" ht="15">
      <c r="A7" s="34"/>
      <c r="B7" s="34"/>
      <c r="C7" s="34"/>
      <c r="D7" s="37" t="s">
        <v>41</v>
      </c>
      <c r="E7" s="34"/>
      <c r="F7" s="37" t="s">
        <v>41</v>
      </c>
      <c r="G7" s="34"/>
      <c r="H7" s="37" t="s">
        <v>42</v>
      </c>
      <c r="I7" s="34"/>
      <c r="J7" s="37" t="s">
        <v>43</v>
      </c>
      <c r="K7" s="34"/>
      <c r="L7" s="34"/>
    </row>
    <row r="8" spans="1:12" ht="15">
      <c r="A8" s="34"/>
      <c r="B8" s="34"/>
      <c r="C8" s="34"/>
      <c r="D8" s="37" t="s">
        <v>44</v>
      </c>
      <c r="E8" s="34"/>
      <c r="F8" s="37" t="s">
        <v>45</v>
      </c>
      <c r="G8" s="34"/>
      <c r="H8" s="37" t="s">
        <v>46</v>
      </c>
      <c r="I8" s="34"/>
      <c r="J8" s="37" t="s">
        <v>47</v>
      </c>
      <c r="K8" s="34"/>
      <c r="L8" s="37" t="s">
        <v>48</v>
      </c>
    </row>
    <row r="9" spans="1:12" ht="15">
      <c r="A9" s="34"/>
      <c r="B9" s="34"/>
      <c r="C9" s="34"/>
      <c r="D9" s="37" t="s">
        <v>9</v>
      </c>
      <c r="E9" s="34"/>
      <c r="F9" s="37" t="s">
        <v>9</v>
      </c>
      <c r="G9" s="34"/>
      <c r="H9" s="37" t="s">
        <v>9</v>
      </c>
      <c r="I9" s="34"/>
      <c r="J9" s="37" t="s">
        <v>9</v>
      </c>
      <c r="K9" s="34"/>
      <c r="L9" s="37" t="s">
        <v>9</v>
      </c>
    </row>
    <row r="10" spans="1:12" ht="15">
      <c r="A10" s="34" t="s">
        <v>111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5">
      <c r="A11" s="38" t="s">
        <v>112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5">
      <c r="A13" s="34" t="s">
        <v>49</v>
      </c>
      <c r="B13" s="34"/>
      <c r="C13" s="34"/>
      <c r="D13" s="7">
        <v>75000</v>
      </c>
      <c r="E13" s="7"/>
      <c r="F13" s="7">
        <v>24367</v>
      </c>
      <c r="G13" s="7"/>
      <c r="H13" s="7">
        <v>23000</v>
      </c>
      <c r="I13" s="7"/>
      <c r="J13" s="7">
        <f>+J31</f>
        <v>22542</v>
      </c>
      <c r="K13" s="7"/>
      <c r="L13" s="7">
        <f>SUM(D13:J13)</f>
        <v>144909</v>
      </c>
    </row>
    <row r="14" spans="1:12" ht="15">
      <c r="A14" s="34"/>
      <c r="B14" s="34"/>
      <c r="C14" s="34"/>
      <c r="D14" s="7"/>
      <c r="E14" s="7"/>
      <c r="F14" s="7"/>
      <c r="G14" s="7"/>
      <c r="H14" s="7"/>
      <c r="I14" s="7"/>
      <c r="J14" s="7"/>
      <c r="K14" s="7"/>
      <c r="L14" s="7"/>
    </row>
    <row r="15" spans="1:12" ht="15">
      <c r="A15" s="34"/>
      <c r="B15" s="34"/>
      <c r="C15" s="34"/>
      <c r="D15" s="7"/>
      <c r="E15" s="7"/>
      <c r="F15" s="7"/>
      <c r="G15" s="7"/>
      <c r="H15" s="7"/>
      <c r="I15" s="7"/>
      <c r="J15" s="7"/>
      <c r="K15" s="7"/>
      <c r="L15" s="7"/>
    </row>
    <row r="16" spans="1:12" ht="15">
      <c r="A16" s="34" t="s">
        <v>50</v>
      </c>
      <c r="B16" s="34"/>
      <c r="C16" s="34"/>
      <c r="D16" s="7">
        <v>0</v>
      </c>
      <c r="E16" s="7"/>
      <c r="F16" s="7">
        <v>0</v>
      </c>
      <c r="G16" s="7"/>
      <c r="H16" s="7">
        <v>0</v>
      </c>
      <c r="I16" s="7"/>
      <c r="J16" s="7">
        <f>+income!I41</f>
        <v>-2758</v>
      </c>
      <c r="K16" s="7"/>
      <c r="L16" s="7">
        <f>SUM(D16:J16)</f>
        <v>-2758</v>
      </c>
    </row>
    <row r="17" spans="1:12" ht="15">
      <c r="A17" s="34" t="s">
        <v>51</v>
      </c>
      <c r="B17" s="34"/>
      <c r="C17" s="34"/>
      <c r="D17" s="7"/>
      <c r="E17" s="7"/>
      <c r="F17" s="7"/>
      <c r="G17" s="7"/>
      <c r="H17" s="7"/>
      <c r="I17" s="7"/>
      <c r="J17" s="7"/>
      <c r="K17" s="7"/>
      <c r="L17" s="7"/>
    </row>
    <row r="18" spans="1:12" ht="15">
      <c r="A18" s="34"/>
      <c r="B18" s="34"/>
      <c r="C18" s="34"/>
      <c r="D18" s="39"/>
      <c r="E18" s="34"/>
      <c r="F18" s="39"/>
      <c r="G18" s="34"/>
      <c r="H18" s="39"/>
      <c r="I18" s="34"/>
      <c r="J18" s="39"/>
      <c r="K18" s="34"/>
      <c r="L18" s="39"/>
    </row>
    <row r="19" spans="1:12" ht="15.75" thickBot="1">
      <c r="A19" s="34" t="s">
        <v>113</v>
      </c>
      <c r="B19" s="34"/>
      <c r="C19" s="34"/>
      <c r="D19" s="40">
        <f>SUM(D13:D17)</f>
        <v>75000</v>
      </c>
      <c r="E19" s="34"/>
      <c r="F19" s="40">
        <f>SUM(F13:F17)</f>
        <v>24367</v>
      </c>
      <c r="G19" s="34"/>
      <c r="H19" s="40">
        <f>SUM(H13:H17)</f>
        <v>23000</v>
      </c>
      <c r="I19" s="34"/>
      <c r="J19" s="40">
        <f>SUM(J13:J17)</f>
        <v>19784</v>
      </c>
      <c r="K19" s="34"/>
      <c r="L19" s="41">
        <f>SUM(D19:J19)</f>
        <v>142151</v>
      </c>
    </row>
    <row r="20" spans="1:12" ht="15.75" thickTop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5">
      <c r="A22" s="34" t="s">
        <v>111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5">
      <c r="A23" s="38" t="s">
        <v>129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5">
      <c r="A25" s="34" t="s">
        <v>130</v>
      </c>
      <c r="B25" s="34"/>
      <c r="C25" s="34"/>
      <c r="D25" s="7">
        <v>75000</v>
      </c>
      <c r="E25" s="7"/>
      <c r="F25" s="7">
        <v>24367</v>
      </c>
      <c r="G25" s="7"/>
      <c r="H25" s="7">
        <v>23000</v>
      </c>
      <c r="I25" s="7"/>
      <c r="J25" s="7">
        <v>-24741</v>
      </c>
      <c r="K25" s="7"/>
      <c r="L25" s="7">
        <f>SUM(D25:J25)</f>
        <v>97626</v>
      </c>
    </row>
    <row r="26" spans="1:12" ht="15">
      <c r="A26" s="34"/>
      <c r="B26" s="34"/>
      <c r="C26" s="34"/>
      <c r="D26" s="7"/>
      <c r="E26" s="7"/>
      <c r="F26" s="7"/>
      <c r="G26" s="7"/>
      <c r="H26" s="7"/>
      <c r="I26" s="7"/>
      <c r="J26" s="7"/>
      <c r="K26" s="7"/>
      <c r="L26" s="7"/>
    </row>
    <row r="27" spans="1:12" ht="15">
      <c r="A27" s="34"/>
      <c r="B27" s="34"/>
      <c r="C27" s="34"/>
      <c r="D27" s="7"/>
      <c r="E27" s="7"/>
      <c r="F27" s="7"/>
      <c r="G27" s="7"/>
      <c r="H27" s="7"/>
      <c r="I27" s="7"/>
      <c r="J27" s="7"/>
      <c r="K27" s="7"/>
      <c r="L27" s="7"/>
    </row>
    <row r="28" spans="1:12" ht="15">
      <c r="A28" s="34" t="s">
        <v>50</v>
      </c>
      <c r="B28" s="34"/>
      <c r="C28" s="34"/>
      <c r="D28" s="7">
        <v>0</v>
      </c>
      <c r="E28" s="7"/>
      <c r="F28" s="7">
        <v>0</v>
      </c>
      <c r="G28" s="7"/>
      <c r="H28" s="7">
        <v>0</v>
      </c>
      <c r="I28" s="7"/>
      <c r="J28" s="7">
        <v>47283</v>
      </c>
      <c r="K28" s="7"/>
      <c r="L28" s="7">
        <f>SUM(D28:J28)</f>
        <v>47283</v>
      </c>
    </row>
    <row r="29" spans="1:12" ht="15">
      <c r="A29" s="34" t="s">
        <v>51</v>
      </c>
      <c r="B29" s="34"/>
      <c r="C29" s="34"/>
      <c r="D29" s="7"/>
      <c r="E29" s="7"/>
      <c r="F29" s="7"/>
      <c r="G29" s="7"/>
      <c r="H29" s="7"/>
      <c r="I29" s="7"/>
      <c r="J29" s="7"/>
      <c r="K29" s="7"/>
      <c r="L29" s="7"/>
    </row>
    <row r="30" spans="1:12" ht="15">
      <c r="A30" s="34"/>
      <c r="B30" s="34"/>
      <c r="C30" s="34"/>
      <c r="D30" s="39"/>
      <c r="E30" s="34"/>
      <c r="F30" s="39"/>
      <c r="G30" s="34"/>
      <c r="H30" s="39"/>
      <c r="I30" s="34"/>
      <c r="J30" s="39"/>
      <c r="K30" s="34"/>
      <c r="L30" s="39"/>
    </row>
    <row r="31" spans="1:12" ht="15.75" thickBot="1">
      <c r="A31" s="34" t="s">
        <v>131</v>
      </c>
      <c r="B31" s="34"/>
      <c r="C31" s="34"/>
      <c r="D31" s="40">
        <f>SUM(D25:D29)</f>
        <v>75000</v>
      </c>
      <c r="E31" s="34"/>
      <c r="F31" s="40">
        <f>SUM(F25:F29)</f>
        <v>24367</v>
      </c>
      <c r="G31" s="34"/>
      <c r="H31" s="40">
        <f>SUM(H25:H29)</f>
        <v>23000</v>
      </c>
      <c r="I31" s="34"/>
      <c r="J31" s="40">
        <f>SUM(J25:J29)</f>
        <v>22542</v>
      </c>
      <c r="K31" s="34"/>
      <c r="L31" s="41">
        <f>SUM(D31:J31)</f>
        <v>144909</v>
      </c>
    </row>
    <row r="32" spans="1:12" ht="15.75" thickTop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42"/>
    </row>
    <row r="40" spans="1:11" ht="15">
      <c r="A40" s="28" t="s">
        <v>140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15">
      <c r="A41" s="28" t="s">
        <v>139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</row>
  </sheetData>
  <printOptions/>
  <pageMargins left="1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C39">
      <selection activeCell="A1" sqref="A1:J51"/>
    </sheetView>
  </sheetViews>
  <sheetFormatPr defaultColWidth="9.140625" defaultRowHeight="12.75"/>
  <cols>
    <col min="2" max="2" width="12.421875" style="0" customWidth="1"/>
    <col min="3" max="3" width="17.421875" style="0" customWidth="1"/>
    <col min="4" max="4" width="6.421875" style="0" customWidth="1"/>
    <col min="5" max="5" width="0.71875" style="0" customWidth="1"/>
    <col min="6" max="6" width="11.57421875" style="0" customWidth="1"/>
    <col min="7" max="7" width="12.421875" style="0" customWidth="1"/>
    <col min="8" max="8" width="0.9921875" style="0" customWidth="1"/>
    <col min="9" max="9" width="11.57421875" style="0" customWidth="1"/>
    <col min="10" max="10" width="12.57421875" style="0" customWidth="1"/>
    <col min="11" max="11" width="2.421875" style="0" customWidth="1"/>
    <col min="12" max="12" width="13.28125" style="0" customWidth="1"/>
  </cols>
  <sheetData>
    <row r="1" spans="1:12" ht="15.75">
      <c r="A1" s="3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.75">
      <c r="A3" s="35" t="s">
        <v>89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2.75">
      <c r="A4" s="35" t="s">
        <v>116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74"/>
    </row>
    <row r="5" spans="1:12" ht="12.75">
      <c r="A5" s="35"/>
      <c r="B5" s="43"/>
      <c r="C5" s="43"/>
      <c r="D5" s="43"/>
      <c r="E5" s="43"/>
      <c r="F5" s="43"/>
      <c r="G5" s="43"/>
      <c r="H5" s="43"/>
      <c r="I5" s="43"/>
      <c r="J5" s="43"/>
      <c r="K5" s="43"/>
      <c r="L5" s="74"/>
    </row>
    <row r="6" spans="1:12" ht="12.75">
      <c r="A6" s="35"/>
      <c r="B6" s="43"/>
      <c r="C6" s="43"/>
      <c r="D6" s="43"/>
      <c r="E6" s="43"/>
      <c r="F6" s="76" t="s">
        <v>134</v>
      </c>
      <c r="G6" s="76"/>
      <c r="H6" s="43"/>
      <c r="I6" s="76" t="s">
        <v>135</v>
      </c>
      <c r="J6" s="76"/>
      <c r="K6" s="43"/>
      <c r="L6" s="74"/>
    </row>
    <row r="7" spans="1:13" ht="15">
      <c r="A7" s="34"/>
      <c r="B7" s="34"/>
      <c r="C7" s="34"/>
      <c r="D7" s="34"/>
      <c r="E7" s="34"/>
      <c r="F7" s="52" t="s">
        <v>90</v>
      </c>
      <c r="G7" s="52" t="s">
        <v>105</v>
      </c>
      <c r="H7" s="37"/>
      <c r="I7" s="52" t="s">
        <v>107</v>
      </c>
      <c r="J7" s="52" t="s">
        <v>106</v>
      </c>
      <c r="K7" s="52"/>
      <c r="L7" s="75"/>
      <c r="M7" s="1"/>
    </row>
    <row r="8" spans="1:13" ht="15">
      <c r="A8" s="34"/>
      <c r="B8" s="34"/>
      <c r="C8" s="34"/>
      <c r="D8" s="34"/>
      <c r="E8" s="34"/>
      <c r="F8" s="52" t="s">
        <v>91</v>
      </c>
      <c r="G8" s="52" t="s">
        <v>91</v>
      </c>
      <c r="H8" s="37"/>
      <c r="I8" s="52" t="s">
        <v>108</v>
      </c>
      <c r="J8" s="52" t="s">
        <v>108</v>
      </c>
      <c r="K8" s="52"/>
      <c r="L8" s="75"/>
      <c r="M8" s="1"/>
    </row>
    <row r="9" spans="1:13" ht="15">
      <c r="A9" s="34"/>
      <c r="B9" s="34"/>
      <c r="C9" s="34"/>
      <c r="D9" s="34"/>
      <c r="E9" s="34"/>
      <c r="F9" s="53" t="s">
        <v>102</v>
      </c>
      <c r="G9" s="53" t="s">
        <v>2</v>
      </c>
      <c r="H9" s="37"/>
      <c r="I9" s="53" t="s">
        <v>102</v>
      </c>
      <c r="J9" s="53" t="s">
        <v>2</v>
      </c>
      <c r="K9" s="52"/>
      <c r="L9" s="75"/>
      <c r="M9" s="1"/>
    </row>
    <row r="10" spans="1:13" ht="15">
      <c r="A10" s="34"/>
      <c r="B10" s="34"/>
      <c r="C10" s="34"/>
      <c r="D10" s="34"/>
      <c r="E10" s="34"/>
      <c r="F10" s="53"/>
      <c r="G10" s="53"/>
      <c r="H10" s="37"/>
      <c r="I10" s="52"/>
      <c r="J10" s="52"/>
      <c r="K10" s="52"/>
      <c r="L10" s="75"/>
      <c r="M10" s="1"/>
    </row>
    <row r="11" spans="1:12" ht="15">
      <c r="A11" s="34"/>
      <c r="B11" s="34"/>
      <c r="C11" s="34"/>
      <c r="D11" s="34"/>
      <c r="E11" s="34"/>
      <c r="F11" s="52" t="s">
        <v>9</v>
      </c>
      <c r="G11" s="52" t="s">
        <v>9</v>
      </c>
      <c r="H11" s="34"/>
      <c r="I11" s="52" t="s">
        <v>9</v>
      </c>
      <c r="J11" s="52" t="s">
        <v>9</v>
      </c>
      <c r="K11" s="52"/>
      <c r="L11" s="75"/>
    </row>
    <row r="12" spans="1:13" ht="15">
      <c r="A12" s="34" t="s">
        <v>92</v>
      </c>
      <c r="B12" s="34"/>
      <c r="C12" s="34"/>
      <c r="D12" s="34"/>
      <c r="E12" s="34"/>
      <c r="F12" s="7">
        <v>6</v>
      </c>
      <c r="G12" s="7">
        <v>89</v>
      </c>
      <c r="H12" s="7"/>
      <c r="I12" s="7">
        <v>1403</v>
      </c>
      <c r="J12" s="7">
        <v>4481</v>
      </c>
      <c r="K12" s="7"/>
      <c r="L12" s="54"/>
      <c r="M12" s="4"/>
    </row>
    <row r="13" spans="1:13" ht="15">
      <c r="A13" s="34"/>
      <c r="B13" s="34"/>
      <c r="C13" s="34"/>
      <c r="D13" s="34"/>
      <c r="E13" s="34"/>
      <c r="F13" s="7"/>
      <c r="G13" s="7"/>
      <c r="H13" s="7"/>
      <c r="I13" s="7"/>
      <c r="J13" s="7"/>
      <c r="K13" s="7"/>
      <c r="L13" s="54"/>
      <c r="M13" s="4"/>
    </row>
    <row r="14" spans="1:13" ht="15">
      <c r="A14" s="34" t="s">
        <v>93</v>
      </c>
      <c r="B14" s="34"/>
      <c r="C14" s="34"/>
      <c r="D14" s="34"/>
      <c r="E14" s="34"/>
      <c r="F14" s="23">
        <v>-111</v>
      </c>
      <c r="G14" s="23">
        <v>-204</v>
      </c>
      <c r="H14" s="7"/>
      <c r="I14" s="23">
        <v>-472</v>
      </c>
      <c r="J14" s="23">
        <v>-5197</v>
      </c>
      <c r="K14" s="54"/>
      <c r="L14" s="54"/>
      <c r="M14" s="4"/>
    </row>
    <row r="15" spans="1:13" ht="15">
      <c r="A15" s="34"/>
      <c r="B15" s="34"/>
      <c r="C15" s="34"/>
      <c r="D15" s="34"/>
      <c r="E15" s="34"/>
      <c r="F15" s="7">
        <f>+F12+F14</f>
        <v>-105</v>
      </c>
      <c r="G15" s="7">
        <f>+G12+G14</f>
        <v>-115</v>
      </c>
      <c r="H15" s="7"/>
      <c r="I15" s="7">
        <f>+I12+I14</f>
        <v>931</v>
      </c>
      <c r="J15" s="7">
        <f>+J12+J14</f>
        <v>-716</v>
      </c>
      <c r="K15" s="7"/>
      <c r="L15" s="54"/>
      <c r="M15" s="4"/>
    </row>
    <row r="16" spans="1:13" ht="15">
      <c r="A16" s="34"/>
      <c r="B16" s="34"/>
      <c r="C16" s="34"/>
      <c r="D16" s="34"/>
      <c r="E16" s="34"/>
      <c r="F16" s="7"/>
      <c r="G16" s="7"/>
      <c r="H16" s="7"/>
      <c r="I16" s="7"/>
      <c r="J16" s="7"/>
      <c r="K16" s="7"/>
      <c r="L16" s="54"/>
      <c r="M16" s="4"/>
    </row>
    <row r="17" spans="1:13" ht="15">
      <c r="A17" s="34" t="s">
        <v>94</v>
      </c>
      <c r="B17" s="34"/>
      <c r="C17" s="34"/>
      <c r="D17" s="34"/>
      <c r="E17" s="47"/>
      <c r="F17" s="7">
        <v>1482</v>
      </c>
      <c r="G17" s="7">
        <v>250</v>
      </c>
      <c r="H17" s="7"/>
      <c r="I17" s="54">
        <v>62985</v>
      </c>
      <c r="J17" s="54">
        <v>2701</v>
      </c>
      <c r="K17" s="54"/>
      <c r="L17" s="54"/>
      <c r="M17" s="4"/>
    </row>
    <row r="18" spans="1:13" ht="15">
      <c r="A18" s="34"/>
      <c r="B18" s="34"/>
      <c r="C18" s="34"/>
      <c r="D18" s="34"/>
      <c r="E18" s="34"/>
      <c r="F18" s="7"/>
      <c r="G18" s="7"/>
      <c r="H18" s="7"/>
      <c r="I18" s="54"/>
      <c r="J18" s="54"/>
      <c r="K18" s="54"/>
      <c r="L18" s="54"/>
      <c r="M18" s="4"/>
    </row>
    <row r="19" spans="1:13" ht="15">
      <c r="A19" s="34" t="s">
        <v>95</v>
      </c>
      <c r="B19" s="34"/>
      <c r="C19" s="34"/>
      <c r="D19" s="34"/>
      <c r="E19" s="47"/>
      <c r="F19" s="7">
        <v>-474</v>
      </c>
      <c r="G19" s="7">
        <v>-1211</v>
      </c>
      <c r="H19" s="7"/>
      <c r="I19" s="54">
        <v>-2002</v>
      </c>
      <c r="J19" s="54">
        <v>-10351</v>
      </c>
      <c r="K19" s="54"/>
      <c r="L19" s="54"/>
      <c r="M19" s="4"/>
    </row>
    <row r="20" spans="1:13" ht="15">
      <c r="A20" s="34"/>
      <c r="B20" s="34"/>
      <c r="C20" s="34"/>
      <c r="D20" s="34"/>
      <c r="E20" s="34"/>
      <c r="F20" s="63"/>
      <c r="G20" s="7"/>
      <c r="H20" s="7"/>
      <c r="I20" s="54"/>
      <c r="J20" s="54"/>
      <c r="K20" s="54"/>
      <c r="L20" s="54"/>
      <c r="M20" s="4"/>
    </row>
    <row r="21" spans="1:13" ht="15">
      <c r="A21" s="34" t="s">
        <v>96</v>
      </c>
      <c r="B21" s="34"/>
      <c r="C21" s="34"/>
      <c r="D21" s="34"/>
      <c r="E21" s="47"/>
      <c r="F21" s="23">
        <v>-1163</v>
      </c>
      <c r="G21" s="23">
        <f>4572-96-125</f>
        <v>4351</v>
      </c>
      <c r="H21" s="7"/>
      <c r="I21" s="23">
        <v>-64622</v>
      </c>
      <c r="J21" s="23">
        <v>-19640</v>
      </c>
      <c r="K21" s="54"/>
      <c r="L21" s="54"/>
      <c r="M21" s="4"/>
    </row>
    <row r="22" spans="1:13" ht="15">
      <c r="A22" s="34"/>
      <c r="B22" s="34"/>
      <c r="C22" s="34"/>
      <c r="D22" s="34"/>
      <c r="E22" s="34"/>
      <c r="F22" s="7"/>
      <c r="G22" s="7"/>
      <c r="H22" s="7"/>
      <c r="I22" s="54"/>
      <c r="J22" s="54"/>
      <c r="K22" s="54"/>
      <c r="L22" s="54"/>
      <c r="M22" s="4"/>
    </row>
    <row r="23" spans="1:13" ht="15">
      <c r="A23" s="34" t="s">
        <v>159</v>
      </c>
      <c r="B23" s="34"/>
      <c r="C23" s="34"/>
      <c r="D23" s="34"/>
      <c r="E23" s="34"/>
      <c r="F23" s="7">
        <f>SUM(F15:F21)</f>
        <v>-260</v>
      </c>
      <c r="G23" s="7">
        <f>SUM(G15:G21)</f>
        <v>3275</v>
      </c>
      <c r="H23" s="7"/>
      <c r="I23" s="7">
        <f>SUM(I15:I21)</f>
        <v>-2708</v>
      </c>
      <c r="J23" s="7">
        <f>SUM(J15:J21)</f>
        <v>-28006</v>
      </c>
      <c r="K23" s="54"/>
      <c r="L23" s="54"/>
      <c r="M23" s="4"/>
    </row>
    <row r="24" spans="1:13" ht="15">
      <c r="A24" s="34"/>
      <c r="B24" s="34"/>
      <c r="C24" s="34"/>
      <c r="D24" s="34"/>
      <c r="E24" s="34"/>
      <c r="F24" s="7"/>
      <c r="G24" s="7"/>
      <c r="H24" s="7"/>
      <c r="I24" s="7"/>
      <c r="J24" s="7"/>
      <c r="K24" s="54"/>
      <c r="L24" s="54"/>
      <c r="M24" s="4"/>
    </row>
    <row r="25" spans="1:13" ht="15">
      <c r="A25" s="34" t="s">
        <v>97</v>
      </c>
      <c r="B25" s="34"/>
      <c r="C25" s="34"/>
      <c r="D25" s="34"/>
      <c r="E25" s="34"/>
      <c r="F25" s="23">
        <v>0</v>
      </c>
      <c r="G25" s="23">
        <v>-58</v>
      </c>
      <c r="H25" s="7"/>
      <c r="I25" s="23">
        <v>-51</v>
      </c>
      <c r="J25" s="23">
        <v>-2154</v>
      </c>
      <c r="K25" s="54"/>
      <c r="L25" s="54"/>
      <c r="M25" s="4"/>
    </row>
    <row r="26" spans="1:13" ht="15">
      <c r="A26" s="34"/>
      <c r="B26" s="34"/>
      <c r="C26" s="34"/>
      <c r="D26" s="34"/>
      <c r="E26" s="34"/>
      <c r="F26" s="54"/>
      <c r="G26" s="54"/>
      <c r="H26" s="7"/>
      <c r="I26" s="54"/>
      <c r="J26" s="54"/>
      <c r="K26" s="54"/>
      <c r="L26" s="54"/>
      <c r="M26" s="4"/>
    </row>
    <row r="27" spans="1:13" ht="15">
      <c r="A27" s="34" t="s">
        <v>156</v>
      </c>
      <c r="B27" s="34"/>
      <c r="C27" s="34"/>
      <c r="D27" s="34"/>
      <c r="E27" s="34"/>
      <c r="F27" s="7">
        <f>+F23+F25</f>
        <v>-260</v>
      </c>
      <c r="G27" s="7">
        <f>+G23+G25</f>
        <v>3217</v>
      </c>
      <c r="H27" s="7"/>
      <c r="I27" s="7">
        <f>+I23+I25</f>
        <v>-2759</v>
      </c>
      <c r="J27" s="7">
        <f>+J23+J25</f>
        <v>-30160</v>
      </c>
      <c r="K27" s="54"/>
      <c r="L27" s="54"/>
      <c r="M27" s="4"/>
    </row>
    <row r="28" spans="1:13" ht="15">
      <c r="A28" s="34"/>
      <c r="B28" s="34"/>
      <c r="C28" s="34"/>
      <c r="D28" s="34"/>
      <c r="E28" s="34"/>
      <c r="F28" s="7"/>
      <c r="G28" s="7"/>
      <c r="H28" s="7"/>
      <c r="I28" s="7"/>
      <c r="J28" s="7"/>
      <c r="K28" s="54"/>
      <c r="L28" s="54"/>
      <c r="M28" s="4"/>
    </row>
    <row r="29" spans="1:13" ht="15">
      <c r="A29" s="34" t="s">
        <v>117</v>
      </c>
      <c r="B29" s="34"/>
      <c r="C29" s="34"/>
      <c r="D29" s="34"/>
      <c r="E29" s="34"/>
      <c r="F29" s="7">
        <f>+I29-L29</f>
        <v>-7</v>
      </c>
      <c r="G29" s="7">
        <v>0</v>
      </c>
      <c r="H29" s="7"/>
      <c r="I29" s="7">
        <v>-7</v>
      </c>
      <c r="J29" s="7">
        <v>0</v>
      </c>
      <c r="K29" s="54"/>
      <c r="L29" s="54"/>
      <c r="M29" s="4"/>
    </row>
    <row r="30" spans="2:13" ht="15">
      <c r="B30" s="34"/>
      <c r="C30" s="34"/>
      <c r="D30" s="34"/>
      <c r="E30" s="34"/>
      <c r="F30" s="7"/>
      <c r="G30" s="7"/>
      <c r="H30" s="7"/>
      <c r="I30" s="7"/>
      <c r="J30" s="7"/>
      <c r="K30" s="54"/>
      <c r="L30" s="54"/>
      <c r="M30" s="4"/>
    </row>
    <row r="31" spans="1:13" ht="15">
      <c r="A31" s="34" t="s">
        <v>109</v>
      </c>
      <c r="B31" s="34"/>
      <c r="C31" s="34"/>
      <c r="D31" s="34"/>
      <c r="E31" s="34"/>
      <c r="F31" s="7"/>
      <c r="G31" s="7"/>
      <c r="H31" s="7"/>
      <c r="I31" s="7"/>
      <c r="J31" s="7"/>
      <c r="K31" s="54"/>
      <c r="L31" s="54"/>
      <c r="M31" s="4"/>
    </row>
    <row r="32" spans="1:13" ht="15">
      <c r="A32" s="34" t="s">
        <v>110</v>
      </c>
      <c r="B32" s="34"/>
      <c r="C32" s="34"/>
      <c r="D32" s="34"/>
      <c r="E32" s="34"/>
      <c r="F32" s="23">
        <v>0</v>
      </c>
      <c r="G32" s="23">
        <v>0</v>
      </c>
      <c r="H32" s="7"/>
      <c r="I32" s="23">
        <v>0</v>
      </c>
      <c r="J32" s="23">
        <v>80000</v>
      </c>
      <c r="K32" s="54"/>
      <c r="L32" s="54"/>
      <c r="M32" s="4"/>
    </row>
    <row r="33" spans="1:13" ht="15">
      <c r="A33" s="34"/>
      <c r="B33" s="34"/>
      <c r="C33" s="34"/>
      <c r="D33" s="34"/>
      <c r="E33" s="34"/>
      <c r="F33" s="54">
        <f>+F27+F32+F29</f>
        <v>-267</v>
      </c>
      <c r="G33" s="54">
        <f>+G27+G32+G29</f>
        <v>3217</v>
      </c>
      <c r="H33" s="7"/>
      <c r="I33" s="54">
        <f>+I27+I32+I29</f>
        <v>-2766</v>
      </c>
      <c r="J33" s="54">
        <f>+J27+J32</f>
        <v>49840</v>
      </c>
      <c r="K33" s="54"/>
      <c r="L33" s="54"/>
      <c r="M33" s="4"/>
    </row>
    <row r="34" spans="1:13" ht="15">
      <c r="A34" s="34"/>
      <c r="B34" s="34"/>
      <c r="C34" s="34"/>
      <c r="D34" s="34"/>
      <c r="E34" s="34"/>
      <c r="F34" s="7"/>
      <c r="G34" s="7"/>
      <c r="H34" s="7"/>
      <c r="I34" s="7"/>
      <c r="J34" s="7"/>
      <c r="K34" s="54"/>
      <c r="L34" s="54"/>
      <c r="M34" s="4"/>
    </row>
    <row r="35" spans="1:13" ht="15">
      <c r="A35" s="34" t="s">
        <v>0</v>
      </c>
      <c r="B35" s="34"/>
      <c r="C35" s="34"/>
      <c r="D35" s="34"/>
      <c r="E35" s="34"/>
      <c r="F35" s="23">
        <v>0</v>
      </c>
      <c r="G35" s="23">
        <v>-3109</v>
      </c>
      <c r="H35" s="7"/>
      <c r="I35" s="23">
        <v>0</v>
      </c>
      <c r="J35" s="23">
        <v>-2440</v>
      </c>
      <c r="K35" s="54"/>
      <c r="L35" s="54"/>
      <c r="M35" s="4"/>
    </row>
    <row r="36" spans="1:13" ht="15">
      <c r="A36" s="34"/>
      <c r="B36" s="34"/>
      <c r="C36" s="34"/>
      <c r="D36" s="34"/>
      <c r="E36" s="34"/>
      <c r="F36" s="7"/>
      <c r="G36" s="7"/>
      <c r="H36" s="7"/>
      <c r="I36" s="7"/>
      <c r="J36" s="7"/>
      <c r="K36" s="54"/>
      <c r="L36" s="54"/>
      <c r="M36" s="4"/>
    </row>
    <row r="37" spans="1:13" ht="15">
      <c r="A37" s="34" t="s">
        <v>157</v>
      </c>
      <c r="B37" s="34"/>
      <c r="C37" s="34"/>
      <c r="D37" s="34"/>
      <c r="E37" s="34"/>
      <c r="F37" s="7">
        <f>+F33+F35</f>
        <v>-267</v>
      </c>
      <c r="G37" s="7">
        <f>+G33+G35</f>
        <v>108</v>
      </c>
      <c r="H37" s="7"/>
      <c r="I37" s="7">
        <f>+I33+I35</f>
        <v>-2766</v>
      </c>
      <c r="J37" s="7">
        <f>+J33+J35</f>
        <v>47400</v>
      </c>
      <c r="K37" s="54"/>
      <c r="L37" s="54"/>
      <c r="M37" s="4"/>
    </row>
    <row r="38" spans="1:13" ht="15">
      <c r="A38" s="34"/>
      <c r="B38" s="34"/>
      <c r="C38" s="34"/>
      <c r="D38" s="34"/>
      <c r="E38" s="34"/>
      <c r="F38" s="7"/>
      <c r="G38" s="7"/>
      <c r="H38" s="7"/>
      <c r="I38" s="7"/>
      <c r="J38" s="7"/>
      <c r="K38" s="54"/>
      <c r="L38" s="54"/>
      <c r="M38" s="4"/>
    </row>
    <row r="39" spans="1:13" ht="15">
      <c r="A39" s="34" t="s">
        <v>98</v>
      </c>
      <c r="B39" s="34"/>
      <c r="C39" s="34"/>
      <c r="D39" s="34"/>
      <c r="E39" s="34"/>
      <c r="F39" s="23">
        <v>18</v>
      </c>
      <c r="G39" s="23">
        <v>0</v>
      </c>
      <c r="H39" s="7"/>
      <c r="I39" s="23">
        <v>8</v>
      </c>
      <c r="J39" s="23">
        <v>-117</v>
      </c>
      <c r="K39" s="54"/>
      <c r="L39" s="54"/>
      <c r="M39" s="4"/>
    </row>
    <row r="40" spans="1:13" ht="15">
      <c r="A40" s="34"/>
      <c r="B40" s="34"/>
      <c r="C40" s="34"/>
      <c r="D40" s="34"/>
      <c r="E40" s="34"/>
      <c r="F40" s="7"/>
      <c r="G40" s="7"/>
      <c r="H40" s="7"/>
      <c r="I40" s="7"/>
      <c r="J40" s="7"/>
      <c r="K40" s="54"/>
      <c r="L40" s="54"/>
      <c r="M40" s="4"/>
    </row>
    <row r="41" spans="1:13" ht="15.75" thickBot="1">
      <c r="A41" s="34" t="s">
        <v>158</v>
      </c>
      <c r="B41" s="34"/>
      <c r="C41" s="34"/>
      <c r="D41" s="34"/>
      <c r="E41" s="34"/>
      <c r="F41" s="41">
        <f>+F37+F39</f>
        <v>-249</v>
      </c>
      <c r="G41" s="41">
        <f>+G37+G39</f>
        <v>108</v>
      </c>
      <c r="H41" s="7"/>
      <c r="I41" s="41">
        <f>+I37+I39</f>
        <v>-2758</v>
      </c>
      <c r="J41" s="41">
        <f>+J37+J39</f>
        <v>47283</v>
      </c>
      <c r="K41" s="54"/>
      <c r="L41" s="54"/>
      <c r="M41" s="4"/>
    </row>
    <row r="42" spans="1:13" ht="15.75" thickTop="1">
      <c r="A42" s="34"/>
      <c r="B42" s="34"/>
      <c r="C42" s="34"/>
      <c r="D42" s="34"/>
      <c r="E42" s="34"/>
      <c r="F42" s="7"/>
      <c r="G42" s="7"/>
      <c r="H42" s="7"/>
      <c r="I42" s="7"/>
      <c r="J42" s="7"/>
      <c r="K42" s="54"/>
      <c r="L42" s="54"/>
      <c r="M42" s="4"/>
    </row>
    <row r="43" spans="1:13" ht="15.75" thickBot="1">
      <c r="A43" s="34" t="s">
        <v>142</v>
      </c>
      <c r="B43" s="27"/>
      <c r="C43" s="34"/>
      <c r="D43" s="34" t="s">
        <v>99</v>
      </c>
      <c r="E43" s="34"/>
      <c r="F43" s="55">
        <f>+F41/75000*100</f>
        <v>-0.332</v>
      </c>
      <c r="G43" s="55">
        <f>+G41/75000*100</f>
        <v>0.14400000000000002</v>
      </c>
      <c r="H43" s="7"/>
      <c r="I43" s="56">
        <f>I41/75000*100</f>
        <v>-3.6773333333333333</v>
      </c>
      <c r="J43" s="56">
        <f>J41/75000*100</f>
        <v>63.044</v>
      </c>
      <c r="K43" s="59"/>
      <c r="L43" s="59"/>
      <c r="M43" s="4"/>
    </row>
    <row r="44" spans="1:13" ht="16.5" thickBot="1" thickTop="1">
      <c r="A44" s="34"/>
      <c r="B44" s="27"/>
      <c r="C44" s="57" t="s">
        <v>100</v>
      </c>
      <c r="D44" s="34" t="s">
        <v>101</v>
      </c>
      <c r="E44" s="34"/>
      <c r="F44" s="64" t="s">
        <v>136</v>
      </c>
      <c r="G44" s="64" t="s">
        <v>136</v>
      </c>
      <c r="H44" s="65"/>
      <c r="I44" s="64" t="s">
        <v>136</v>
      </c>
      <c r="J44" s="64" t="s">
        <v>136</v>
      </c>
      <c r="K44" s="60"/>
      <c r="L44" s="60"/>
      <c r="M44" s="4"/>
    </row>
    <row r="45" spans="1:13" ht="15.75" thickTop="1">
      <c r="A45" s="34"/>
      <c r="B45" s="34"/>
      <c r="C45" s="34"/>
      <c r="D45" s="34"/>
      <c r="E45" s="7"/>
      <c r="F45" s="7"/>
      <c r="G45" s="7"/>
      <c r="H45" s="7"/>
      <c r="I45" s="7"/>
      <c r="J45" s="7"/>
      <c r="K45" s="54"/>
      <c r="L45" s="54"/>
      <c r="M45" s="4"/>
    </row>
    <row r="46" spans="1:13" ht="15">
      <c r="A46" s="34"/>
      <c r="B46" s="34"/>
      <c r="C46" s="34"/>
      <c r="D46" s="34"/>
      <c r="E46" s="7"/>
      <c r="F46" s="7"/>
      <c r="G46" s="7"/>
      <c r="H46" s="7"/>
      <c r="I46" s="7"/>
      <c r="J46" s="7"/>
      <c r="K46" s="54"/>
      <c r="L46" s="54"/>
      <c r="M46" s="4"/>
    </row>
    <row r="47" spans="1:13" ht="15">
      <c r="A47" s="6"/>
      <c r="B47" s="34"/>
      <c r="C47" s="34"/>
      <c r="D47" s="34"/>
      <c r="E47" s="34"/>
      <c r="F47" s="34"/>
      <c r="G47" s="42"/>
      <c r="H47" s="34"/>
      <c r="I47" s="34"/>
      <c r="J47" s="34"/>
      <c r="K47" s="61"/>
      <c r="L47" s="61"/>
      <c r="M47" s="4"/>
    </row>
    <row r="48" spans="1:13" ht="15">
      <c r="A48" s="6"/>
      <c r="B48" s="34"/>
      <c r="C48" s="34"/>
      <c r="D48" s="34"/>
      <c r="E48" s="34"/>
      <c r="F48" s="34"/>
      <c r="G48" s="34"/>
      <c r="H48" s="34"/>
      <c r="I48" s="34"/>
      <c r="J48" s="34"/>
      <c r="K48" s="61"/>
      <c r="L48" s="61"/>
      <c r="M48" s="4"/>
    </row>
    <row r="49" spans="1:12" ht="15">
      <c r="A49" s="28" t="s">
        <v>161</v>
      </c>
      <c r="B49" s="34"/>
      <c r="C49" s="34"/>
      <c r="D49" s="34"/>
      <c r="E49" s="34"/>
      <c r="F49" s="34"/>
      <c r="G49" s="58"/>
      <c r="H49" s="34"/>
      <c r="I49" s="34"/>
      <c r="J49" s="34"/>
      <c r="K49" s="61"/>
      <c r="L49" s="60"/>
    </row>
    <row r="50" spans="1:12" ht="15">
      <c r="A50" s="28" t="s">
        <v>162</v>
      </c>
      <c r="B50" s="34"/>
      <c r="C50" s="34"/>
      <c r="D50" s="27"/>
      <c r="E50" s="27"/>
      <c r="F50" s="27"/>
      <c r="G50" s="27"/>
      <c r="H50" s="27"/>
      <c r="I50" s="27"/>
      <c r="J50" s="27"/>
      <c r="K50" s="62"/>
      <c r="L50" s="62"/>
    </row>
    <row r="51" spans="1:13" ht="15">
      <c r="A51" s="6"/>
      <c r="B51" s="34"/>
      <c r="C51" s="34"/>
      <c r="D51" s="34"/>
      <c r="E51" s="34"/>
      <c r="F51" s="34"/>
      <c r="G51" s="34"/>
      <c r="H51" s="34"/>
      <c r="I51" s="34"/>
      <c r="J51" s="34"/>
      <c r="K51" s="61"/>
      <c r="L51" s="61"/>
      <c r="M51" s="4"/>
    </row>
    <row r="52" spans="11:12" ht="12.75">
      <c r="K52" s="50"/>
      <c r="L52" s="50"/>
    </row>
    <row r="53" ht="12.75">
      <c r="L53" s="50"/>
    </row>
    <row r="54" ht="12.75">
      <c r="L54" s="50"/>
    </row>
    <row r="55" ht="12.75">
      <c r="L55" s="50"/>
    </row>
    <row r="56" ht="12.75">
      <c r="L56" s="50"/>
    </row>
    <row r="57" ht="12.75">
      <c r="L57" s="50"/>
    </row>
    <row r="58" ht="12.75">
      <c r="L58" s="50"/>
    </row>
    <row r="59" ht="12.75">
      <c r="L59" s="50"/>
    </row>
    <row r="60" ht="12.75">
      <c r="L60" s="50"/>
    </row>
  </sheetData>
  <mergeCells count="2">
    <mergeCell ref="F6:G6"/>
    <mergeCell ref="I6:J6"/>
  </mergeCells>
  <printOptions/>
  <pageMargins left="1" right="0.75" top="1" bottom="0.75" header="0.5" footer="0.5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1"/>
  <sheetViews>
    <sheetView tabSelected="1" workbookViewId="0" topLeftCell="A36">
      <selection activeCell="H49" sqref="H49"/>
    </sheetView>
  </sheetViews>
  <sheetFormatPr defaultColWidth="9.140625" defaultRowHeight="12.75"/>
  <cols>
    <col min="1" max="1" width="5.140625" style="0" customWidth="1"/>
    <col min="4" max="4" width="11.421875" style="0" customWidth="1"/>
    <col min="6" max="6" width="13.00390625" style="0" customWidth="1"/>
    <col min="7" max="7" width="9.57421875" style="0" customWidth="1"/>
    <col min="8" max="8" width="12.8515625" style="0" customWidth="1"/>
    <col min="9" max="9" width="1.8515625" style="0" customWidth="1"/>
    <col min="10" max="10" width="12.8515625" style="0" customWidth="1"/>
    <col min="11" max="11" width="3.421875" style="0" customWidth="1"/>
  </cols>
  <sheetData>
    <row r="1" spans="1:12" ht="15.75">
      <c r="A1" s="3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2.7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>
      <c r="A3" s="35" t="s">
        <v>52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">
      <c r="A4" s="35" t="s">
        <v>116</v>
      </c>
      <c r="B4" s="34"/>
      <c r="C4" s="34"/>
      <c r="D4" s="34"/>
      <c r="E4" s="34"/>
      <c r="F4" s="34"/>
      <c r="G4" s="34"/>
      <c r="H4" s="37"/>
      <c r="I4" s="37"/>
      <c r="J4" s="37"/>
      <c r="K4" s="34"/>
      <c r="L4" s="71"/>
    </row>
    <row r="5" spans="1:12" ht="15">
      <c r="A5" s="34"/>
      <c r="B5" s="34"/>
      <c r="C5" s="34"/>
      <c r="D5" s="34"/>
      <c r="E5" s="34"/>
      <c r="F5" s="34"/>
      <c r="G5" s="34"/>
      <c r="H5" s="37" t="s">
        <v>103</v>
      </c>
      <c r="I5" s="37"/>
      <c r="J5" s="37" t="s">
        <v>103</v>
      </c>
      <c r="K5" s="34"/>
      <c r="L5" s="71"/>
    </row>
    <row r="6" spans="1:12" ht="15">
      <c r="A6" s="34"/>
      <c r="B6" s="34"/>
      <c r="C6" s="34"/>
      <c r="D6" s="34"/>
      <c r="E6" s="34"/>
      <c r="F6" s="34"/>
      <c r="G6" s="34"/>
      <c r="H6" s="37" t="s">
        <v>53</v>
      </c>
      <c r="I6" s="37"/>
      <c r="J6" s="37" t="s">
        <v>53</v>
      </c>
      <c r="K6" s="34"/>
      <c r="L6" s="71"/>
    </row>
    <row r="7" spans="1:12" ht="15">
      <c r="A7" s="34"/>
      <c r="B7" s="34"/>
      <c r="C7" s="34"/>
      <c r="D7" s="34"/>
      <c r="E7" s="34"/>
      <c r="F7" s="34"/>
      <c r="G7" s="34"/>
      <c r="H7" s="44" t="s">
        <v>102</v>
      </c>
      <c r="I7" s="44"/>
      <c r="J7" s="44" t="s">
        <v>2</v>
      </c>
      <c r="K7" s="34"/>
      <c r="L7" s="72"/>
    </row>
    <row r="8" spans="1:12" ht="15">
      <c r="A8" s="36" t="s">
        <v>54</v>
      </c>
      <c r="B8" s="34"/>
      <c r="C8" s="34"/>
      <c r="D8" s="34"/>
      <c r="E8" s="34"/>
      <c r="F8" s="34"/>
      <c r="G8" s="34"/>
      <c r="H8" s="45" t="s">
        <v>9</v>
      </c>
      <c r="I8" s="45"/>
      <c r="J8" s="45" t="s">
        <v>9</v>
      </c>
      <c r="K8" s="34"/>
      <c r="L8" s="73"/>
    </row>
    <row r="9" spans="1:12" ht="15">
      <c r="A9" s="34" t="s">
        <v>149</v>
      </c>
      <c r="B9" s="34"/>
      <c r="C9" s="34"/>
      <c r="D9" s="34"/>
      <c r="E9" s="34"/>
      <c r="F9" s="34"/>
      <c r="G9" s="34"/>
      <c r="H9" s="14">
        <f>+income!I33</f>
        <v>-2766</v>
      </c>
      <c r="I9" s="54"/>
      <c r="J9" s="14">
        <v>49840</v>
      </c>
      <c r="K9" s="34"/>
      <c r="L9" s="54"/>
    </row>
    <row r="10" spans="1:12" ht="15">
      <c r="A10" s="34" t="s">
        <v>55</v>
      </c>
      <c r="B10" s="34"/>
      <c r="C10" s="34"/>
      <c r="D10" s="34"/>
      <c r="E10" s="34"/>
      <c r="F10" s="34"/>
      <c r="G10" s="34"/>
      <c r="H10" s="15"/>
      <c r="I10" s="54"/>
      <c r="J10" s="15"/>
      <c r="K10" s="34"/>
      <c r="L10" s="54"/>
    </row>
    <row r="11" spans="1:12" ht="15">
      <c r="A11" s="34"/>
      <c r="B11" s="34" t="s">
        <v>56</v>
      </c>
      <c r="C11" s="34"/>
      <c r="D11" s="34"/>
      <c r="E11" s="34"/>
      <c r="F11" s="34"/>
      <c r="G11" s="34"/>
      <c r="H11" s="15">
        <v>11</v>
      </c>
      <c r="I11" s="54"/>
      <c r="J11" s="15">
        <v>214</v>
      </c>
      <c r="K11" s="34"/>
      <c r="L11" s="54"/>
    </row>
    <row r="12" spans="1:12" ht="15">
      <c r="A12" s="34"/>
      <c r="B12" s="34" t="s">
        <v>117</v>
      </c>
      <c r="C12" s="34"/>
      <c r="D12" s="34"/>
      <c r="E12" s="34"/>
      <c r="F12" s="34"/>
      <c r="G12" s="34"/>
      <c r="H12" s="15">
        <v>7</v>
      </c>
      <c r="I12" s="54"/>
      <c r="J12" s="15">
        <v>1134</v>
      </c>
      <c r="K12" s="34"/>
      <c r="L12" s="54"/>
    </row>
    <row r="13" spans="1:12" ht="15">
      <c r="A13" s="34"/>
      <c r="B13" s="34" t="s">
        <v>118</v>
      </c>
      <c r="C13" s="34"/>
      <c r="D13" s="34"/>
      <c r="E13" s="34"/>
      <c r="F13" s="34"/>
      <c r="G13" s="34"/>
      <c r="H13" s="15">
        <v>0</v>
      </c>
      <c r="I13" s="54"/>
      <c r="J13" s="15">
        <v>-80000</v>
      </c>
      <c r="K13" s="34"/>
      <c r="L13" s="54"/>
    </row>
    <row r="14" spans="1:12" ht="15">
      <c r="A14" s="34"/>
      <c r="B14" s="34" t="s">
        <v>119</v>
      </c>
      <c r="C14" s="34"/>
      <c r="D14" s="34"/>
      <c r="E14" s="34"/>
      <c r="F14" s="34"/>
      <c r="G14" s="34"/>
      <c r="H14" s="15">
        <v>1</v>
      </c>
      <c r="I14" s="54"/>
      <c r="J14" s="15">
        <v>-21</v>
      </c>
      <c r="K14" s="34"/>
      <c r="L14" s="54"/>
    </row>
    <row r="15" spans="1:12" ht="15">
      <c r="A15" s="34"/>
      <c r="B15" s="34" t="s">
        <v>150</v>
      </c>
      <c r="C15" s="34"/>
      <c r="D15" s="34"/>
      <c r="E15" s="34"/>
      <c r="F15" s="34"/>
      <c r="G15" s="34"/>
      <c r="H15" s="15">
        <v>-976</v>
      </c>
      <c r="I15" s="54"/>
      <c r="J15" s="15">
        <v>-1699</v>
      </c>
      <c r="K15" s="34"/>
      <c r="L15" s="54"/>
    </row>
    <row r="16" spans="1:12" ht="15">
      <c r="A16" s="34"/>
      <c r="B16" s="34" t="s">
        <v>120</v>
      </c>
      <c r="C16" s="34"/>
      <c r="D16" s="34"/>
      <c r="E16" s="34"/>
      <c r="F16" s="34"/>
      <c r="G16" s="34"/>
      <c r="H16" s="15">
        <v>-4</v>
      </c>
      <c r="I16" s="54"/>
      <c r="J16" s="15">
        <v>-1</v>
      </c>
      <c r="K16" s="34"/>
      <c r="L16" s="54"/>
    </row>
    <row r="17" spans="1:12" ht="15">
      <c r="A17" s="34"/>
      <c r="B17" s="34" t="s">
        <v>57</v>
      </c>
      <c r="C17" s="34"/>
      <c r="D17" s="34"/>
      <c r="E17" s="34"/>
      <c r="F17" s="34"/>
      <c r="G17" s="34"/>
      <c r="H17" s="15">
        <v>-1557</v>
      </c>
      <c r="I17" s="54"/>
      <c r="J17" s="15">
        <v>-657</v>
      </c>
      <c r="K17" s="34"/>
      <c r="L17" s="54"/>
    </row>
    <row r="18" spans="1:12" ht="15">
      <c r="A18" s="34"/>
      <c r="B18" s="34" t="s">
        <v>58</v>
      </c>
      <c r="C18" s="34"/>
      <c r="D18" s="34"/>
      <c r="E18" s="34"/>
      <c r="F18" s="34"/>
      <c r="G18" s="34"/>
      <c r="H18" s="15">
        <v>521</v>
      </c>
      <c r="I18" s="54"/>
      <c r="J18" s="15">
        <v>5889</v>
      </c>
      <c r="K18" s="34"/>
      <c r="L18" s="54"/>
    </row>
    <row r="19" spans="1:12" ht="15">
      <c r="A19" s="34"/>
      <c r="B19" s="34" t="s">
        <v>59</v>
      </c>
      <c r="C19" s="34"/>
      <c r="D19" s="34"/>
      <c r="E19" s="34"/>
      <c r="F19" s="34"/>
      <c r="G19" s="34"/>
      <c r="H19" s="15">
        <v>91</v>
      </c>
      <c r="I19" s="54"/>
      <c r="J19" s="15">
        <v>1041</v>
      </c>
      <c r="K19" s="34"/>
      <c r="L19" s="54"/>
    </row>
    <row r="20" spans="1:12" ht="15">
      <c r="A20" s="34"/>
      <c r="B20" s="34" t="s">
        <v>1</v>
      </c>
      <c r="C20" s="34"/>
      <c r="D20" s="34"/>
      <c r="E20" s="34"/>
      <c r="F20" s="34"/>
      <c r="G20" s="34"/>
      <c r="H20" s="15">
        <v>50051</v>
      </c>
      <c r="I20" s="54"/>
      <c r="J20" s="15">
        <v>899</v>
      </c>
      <c r="K20" s="34"/>
      <c r="L20" s="54"/>
    </row>
    <row r="21" spans="1:12" ht="15">
      <c r="A21" s="34"/>
      <c r="B21" s="34" t="s">
        <v>151</v>
      </c>
      <c r="C21" s="34"/>
      <c r="D21" s="34"/>
      <c r="E21" s="34"/>
      <c r="F21" s="34"/>
      <c r="G21" s="34"/>
      <c r="H21" s="15">
        <v>-3000</v>
      </c>
      <c r="I21" s="54"/>
      <c r="J21" s="15">
        <v>3000</v>
      </c>
      <c r="K21" s="34"/>
      <c r="L21" s="54"/>
    </row>
    <row r="22" spans="1:12" ht="15">
      <c r="A22" s="34"/>
      <c r="B22" s="34" t="s">
        <v>138</v>
      </c>
      <c r="C22" s="34"/>
      <c r="D22" s="34"/>
      <c r="E22" s="34"/>
      <c r="F22" s="34"/>
      <c r="G22" s="34"/>
      <c r="H22" s="15">
        <v>1158</v>
      </c>
      <c r="I22" s="54"/>
      <c r="J22" s="15">
        <v>0</v>
      </c>
      <c r="K22" s="34"/>
      <c r="L22" s="54"/>
    </row>
    <row r="23" spans="1:12" ht="15">
      <c r="A23" s="34"/>
      <c r="B23" s="34" t="s">
        <v>60</v>
      </c>
      <c r="C23" s="34"/>
      <c r="D23" s="34"/>
      <c r="E23" s="34"/>
      <c r="F23" s="34"/>
      <c r="G23" s="34"/>
      <c r="H23" s="15">
        <v>-53450</v>
      </c>
      <c r="I23" s="54"/>
      <c r="J23" s="15">
        <v>0</v>
      </c>
      <c r="K23" s="34"/>
      <c r="L23" s="54"/>
    </row>
    <row r="24" spans="1:12" ht="15">
      <c r="A24" s="34"/>
      <c r="B24" s="34" t="s">
        <v>152</v>
      </c>
      <c r="C24" s="34"/>
      <c r="D24" s="34"/>
      <c r="E24" s="34"/>
      <c r="F24" s="34"/>
      <c r="G24" s="34"/>
      <c r="H24" s="46">
        <v>0</v>
      </c>
      <c r="I24" s="54"/>
      <c r="J24" s="46">
        <v>6768</v>
      </c>
      <c r="K24" s="42"/>
      <c r="L24" s="54"/>
    </row>
    <row r="25" spans="1:12" ht="15">
      <c r="A25" s="34" t="s">
        <v>61</v>
      </c>
      <c r="B25" s="34"/>
      <c r="C25" s="34"/>
      <c r="D25" s="34"/>
      <c r="E25" s="34"/>
      <c r="F25" s="34"/>
      <c r="G25" s="34"/>
      <c r="H25" s="14">
        <f>SUM(H9:H24)</f>
        <v>-9913</v>
      </c>
      <c r="I25" s="54"/>
      <c r="J25" s="14">
        <f>SUM(J9:J24)</f>
        <v>-13593</v>
      </c>
      <c r="K25" s="34"/>
      <c r="L25" s="54"/>
    </row>
    <row r="26" spans="1:12" ht="15">
      <c r="A26" s="34"/>
      <c r="B26" s="34"/>
      <c r="C26" s="34"/>
      <c r="D26" s="34"/>
      <c r="E26" s="34"/>
      <c r="F26" s="34"/>
      <c r="G26" s="34"/>
      <c r="H26" s="15"/>
      <c r="I26" s="54"/>
      <c r="J26" s="15"/>
      <c r="K26" s="34"/>
      <c r="L26" s="54"/>
    </row>
    <row r="27" spans="1:12" ht="15">
      <c r="A27" s="34" t="s">
        <v>62</v>
      </c>
      <c r="B27" s="34"/>
      <c r="C27" s="34"/>
      <c r="D27" s="34"/>
      <c r="E27" s="34"/>
      <c r="F27" s="34"/>
      <c r="G27" s="34"/>
      <c r="H27" s="15"/>
      <c r="I27" s="54"/>
      <c r="J27" s="15"/>
      <c r="K27" s="34"/>
      <c r="L27" s="54"/>
    </row>
    <row r="28" spans="1:12" ht="15">
      <c r="A28" s="34"/>
      <c r="B28" s="34" t="s">
        <v>123</v>
      </c>
      <c r="C28" s="34"/>
      <c r="D28" s="34"/>
      <c r="E28" s="34"/>
      <c r="F28" s="34"/>
      <c r="G28" s="34"/>
      <c r="H28" s="15">
        <v>0</v>
      </c>
      <c r="I28" s="54"/>
      <c r="J28" s="15">
        <v>2066</v>
      </c>
      <c r="K28" s="42"/>
      <c r="L28" s="54"/>
    </row>
    <row r="29" spans="1:12" ht="15">
      <c r="A29" s="34"/>
      <c r="B29" s="34" t="s">
        <v>63</v>
      </c>
      <c r="C29" s="34"/>
      <c r="D29" s="34"/>
      <c r="E29" s="34"/>
      <c r="F29" s="34"/>
      <c r="G29" s="34"/>
      <c r="H29" s="15">
        <v>14911</v>
      </c>
      <c r="I29" s="54"/>
      <c r="J29" s="15">
        <v>68331</v>
      </c>
      <c r="K29" s="42"/>
      <c r="L29" s="54"/>
    </row>
    <row r="30" spans="1:12" ht="15">
      <c r="A30" s="34"/>
      <c r="B30" s="34" t="s">
        <v>121</v>
      </c>
      <c r="C30" s="34"/>
      <c r="D30" s="34"/>
      <c r="E30" s="34"/>
      <c r="F30" s="34"/>
      <c r="G30" s="34"/>
      <c r="H30" s="15">
        <v>627</v>
      </c>
      <c r="I30" s="54"/>
      <c r="J30" s="15">
        <v>-2261</v>
      </c>
      <c r="K30" s="34"/>
      <c r="L30" s="54"/>
    </row>
    <row r="31" spans="1:12" ht="15">
      <c r="A31" s="34"/>
      <c r="B31" s="34" t="s">
        <v>153</v>
      </c>
      <c r="C31" s="34"/>
      <c r="D31" s="34"/>
      <c r="E31" s="34"/>
      <c r="F31" s="34"/>
      <c r="G31" s="34"/>
      <c r="H31" s="15">
        <v>-66</v>
      </c>
      <c r="I31" s="54"/>
      <c r="J31" s="15">
        <v>207</v>
      </c>
      <c r="K31" s="34"/>
      <c r="L31" s="54"/>
    </row>
    <row r="32" spans="1:12" ht="15">
      <c r="A32" s="34"/>
      <c r="B32" s="34" t="s">
        <v>122</v>
      </c>
      <c r="C32" s="34"/>
      <c r="D32" s="34"/>
      <c r="E32" s="34"/>
      <c r="F32" s="34"/>
      <c r="G32" s="34"/>
      <c r="H32" s="15">
        <v>0</v>
      </c>
      <c r="I32" s="54"/>
      <c r="J32" s="15">
        <v>-724</v>
      </c>
      <c r="K32" s="34"/>
      <c r="L32" s="54"/>
    </row>
    <row r="33" spans="1:12" ht="15">
      <c r="A33" s="34"/>
      <c r="B33" s="34" t="s">
        <v>63</v>
      </c>
      <c r="C33" s="34"/>
      <c r="D33" s="34"/>
      <c r="E33" s="34"/>
      <c r="F33" s="34"/>
      <c r="G33" s="34"/>
      <c r="H33" s="15">
        <v>0</v>
      </c>
      <c r="I33" s="54"/>
      <c r="J33" s="15">
        <v>-2691</v>
      </c>
      <c r="K33" s="34"/>
      <c r="L33" s="54"/>
    </row>
    <row r="34" spans="1:12" ht="15">
      <c r="A34" s="34"/>
      <c r="B34" s="34" t="s">
        <v>154</v>
      </c>
      <c r="C34" s="34"/>
      <c r="D34" s="34"/>
      <c r="E34" s="34"/>
      <c r="F34" s="34"/>
      <c r="G34" s="34"/>
      <c r="H34" s="46">
        <f>-4824+3000</f>
        <v>-1824</v>
      </c>
      <c r="I34" s="54"/>
      <c r="J34" s="46">
        <v>-24031</v>
      </c>
      <c r="K34" s="34"/>
      <c r="L34" s="54"/>
    </row>
    <row r="35" spans="1:12" ht="15">
      <c r="A35" s="34" t="s">
        <v>64</v>
      </c>
      <c r="B35" s="34"/>
      <c r="C35" s="34"/>
      <c r="D35" s="34"/>
      <c r="E35" s="34"/>
      <c r="F35" s="34"/>
      <c r="G35" s="34"/>
      <c r="H35" s="14">
        <f>SUM(H25:H34)</f>
        <v>3735</v>
      </c>
      <c r="I35" s="54"/>
      <c r="J35" s="14">
        <f>SUM(J25:J34)</f>
        <v>27304</v>
      </c>
      <c r="K35" s="34"/>
      <c r="L35" s="54"/>
    </row>
    <row r="36" spans="1:12" ht="15">
      <c r="A36" s="34"/>
      <c r="B36" s="34"/>
      <c r="C36" s="34"/>
      <c r="D36" s="34"/>
      <c r="E36" s="34"/>
      <c r="F36" s="34"/>
      <c r="G36" s="34"/>
      <c r="H36" s="15"/>
      <c r="I36" s="54"/>
      <c r="J36" s="15"/>
      <c r="K36" s="34"/>
      <c r="L36" s="54"/>
    </row>
    <row r="37" spans="1:12" ht="15">
      <c r="A37" s="34"/>
      <c r="B37" s="34" t="s">
        <v>65</v>
      </c>
      <c r="C37" s="34"/>
      <c r="D37" s="34"/>
      <c r="E37" s="34"/>
      <c r="F37" s="34"/>
      <c r="G37" s="34"/>
      <c r="H37" s="15">
        <v>1402</v>
      </c>
      <c r="I37" s="54"/>
      <c r="J37" s="15">
        <v>181</v>
      </c>
      <c r="K37" s="34"/>
      <c r="L37" s="54"/>
    </row>
    <row r="38" spans="1:12" ht="15">
      <c r="A38" s="34"/>
      <c r="B38" s="34" t="s">
        <v>66</v>
      </c>
      <c r="C38" s="34"/>
      <c r="D38" s="34"/>
      <c r="E38" s="34"/>
      <c r="F38" s="34"/>
      <c r="G38" s="34"/>
      <c r="H38" s="15">
        <v>-51</v>
      </c>
      <c r="I38" s="54"/>
      <c r="J38" s="15">
        <v>-683</v>
      </c>
      <c r="K38" s="34"/>
      <c r="L38" s="54"/>
    </row>
    <row r="39" spans="1:12" ht="15">
      <c r="A39" s="34"/>
      <c r="B39" s="34" t="s">
        <v>67</v>
      </c>
      <c r="C39" s="34"/>
      <c r="D39" s="34"/>
      <c r="E39" s="34"/>
      <c r="F39" s="34"/>
      <c r="G39" s="34"/>
      <c r="H39" s="15">
        <v>-53</v>
      </c>
      <c r="I39" s="54"/>
      <c r="J39" s="46">
        <v>-3423</v>
      </c>
      <c r="K39" s="34"/>
      <c r="L39" s="54"/>
    </row>
    <row r="40" spans="1:12" ht="15">
      <c r="A40" s="34" t="s">
        <v>68</v>
      </c>
      <c r="B40" s="34"/>
      <c r="C40" s="34"/>
      <c r="D40" s="34"/>
      <c r="E40" s="34"/>
      <c r="F40" s="34"/>
      <c r="G40" s="34"/>
      <c r="H40" s="18">
        <f>SUM(H35:H39)</f>
        <v>5033</v>
      </c>
      <c r="I40" s="54"/>
      <c r="J40" s="18">
        <f>SUM(J35:J39)</f>
        <v>23379</v>
      </c>
      <c r="K40" s="34"/>
      <c r="L40" s="54"/>
    </row>
    <row r="41" spans="1:12" ht="15">
      <c r="A41" s="34"/>
      <c r="B41" s="34"/>
      <c r="C41" s="34"/>
      <c r="D41" s="34"/>
      <c r="E41" s="34"/>
      <c r="F41" s="34"/>
      <c r="G41" s="34"/>
      <c r="H41" s="54"/>
      <c r="I41" s="54"/>
      <c r="J41" s="54"/>
      <c r="K41" s="61"/>
      <c r="L41" s="54"/>
    </row>
    <row r="42" spans="1:12" ht="15">
      <c r="A42" s="36" t="s">
        <v>69</v>
      </c>
      <c r="B42" s="34"/>
      <c r="C42" s="34"/>
      <c r="D42" s="34"/>
      <c r="E42" s="34"/>
      <c r="F42" s="34"/>
      <c r="G42" s="34"/>
      <c r="H42" s="23"/>
      <c r="I42" s="54"/>
      <c r="J42" s="23"/>
      <c r="K42" s="61"/>
      <c r="L42" s="54"/>
    </row>
    <row r="43" spans="1:12" ht="15">
      <c r="A43" s="34"/>
      <c r="B43" s="34" t="s">
        <v>70</v>
      </c>
      <c r="C43" s="34"/>
      <c r="D43" s="34"/>
      <c r="E43" s="34"/>
      <c r="F43" s="34"/>
      <c r="G43" s="34"/>
      <c r="H43" s="15">
        <v>155</v>
      </c>
      <c r="I43" s="54"/>
      <c r="J43" s="15">
        <v>476</v>
      </c>
      <c r="K43" s="34"/>
      <c r="L43" s="54"/>
    </row>
    <row r="44" spans="1:12" ht="15">
      <c r="A44" s="34"/>
      <c r="B44" s="34" t="s">
        <v>71</v>
      </c>
      <c r="C44" s="34"/>
      <c r="D44" s="34"/>
      <c r="E44" s="34"/>
      <c r="F44" s="34"/>
      <c r="G44" s="34"/>
      <c r="H44" s="15">
        <v>1776</v>
      </c>
      <c r="I44" s="54"/>
      <c r="J44" s="15">
        <v>97</v>
      </c>
      <c r="K44" s="34"/>
      <c r="L44" s="54"/>
    </row>
    <row r="45" spans="1:12" ht="15">
      <c r="A45" s="34"/>
      <c r="B45" s="34" t="s">
        <v>104</v>
      </c>
      <c r="C45" s="34"/>
      <c r="D45" s="34"/>
      <c r="E45" s="34"/>
      <c r="F45" s="34"/>
      <c r="G45" s="34"/>
      <c r="H45" s="15">
        <v>4</v>
      </c>
      <c r="I45" s="54"/>
      <c r="J45" s="15">
        <v>1</v>
      </c>
      <c r="K45" s="34"/>
      <c r="L45" s="54"/>
    </row>
    <row r="46" spans="1:12" ht="15">
      <c r="A46" s="34"/>
      <c r="B46" s="34" t="s">
        <v>78</v>
      </c>
      <c r="C46" s="34"/>
      <c r="D46" s="34"/>
      <c r="E46" s="34"/>
      <c r="F46" s="34"/>
      <c r="G46" s="34"/>
      <c r="H46" s="15">
        <v>25</v>
      </c>
      <c r="I46" s="54"/>
      <c r="J46" s="15">
        <v>4957</v>
      </c>
      <c r="K46" s="34"/>
      <c r="L46" s="54"/>
    </row>
    <row r="47" spans="1:12" ht="15">
      <c r="A47" s="34"/>
      <c r="B47" s="34" t="s">
        <v>137</v>
      </c>
      <c r="C47" s="34"/>
      <c r="D47" s="34"/>
      <c r="E47" s="34"/>
      <c r="F47" s="34"/>
      <c r="G47" s="34"/>
      <c r="H47" s="15">
        <v>0</v>
      </c>
      <c r="I47" s="54"/>
      <c r="J47" s="15">
        <v>0</v>
      </c>
      <c r="K47" s="34"/>
      <c r="L47" s="54"/>
    </row>
    <row r="48" spans="1:12" ht="15">
      <c r="A48" s="34"/>
      <c r="B48" s="34" t="s">
        <v>124</v>
      </c>
      <c r="C48" s="34"/>
      <c r="D48" s="34"/>
      <c r="E48" s="34"/>
      <c r="F48" s="34"/>
      <c r="G48" s="34"/>
      <c r="H48" s="15">
        <v>0</v>
      </c>
      <c r="I48" s="54"/>
      <c r="J48" s="15">
        <v>80000</v>
      </c>
      <c r="K48" s="34"/>
      <c r="L48" s="54"/>
    </row>
    <row r="49" spans="1:12" ht="15">
      <c r="A49" s="34"/>
      <c r="B49" s="34" t="s">
        <v>72</v>
      </c>
      <c r="C49" s="34"/>
      <c r="D49" s="34"/>
      <c r="E49" s="34"/>
      <c r="F49" s="34"/>
      <c r="G49" s="34"/>
      <c r="H49" s="15">
        <v>93</v>
      </c>
      <c r="I49" s="54"/>
      <c r="J49" s="15">
        <v>21</v>
      </c>
      <c r="K49" s="34"/>
      <c r="L49" s="54"/>
    </row>
    <row r="50" spans="1:12" ht="15">
      <c r="A50" s="34"/>
      <c r="B50" s="34" t="s">
        <v>73</v>
      </c>
      <c r="C50" s="34"/>
      <c r="D50" s="34"/>
      <c r="E50" s="34"/>
      <c r="F50" s="34"/>
      <c r="G50" s="34"/>
      <c r="H50" s="15">
        <v>1192</v>
      </c>
      <c r="I50" s="54"/>
      <c r="J50" s="15">
        <v>5862</v>
      </c>
      <c r="K50" s="34"/>
      <c r="L50" s="54"/>
    </row>
    <row r="51" spans="1:12" ht="15">
      <c r="A51" s="34"/>
      <c r="B51" s="34" t="s">
        <v>74</v>
      </c>
      <c r="C51" s="34"/>
      <c r="D51" s="34"/>
      <c r="E51" s="34"/>
      <c r="F51" s="34"/>
      <c r="G51" s="34"/>
      <c r="H51" s="15">
        <v>-7357</v>
      </c>
      <c r="I51" s="54"/>
      <c r="J51" s="15">
        <v>0</v>
      </c>
      <c r="K51" s="34"/>
      <c r="L51" s="54"/>
    </row>
    <row r="52" spans="1:12" ht="15">
      <c r="A52" s="34"/>
      <c r="B52" s="34" t="s">
        <v>75</v>
      </c>
      <c r="C52" s="34"/>
      <c r="D52" s="34"/>
      <c r="E52" s="34"/>
      <c r="F52" s="34"/>
      <c r="G52" s="34"/>
      <c r="H52" s="46">
        <v>-10</v>
      </c>
      <c r="I52" s="54"/>
      <c r="J52" s="46">
        <v>-368</v>
      </c>
      <c r="K52" s="34"/>
      <c r="L52" s="54"/>
    </row>
    <row r="53" spans="1:12" ht="15">
      <c r="A53" s="34" t="s">
        <v>155</v>
      </c>
      <c r="B53" s="34"/>
      <c r="C53" s="34"/>
      <c r="D53" s="34"/>
      <c r="E53" s="34"/>
      <c r="F53" s="34"/>
      <c r="G53" s="34"/>
      <c r="H53" s="46">
        <f>SUM(H43:H52)</f>
        <v>-4122</v>
      </c>
      <c r="I53" s="54"/>
      <c r="J53" s="46">
        <f>SUM(J43:J52)</f>
        <v>91046</v>
      </c>
      <c r="K53" s="34"/>
      <c r="L53" s="54"/>
    </row>
    <row r="54" spans="1:12" ht="15">
      <c r="A54" s="34"/>
      <c r="B54" s="34"/>
      <c r="C54" s="34"/>
      <c r="D54" s="34"/>
      <c r="E54" s="34"/>
      <c r="F54" s="34"/>
      <c r="G54" s="34"/>
      <c r="H54" s="7"/>
      <c r="I54" s="54"/>
      <c r="J54" s="7"/>
      <c r="K54" s="34"/>
      <c r="L54" s="54"/>
    </row>
    <row r="55" spans="1:12" ht="15">
      <c r="A55" s="34"/>
      <c r="B55" s="34"/>
      <c r="C55" s="34"/>
      <c r="D55" s="34"/>
      <c r="E55" s="34"/>
      <c r="F55" s="34"/>
      <c r="G55" s="34"/>
      <c r="H55" s="7"/>
      <c r="I55" s="54"/>
      <c r="J55" s="7"/>
      <c r="K55" s="34"/>
      <c r="L55" s="54"/>
    </row>
    <row r="56" spans="1:12" ht="15">
      <c r="A56" s="34"/>
      <c r="B56" s="34"/>
      <c r="C56" s="34"/>
      <c r="D56" s="34"/>
      <c r="E56" s="34"/>
      <c r="F56" s="34"/>
      <c r="G56" s="34"/>
      <c r="H56" s="7"/>
      <c r="I56" s="54"/>
      <c r="J56" s="7"/>
      <c r="K56" s="34"/>
      <c r="L56" s="54"/>
    </row>
    <row r="57" spans="1:12" ht="15">
      <c r="A57" s="34"/>
      <c r="B57" s="34"/>
      <c r="C57" s="34"/>
      <c r="D57" s="34"/>
      <c r="E57" s="34"/>
      <c r="F57" s="34"/>
      <c r="G57" s="34"/>
      <c r="H57" s="7"/>
      <c r="I57" s="54"/>
      <c r="J57" s="7"/>
      <c r="K57" s="34"/>
      <c r="L57" s="54"/>
    </row>
    <row r="58" spans="1:12" ht="15">
      <c r="A58" s="36" t="s">
        <v>76</v>
      </c>
      <c r="B58" s="34"/>
      <c r="C58" s="34"/>
      <c r="D58" s="34"/>
      <c r="E58" s="34"/>
      <c r="F58" s="34"/>
      <c r="G58" s="34"/>
      <c r="H58" s="7"/>
      <c r="I58" s="54"/>
      <c r="J58" s="7"/>
      <c r="K58" s="34"/>
      <c r="L58" s="54"/>
    </row>
    <row r="59" spans="1:12" ht="15">
      <c r="A59" s="34"/>
      <c r="B59" s="34" t="s">
        <v>77</v>
      </c>
      <c r="C59" s="34"/>
      <c r="D59" s="34"/>
      <c r="E59" s="34"/>
      <c r="F59" s="34"/>
      <c r="G59" s="34"/>
      <c r="H59" s="14">
        <v>-470</v>
      </c>
      <c r="I59" s="54"/>
      <c r="J59" s="14">
        <v>-5206</v>
      </c>
      <c r="K59" s="34"/>
      <c r="L59" s="54"/>
    </row>
    <row r="60" spans="1:12" ht="15">
      <c r="A60" s="34"/>
      <c r="B60" s="34" t="s">
        <v>79</v>
      </c>
      <c r="C60" s="34"/>
      <c r="D60" s="34"/>
      <c r="E60" s="34"/>
      <c r="F60" s="34"/>
      <c r="G60" s="34"/>
      <c r="H60" s="15">
        <v>-100</v>
      </c>
      <c r="I60" s="54"/>
      <c r="J60" s="15">
        <v>-4868</v>
      </c>
      <c r="K60" s="34"/>
      <c r="L60" s="54"/>
    </row>
    <row r="61" spans="1:12" ht="15">
      <c r="A61" s="34"/>
      <c r="B61" s="34" t="s">
        <v>80</v>
      </c>
      <c r="C61" s="34"/>
      <c r="D61" s="34"/>
      <c r="E61" s="34"/>
      <c r="F61" s="34"/>
      <c r="G61" s="34"/>
      <c r="H61" s="15">
        <v>-2000</v>
      </c>
      <c r="I61" s="54"/>
      <c r="J61" s="15">
        <v>-28900</v>
      </c>
      <c r="K61" s="34"/>
      <c r="L61" s="54"/>
    </row>
    <row r="62" spans="1:12" ht="15">
      <c r="A62" s="34"/>
      <c r="B62" s="34" t="s">
        <v>81</v>
      </c>
      <c r="C62" s="34"/>
      <c r="D62" s="34"/>
      <c r="E62" s="34"/>
      <c r="F62" s="34"/>
      <c r="G62" s="34"/>
      <c r="H62" s="15">
        <v>0</v>
      </c>
      <c r="I62" s="54"/>
      <c r="J62" s="15">
        <v>-67100</v>
      </c>
      <c r="K62" s="34"/>
      <c r="L62" s="54"/>
    </row>
    <row r="63" spans="1:12" ht="15">
      <c r="A63" s="34" t="s">
        <v>148</v>
      </c>
      <c r="B63" s="34"/>
      <c r="C63" s="34"/>
      <c r="D63" s="34"/>
      <c r="E63" s="34"/>
      <c r="F63" s="34"/>
      <c r="G63" s="34"/>
      <c r="H63" s="18">
        <f>SUM(H59:H62)</f>
        <v>-2570</v>
      </c>
      <c r="I63" s="54"/>
      <c r="J63" s="18">
        <f>SUM(J59:J62)</f>
        <v>-106074</v>
      </c>
      <c r="K63" s="34"/>
      <c r="L63" s="54"/>
    </row>
    <row r="64" spans="1:12" ht="15">
      <c r="A64" s="34"/>
      <c r="B64" s="34"/>
      <c r="C64" s="34"/>
      <c r="D64" s="34"/>
      <c r="E64" s="34"/>
      <c r="F64" s="34"/>
      <c r="G64" s="34"/>
      <c r="H64" s="7"/>
      <c r="I64" s="54"/>
      <c r="J64" s="7"/>
      <c r="K64" s="34"/>
      <c r="L64" s="54"/>
    </row>
    <row r="65" spans="1:12" ht="15">
      <c r="A65" s="34" t="s">
        <v>147</v>
      </c>
      <c r="B65" s="34"/>
      <c r="C65" s="34"/>
      <c r="D65" s="34"/>
      <c r="E65" s="34"/>
      <c r="F65" s="34"/>
      <c r="G65" s="34"/>
      <c r="H65" s="7">
        <f>+H40+H53+H63</f>
        <v>-1659</v>
      </c>
      <c r="I65" s="54"/>
      <c r="J65" s="7">
        <f>+J40+J53+J63</f>
        <v>8351</v>
      </c>
      <c r="K65" s="34"/>
      <c r="L65" s="54"/>
    </row>
    <row r="66" spans="1:12" ht="15">
      <c r="A66" s="34" t="s">
        <v>82</v>
      </c>
      <c r="B66" s="34"/>
      <c r="C66" s="34"/>
      <c r="D66" s="34"/>
      <c r="E66" s="34"/>
      <c r="F66" s="34"/>
      <c r="G66" s="34"/>
      <c r="H66" s="7">
        <f>+J67</f>
        <v>3779</v>
      </c>
      <c r="I66" s="54"/>
      <c r="J66" s="7">
        <v>-4572</v>
      </c>
      <c r="K66" s="34"/>
      <c r="L66" s="54"/>
    </row>
    <row r="67" spans="1:12" ht="15.75" thickBot="1">
      <c r="A67" s="34" t="s">
        <v>83</v>
      </c>
      <c r="B67" s="34"/>
      <c r="C67" s="34"/>
      <c r="D67" s="34"/>
      <c r="E67" s="34"/>
      <c r="F67" s="34"/>
      <c r="G67" s="34"/>
      <c r="H67" s="20">
        <f>+H65+H66</f>
        <v>2120</v>
      </c>
      <c r="I67" s="54"/>
      <c r="J67" s="20">
        <f>+J65+J66</f>
        <v>3779</v>
      </c>
      <c r="K67" s="34"/>
      <c r="L67" s="54"/>
    </row>
    <row r="68" spans="1:12" ht="15.75" thickTop="1">
      <c r="A68" s="34"/>
      <c r="B68" s="34"/>
      <c r="C68" s="34"/>
      <c r="D68" s="34"/>
      <c r="E68" s="34"/>
      <c r="F68" s="34"/>
      <c r="G68" s="42"/>
      <c r="H68" s="7"/>
      <c r="I68" s="54"/>
      <c r="J68" s="7"/>
      <c r="K68" s="34"/>
      <c r="L68" s="54"/>
    </row>
    <row r="69" spans="1:12" ht="15">
      <c r="A69" s="34" t="s">
        <v>84</v>
      </c>
      <c r="B69" s="34"/>
      <c r="C69" s="34"/>
      <c r="D69" s="34"/>
      <c r="E69" s="34"/>
      <c r="F69" s="34"/>
      <c r="G69" s="34"/>
      <c r="H69" s="14">
        <v>138</v>
      </c>
      <c r="I69" s="54"/>
      <c r="J69" s="14">
        <v>1292</v>
      </c>
      <c r="K69" s="34"/>
      <c r="L69" s="54"/>
    </row>
    <row r="70" spans="1:12" ht="15">
      <c r="A70" s="34" t="s">
        <v>85</v>
      </c>
      <c r="B70" s="34"/>
      <c r="C70" s="34"/>
      <c r="D70" s="34"/>
      <c r="E70" s="34"/>
      <c r="F70" s="34"/>
      <c r="G70" s="34"/>
      <c r="H70" s="15">
        <v>2040</v>
      </c>
      <c r="I70" s="54"/>
      <c r="J70" s="15">
        <v>4549</v>
      </c>
      <c r="K70" s="34"/>
      <c r="L70" s="54"/>
    </row>
    <row r="71" spans="1:12" ht="15">
      <c r="A71" s="34" t="s">
        <v>3</v>
      </c>
      <c r="B71" s="34"/>
      <c r="C71" s="34"/>
      <c r="D71" s="34"/>
      <c r="E71" s="34"/>
      <c r="F71" s="34"/>
      <c r="G71" s="34"/>
      <c r="H71" s="46">
        <v>-58</v>
      </c>
      <c r="I71" s="54"/>
      <c r="J71" s="46">
        <v>-2037</v>
      </c>
      <c r="K71" s="34"/>
      <c r="L71" s="54"/>
    </row>
    <row r="72" spans="1:12" ht="15">
      <c r="A72" s="34" t="s">
        <v>86</v>
      </c>
      <c r="B72" s="34"/>
      <c r="C72" s="34"/>
      <c r="D72" s="34"/>
      <c r="E72" s="34"/>
      <c r="F72" s="34"/>
      <c r="G72" s="34"/>
      <c r="H72" s="7">
        <f>SUM(H69:H71)</f>
        <v>2120</v>
      </c>
      <c r="I72" s="54"/>
      <c r="J72" s="7">
        <f>SUM(J69:J71)</f>
        <v>3804</v>
      </c>
      <c r="K72" s="34"/>
      <c r="L72" s="54"/>
    </row>
    <row r="73" spans="1:12" ht="15">
      <c r="A73" s="34"/>
      <c r="B73" s="34"/>
      <c r="C73" s="34"/>
      <c r="D73" s="34"/>
      <c r="E73" s="34"/>
      <c r="F73" s="34"/>
      <c r="G73" s="34"/>
      <c r="H73" s="7"/>
      <c r="I73" s="54"/>
      <c r="J73" s="7"/>
      <c r="K73" s="34"/>
      <c r="L73" s="54"/>
    </row>
    <row r="74" spans="1:12" ht="15">
      <c r="A74" s="34" t="s">
        <v>125</v>
      </c>
      <c r="B74" s="34"/>
      <c r="C74" s="34"/>
      <c r="D74" s="34"/>
      <c r="E74" s="34"/>
      <c r="F74" s="34"/>
      <c r="G74" s="34"/>
      <c r="H74" s="7">
        <v>0</v>
      </c>
      <c r="I74" s="54"/>
      <c r="J74" s="7">
        <v>-25</v>
      </c>
      <c r="K74" s="34"/>
      <c r="L74" s="54"/>
    </row>
    <row r="75" spans="1:12" ht="15.75" thickBot="1">
      <c r="A75" s="34"/>
      <c r="B75" s="34"/>
      <c r="C75" s="34"/>
      <c r="D75" s="34"/>
      <c r="E75" s="34"/>
      <c r="F75" s="34"/>
      <c r="G75" s="34"/>
      <c r="H75" s="20">
        <f>+H72+H74</f>
        <v>2120</v>
      </c>
      <c r="I75" s="54"/>
      <c r="J75" s="20">
        <f>+J72+J74</f>
        <v>3779</v>
      </c>
      <c r="K75" s="34"/>
      <c r="L75" s="54"/>
    </row>
    <row r="76" spans="1:12" ht="13.5" thickTop="1">
      <c r="A76" s="43"/>
      <c r="B76" s="43"/>
      <c r="C76" s="43"/>
      <c r="D76" s="43"/>
      <c r="E76" s="43"/>
      <c r="F76" s="43"/>
      <c r="G76" s="43"/>
      <c r="H76" s="48"/>
      <c r="I76" s="70"/>
      <c r="J76" s="48"/>
      <c r="K76" s="43"/>
      <c r="L76" s="70"/>
    </row>
    <row r="77" spans="1:12" ht="12.75">
      <c r="A77" s="43"/>
      <c r="B77" s="43"/>
      <c r="C77" s="43"/>
      <c r="D77" s="43"/>
      <c r="E77" s="43"/>
      <c r="F77" s="43"/>
      <c r="G77" s="43"/>
      <c r="H77" s="48"/>
      <c r="I77" s="70"/>
      <c r="J77" s="48"/>
      <c r="K77" s="43"/>
      <c r="L77" s="70"/>
    </row>
    <row r="78" spans="1:12" ht="15.75">
      <c r="A78" s="49" t="s">
        <v>87</v>
      </c>
      <c r="B78" s="43"/>
      <c r="C78" s="43"/>
      <c r="D78" s="43"/>
      <c r="E78" s="43"/>
      <c r="F78" s="43"/>
      <c r="G78" s="43"/>
      <c r="H78" s="48"/>
      <c r="I78" s="70"/>
      <c r="J78" s="48"/>
      <c r="K78" s="43"/>
      <c r="L78" s="74"/>
    </row>
    <row r="79" spans="1:12" ht="15.75">
      <c r="A79" s="49" t="s">
        <v>88</v>
      </c>
      <c r="B79" s="43"/>
      <c r="C79" s="43"/>
      <c r="D79" s="43"/>
      <c r="E79" s="43"/>
      <c r="F79" s="43"/>
      <c r="G79" s="43"/>
      <c r="H79" s="48"/>
      <c r="I79" s="70"/>
      <c r="J79" s="48"/>
      <c r="K79" s="43"/>
      <c r="L79" s="74"/>
    </row>
    <row r="80" spans="1:12" ht="12.75">
      <c r="A80" s="43"/>
      <c r="B80" s="43"/>
      <c r="C80" s="43"/>
      <c r="D80" s="43"/>
      <c r="E80" s="43"/>
      <c r="F80" s="43"/>
      <c r="G80" s="43"/>
      <c r="H80" s="48"/>
      <c r="I80" s="70"/>
      <c r="J80" s="48"/>
      <c r="K80" s="43"/>
      <c r="L80" s="70"/>
    </row>
    <row r="81" spans="1:12" ht="12.75">
      <c r="A81" s="43"/>
      <c r="B81" s="43"/>
      <c r="C81" s="43"/>
      <c r="D81" s="43"/>
      <c r="E81" s="43"/>
      <c r="F81" s="43"/>
      <c r="G81" s="43"/>
      <c r="K81" s="43"/>
      <c r="L81" s="70"/>
    </row>
    <row r="82" spans="1:12" ht="15">
      <c r="A82" s="34" t="s">
        <v>127</v>
      </c>
      <c r="B82" s="34" t="s">
        <v>128</v>
      </c>
      <c r="C82" s="34"/>
      <c r="D82" s="34"/>
      <c r="E82" s="34"/>
      <c r="F82" s="34"/>
      <c r="G82" s="34"/>
      <c r="H82" s="48"/>
      <c r="I82" s="48"/>
      <c r="J82" s="4"/>
      <c r="L82" s="50"/>
    </row>
    <row r="83" spans="1:12" ht="15">
      <c r="A83" s="34"/>
      <c r="B83" s="34" t="s">
        <v>160</v>
      </c>
      <c r="C83" s="34"/>
      <c r="D83" s="34"/>
      <c r="E83" s="34"/>
      <c r="F83" s="34"/>
      <c r="G83" s="34"/>
      <c r="H83" s="48"/>
      <c r="I83" s="48"/>
      <c r="J83" s="4"/>
      <c r="L83" s="50"/>
    </row>
    <row r="84" spans="1:12" ht="15">
      <c r="A84" s="34"/>
      <c r="B84" s="34"/>
      <c r="C84" s="34" t="s">
        <v>132</v>
      </c>
      <c r="D84" s="34"/>
      <c r="E84" s="7">
        <v>2</v>
      </c>
      <c r="F84" s="34"/>
      <c r="G84" s="34"/>
      <c r="H84" s="48"/>
      <c r="I84" s="48"/>
      <c r="J84" s="4"/>
      <c r="L84" s="50"/>
    </row>
    <row r="85" spans="1:12" ht="15">
      <c r="A85" s="34"/>
      <c r="B85" s="34"/>
      <c r="C85" s="34" t="s">
        <v>133</v>
      </c>
      <c r="D85" s="34"/>
      <c r="E85" s="23">
        <v>6735</v>
      </c>
      <c r="F85" s="34"/>
      <c r="G85" s="34"/>
      <c r="H85" s="48"/>
      <c r="I85" s="48"/>
      <c r="J85" s="48"/>
      <c r="K85" s="43"/>
      <c r="L85" s="70"/>
    </row>
    <row r="86" spans="1:12" ht="15">
      <c r="A86" s="34"/>
      <c r="B86" s="34"/>
      <c r="C86" s="34"/>
      <c r="D86" s="34"/>
      <c r="E86" s="7">
        <f>+E84-E85</f>
        <v>-6733</v>
      </c>
      <c r="F86" s="34"/>
      <c r="G86" s="34"/>
      <c r="H86" s="48"/>
      <c r="I86" s="48"/>
      <c r="J86" s="4"/>
      <c r="L86" s="51"/>
    </row>
    <row r="87" spans="1:12" ht="15">
      <c r="A87" s="34"/>
      <c r="B87" s="34" t="s">
        <v>126</v>
      </c>
      <c r="C87" s="34"/>
      <c r="D87" s="34"/>
      <c r="E87" s="23">
        <v>6735</v>
      </c>
      <c r="F87" s="34"/>
      <c r="G87" s="34"/>
      <c r="H87" s="66"/>
      <c r="I87" s="66"/>
      <c r="J87" s="2"/>
      <c r="L87" s="51"/>
    </row>
    <row r="88" spans="1:12" ht="15">
      <c r="A88" s="34"/>
      <c r="B88" s="34" t="s">
        <v>143</v>
      </c>
      <c r="C88" s="34"/>
      <c r="D88" s="34"/>
      <c r="E88" s="7">
        <f>+E86+E87</f>
        <v>2</v>
      </c>
      <c r="F88" s="34"/>
      <c r="G88" s="34"/>
      <c r="H88" s="66"/>
      <c r="I88" s="66"/>
      <c r="J88" s="2"/>
      <c r="L88" s="51"/>
    </row>
    <row r="89" spans="1:12" ht="15">
      <c r="A89" s="34"/>
      <c r="B89" s="34" t="s">
        <v>144</v>
      </c>
      <c r="C89" s="34"/>
      <c r="D89" s="34"/>
      <c r="E89" s="23">
        <v>2</v>
      </c>
      <c r="F89" s="34"/>
      <c r="G89" s="34"/>
      <c r="H89" s="66"/>
      <c r="I89" s="66"/>
      <c r="J89" s="2"/>
      <c r="L89" s="51"/>
    </row>
    <row r="90" spans="1:12" ht="15">
      <c r="A90" s="34"/>
      <c r="B90" s="34" t="s">
        <v>145</v>
      </c>
      <c r="C90" s="34"/>
      <c r="D90" s="34"/>
      <c r="E90" s="7"/>
      <c r="F90" s="34"/>
      <c r="G90" s="34"/>
      <c r="H90" s="66"/>
      <c r="I90" s="66"/>
      <c r="J90" s="2"/>
      <c r="L90" s="51"/>
    </row>
    <row r="91" spans="1:12" ht="15.75" thickBot="1">
      <c r="A91" s="61"/>
      <c r="B91" s="61" t="s">
        <v>146</v>
      </c>
      <c r="C91" s="61"/>
      <c r="D91" s="61"/>
      <c r="E91" s="40">
        <f>+E88-E89</f>
        <v>0</v>
      </c>
      <c r="F91" s="61"/>
      <c r="G91" s="61"/>
      <c r="H91" s="67"/>
      <c r="I91" s="67"/>
      <c r="J91" s="3"/>
      <c r="K91" s="50"/>
      <c r="L91" s="51"/>
    </row>
    <row r="92" spans="1:12" ht="15.75" thickTop="1">
      <c r="A92" s="61"/>
      <c r="B92" s="61"/>
      <c r="C92" s="61"/>
      <c r="D92" s="61"/>
      <c r="E92" s="61"/>
      <c r="F92" s="61"/>
      <c r="G92" s="61"/>
      <c r="H92" s="48"/>
      <c r="I92" s="48"/>
      <c r="J92" s="48"/>
      <c r="K92" s="50"/>
      <c r="L92" s="50"/>
    </row>
    <row r="93" spans="1:12" ht="15">
      <c r="A93" s="61"/>
      <c r="B93" s="61"/>
      <c r="C93" s="61"/>
      <c r="D93" s="61"/>
      <c r="E93" s="61"/>
      <c r="F93" s="61"/>
      <c r="G93" s="61"/>
      <c r="H93" s="67"/>
      <c r="I93" s="67"/>
      <c r="J93" s="3"/>
      <c r="K93" s="51"/>
      <c r="L93" s="51"/>
    </row>
    <row r="94" spans="1:12" ht="15">
      <c r="A94" s="61"/>
      <c r="B94" s="61"/>
      <c r="C94" s="61"/>
      <c r="D94" s="61"/>
      <c r="E94" s="61"/>
      <c r="F94" s="61"/>
      <c r="G94" s="61"/>
      <c r="H94" s="67"/>
      <c r="I94" s="67"/>
      <c r="J94" s="3"/>
      <c r="K94" s="51"/>
      <c r="L94" s="51"/>
    </row>
    <row r="95" spans="1:12" ht="15">
      <c r="A95" s="61"/>
      <c r="B95" s="61"/>
      <c r="C95" s="61"/>
      <c r="D95" s="61"/>
      <c r="E95" s="61"/>
      <c r="F95" s="61"/>
      <c r="G95" s="61"/>
      <c r="H95" s="67"/>
      <c r="I95" s="67"/>
      <c r="J95" s="3"/>
      <c r="K95" s="51"/>
      <c r="L95" s="51"/>
    </row>
    <row r="96" spans="1:12" ht="15">
      <c r="A96" s="61"/>
      <c r="B96" s="61"/>
      <c r="C96" s="61"/>
      <c r="D96" s="61"/>
      <c r="E96" s="61"/>
      <c r="F96" s="61"/>
      <c r="G96" s="61"/>
      <c r="H96" s="67"/>
      <c r="I96" s="67"/>
      <c r="J96" s="3"/>
      <c r="K96" s="51"/>
      <c r="L96" s="51"/>
    </row>
    <row r="97" spans="1:12" ht="15">
      <c r="A97" s="61"/>
      <c r="B97" s="61"/>
      <c r="C97" s="61"/>
      <c r="D97" s="61"/>
      <c r="E97" s="61"/>
      <c r="F97" s="61"/>
      <c r="G97" s="61"/>
      <c r="H97" s="67"/>
      <c r="I97" s="67"/>
      <c r="J97" s="3"/>
      <c r="K97" s="51"/>
      <c r="L97" s="51"/>
    </row>
    <row r="98" spans="1:12" ht="15">
      <c r="A98" s="61"/>
      <c r="B98" s="61"/>
      <c r="C98" s="61"/>
      <c r="D98" s="61"/>
      <c r="E98" s="61"/>
      <c r="F98" s="61"/>
      <c r="G98" s="61"/>
      <c r="H98" s="67"/>
      <c r="I98" s="67"/>
      <c r="J98" s="3"/>
      <c r="K98" s="51"/>
      <c r="L98" s="51"/>
    </row>
    <row r="99" spans="1:12" ht="15">
      <c r="A99" s="61"/>
      <c r="B99" s="61"/>
      <c r="C99" s="61"/>
      <c r="D99" s="61"/>
      <c r="E99" s="61"/>
      <c r="F99" s="61"/>
      <c r="G99" s="61"/>
      <c r="H99" s="67"/>
      <c r="I99" s="67"/>
      <c r="J99" s="3"/>
      <c r="K99" s="51"/>
      <c r="L99" s="51"/>
    </row>
    <row r="100" spans="1:12" ht="15">
      <c r="A100" s="68"/>
      <c r="B100" s="68"/>
      <c r="C100" s="68"/>
      <c r="D100" s="68"/>
      <c r="E100" s="61"/>
      <c r="F100" s="68"/>
      <c r="G100" s="68"/>
      <c r="H100" s="3"/>
      <c r="I100" s="3"/>
      <c r="J100" s="3"/>
      <c r="K100" s="51"/>
      <c r="L100" s="51"/>
    </row>
    <row r="101" spans="1:12" ht="14.25">
      <c r="A101" s="68"/>
      <c r="B101" s="68"/>
      <c r="C101" s="68"/>
      <c r="D101" s="68"/>
      <c r="E101" s="68"/>
      <c r="F101" s="68"/>
      <c r="G101" s="68"/>
      <c r="H101" s="3"/>
      <c r="I101" s="3"/>
      <c r="J101" s="3"/>
      <c r="K101" s="50"/>
      <c r="L101" s="50"/>
    </row>
    <row r="102" spans="1:12" ht="14.25">
      <c r="A102" s="68"/>
      <c r="B102" s="68"/>
      <c r="C102" s="68"/>
      <c r="D102" s="68"/>
      <c r="E102" s="68"/>
      <c r="F102" s="68"/>
      <c r="G102" s="68"/>
      <c r="H102" s="3"/>
      <c r="I102" s="3"/>
      <c r="J102" s="3"/>
      <c r="K102" s="50"/>
      <c r="L102" s="50"/>
    </row>
    <row r="103" spans="1:12" ht="14.25">
      <c r="A103" s="68"/>
      <c r="B103" s="68"/>
      <c r="C103" s="68"/>
      <c r="D103" s="68"/>
      <c r="E103" s="68"/>
      <c r="F103" s="68"/>
      <c r="G103" s="68"/>
      <c r="H103" s="3"/>
      <c r="I103" s="3"/>
      <c r="J103" s="3"/>
      <c r="K103" s="50"/>
      <c r="L103" s="50"/>
    </row>
    <row r="104" spans="1:12" ht="14.25">
      <c r="A104" s="68"/>
      <c r="B104" s="68"/>
      <c r="C104" s="68"/>
      <c r="D104" s="68"/>
      <c r="E104" s="68"/>
      <c r="F104" s="68"/>
      <c r="G104" s="68"/>
      <c r="H104" s="3"/>
      <c r="I104" s="3"/>
      <c r="J104" s="3"/>
      <c r="K104" s="50"/>
      <c r="L104" s="50"/>
    </row>
    <row r="105" spans="1:12" ht="14.25">
      <c r="A105" s="68"/>
      <c r="B105" s="68"/>
      <c r="C105" s="68"/>
      <c r="D105" s="68"/>
      <c r="E105" s="68"/>
      <c r="F105" s="68"/>
      <c r="G105" s="68"/>
      <c r="H105" s="50"/>
      <c r="I105" s="50"/>
      <c r="J105" s="50"/>
      <c r="K105" s="50"/>
      <c r="L105" s="50"/>
    </row>
    <row r="106" spans="1:12" ht="14.25">
      <c r="A106" s="68"/>
      <c r="B106" s="68"/>
      <c r="C106" s="68"/>
      <c r="D106" s="68"/>
      <c r="E106" s="68"/>
      <c r="F106" s="68"/>
      <c r="G106" s="68"/>
      <c r="H106" s="50"/>
      <c r="I106" s="50"/>
      <c r="J106" s="50"/>
      <c r="K106" s="50"/>
      <c r="L106" s="50"/>
    </row>
    <row r="107" spans="1:12" ht="14.25">
      <c r="A107" s="68"/>
      <c r="B107" s="68"/>
      <c r="C107" s="68"/>
      <c r="D107" s="68"/>
      <c r="E107" s="68"/>
      <c r="F107" s="68"/>
      <c r="G107" s="68"/>
      <c r="H107" s="50"/>
      <c r="I107" s="50"/>
      <c r="J107" s="50"/>
      <c r="K107" s="50"/>
      <c r="L107" s="50"/>
    </row>
    <row r="108" spans="1:12" ht="14.25">
      <c r="A108" s="68"/>
      <c r="B108" s="68"/>
      <c r="C108" s="68"/>
      <c r="D108" s="68"/>
      <c r="E108" s="68"/>
      <c r="F108" s="68"/>
      <c r="G108" s="68"/>
      <c r="H108" s="50"/>
      <c r="I108" s="50"/>
      <c r="J108" s="50"/>
      <c r="K108" s="50"/>
      <c r="L108" s="50"/>
    </row>
    <row r="109" spans="1:12" ht="14.25">
      <c r="A109" s="68"/>
      <c r="B109" s="68"/>
      <c r="C109" s="68"/>
      <c r="D109" s="68"/>
      <c r="E109" s="68"/>
      <c r="F109" s="68"/>
      <c r="G109" s="68"/>
      <c r="H109" s="50"/>
      <c r="I109" s="50"/>
      <c r="J109" s="50"/>
      <c r="K109" s="50"/>
      <c r="L109" s="50"/>
    </row>
    <row r="110" spans="1:7" ht="14.25">
      <c r="A110" s="69"/>
      <c r="B110" s="69"/>
      <c r="C110" s="69"/>
      <c r="D110" s="69"/>
      <c r="E110" s="68"/>
      <c r="F110" s="69"/>
      <c r="G110" s="69"/>
    </row>
    <row r="111" spans="1:7" ht="14.25">
      <c r="A111" s="69"/>
      <c r="B111" s="69"/>
      <c r="C111" s="69"/>
      <c r="D111" s="69"/>
      <c r="E111" s="69"/>
      <c r="F111" s="69"/>
      <c r="G111" s="69"/>
    </row>
    <row r="112" spans="1:7" ht="14.25">
      <c r="A112" s="69"/>
      <c r="B112" s="69"/>
      <c r="C112" s="69"/>
      <c r="D112" s="69"/>
      <c r="E112" s="69"/>
      <c r="F112" s="69"/>
      <c r="G112" s="69"/>
    </row>
    <row r="113" spans="1:7" ht="14.25">
      <c r="A113" s="69"/>
      <c r="B113" s="69"/>
      <c r="C113" s="69"/>
      <c r="D113" s="69"/>
      <c r="E113" s="69"/>
      <c r="F113" s="69"/>
      <c r="G113" s="69"/>
    </row>
    <row r="114" spans="1:7" ht="14.25">
      <c r="A114" s="69"/>
      <c r="B114" s="69"/>
      <c r="C114" s="69"/>
      <c r="D114" s="69"/>
      <c r="E114" s="69"/>
      <c r="F114" s="69"/>
      <c r="G114" s="69"/>
    </row>
    <row r="115" spans="1:7" ht="14.25">
      <c r="A115" s="69"/>
      <c r="B115" s="69"/>
      <c r="C115" s="69"/>
      <c r="D115" s="69"/>
      <c r="E115" s="69"/>
      <c r="F115" s="69"/>
      <c r="G115" s="69"/>
    </row>
    <row r="116" spans="1:7" ht="14.25">
      <c r="A116" s="69"/>
      <c r="B116" s="69"/>
      <c r="C116" s="69"/>
      <c r="D116" s="69"/>
      <c r="E116" s="69"/>
      <c r="F116" s="69"/>
      <c r="G116" s="69"/>
    </row>
    <row r="117" spans="1:7" ht="14.25">
      <c r="A117" s="69"/>
      <c r="B117" s="69"/>
      <c r="C117" s="69"/>
      <c r="D117" s="69"/>
      <c r="E117" s="69"/>
      <c r="F117" s="69"/>
      <c r="G117" s="69"/>
    </row>
    <row r="118" spans="1:7" ht="14.25">
      <c r="A118" s="69"/>
      <c r="B118" s="69"/>
      <c r="C118" s="69"/>
      <c r="D118" s="69"/>
      <c r="E118" s="69"/>
      <c r="F118" s="69"/>
      <c r="G118" s="69"/>
    </row>
    <row r="119" spans="1:7" ht="14.25">
      <c r="A119" s="69"/>
      <c r="B119" s="69"/>
      <c r="C119" s="69"/>
      <c r="D119" s="69"/>
      <c r="E119" s="69"/>
      <c r="F119" s="69"/>
      <c r="G119" s="69"/>
    </row>
    <row r="120" spans="1:7" ht="14.25">
      <c r="A120" s="69"/>
      <c r="B120" s="69"/>
      <c r="C120" s="69"/>
      <c r="D120" s="69"/>
      <c r="E120" s="69"/>
      <c r="F120" s="69"/>
      <c r="G120" s="69"/>
    </row>
    <row r="121" spans="1:7" ht="14.25">
      <c r="A121" s="69"/>
      <c r="B121" s="69"/>
      <c r="C121" s="69"/>
      <c r="D121" s="69"/>
      <c r="E121" s="69"/>
      <c r="F121" s="69"/>
      <c r="G121" s="69"/>
    </row>
    <row r="122" spans="1:7" ht="14.25">
      <c r="A122" s="69"/>
      <c r="B122" s="69"/>
      <c r="C122" s="69"/>
      <c r="D122" s="69"/>
      <c r="E122" s="69"/>
      <c r="F122" s="69"/>
      <c r="G122" s="69"/>
    </row>
    <row r="123" spans="1:7" ht="14.25">
      <c r="A123" s="69"/>
      <c r="B123" s="69"/>
      <c r="C123" s="69"/>
      <c r="D123" s="69"/>
      <c r="E123" s="69"/>
      <c r="F123" s="69"/>
      <c r="G123" s="69"/>
    </row>
    <row r="124" spans="1:7" ht="14.25">
      <c r="A124" s="69"/>
      <c r="B124" s="69"/>
      <c r="C124" s="69"/>
      <c r="D124" s="69"/>
      <c r="E124" s="69"/>
      <c r="F124" s="69"/>
      <c r="G124" s="69"/>
    </row>
    <row r="125" spans="1:7" ht="14.25">
      <c r="A125" s="69"/>
      <c r="B125" s="69"/>
      <c r="C125" s="69"/>
      <c r="D125" s="69"/>
      <c r="E125" s="69"/>
      <c r="F125" s="69"/>
      <c r="G125" s="69"/>
    </row>
    <row r="126" spans="1:7" ht="14.25">
      <c r="A126" s="69"/>
      <c r="B126" s="69"/>
      <c r="C126" s="69"/>
      <c r="D126" s="69"/>
      <c r="E126" s="69"/>
      <c r="F126" s="69"/>
      <c r="G126" s="69"/>
    </row>
    <row r="127" spans="1:7" ht="14.25">
      <c r="A127" s="69"/>
      <c r="B127" s="69"/>
      <c r="C127" s="69"/>
      <c r="D127" s="69"/>
      <c r="E127" s="69"/>
      <c r="F127" s="69"/>
      <c r="G127" s="69"/>
    </row>
    <row r="128" spans="1:7" ht="14.25">
      <c r="A128" s="69"/>
      <c r="B128" s="69"/>
      <c r="C128" s="69"/>
      <c r="D128" s="69"/>
      <c r="E128" s="69"/>
      <c r="F128" s="69"/>
      <c r="G128" s="69"/>
    </row>
    <row r="129" spans="1:7" ht="14.25">
      <c r="A129" s="69"/>
      <c r="B129" s="69"/>
      <c r="C129" s="69"/>
      <c r="D129" s="69"/>
      <c r="E129" s="69"/>
      <c r="F129" s="69"/>
      <c r="G129" s="69"/>
    </row>
    <row r="130" spans="1:7" ht="14.25">
      <c r="A130" s="69"/>
      <c r="B130" s="69"/>
      <c r="C130" s="69"/>
      <c r="D130" s="69"/>
      <c r="E130" s="69"/>
      <c r="F130" s="69"/>
      <c r="G130" s="69"/>
    </row>
    <row r="131" spans="1:7" ht="14.25">
      <c r="A131" s="69"/>
      <c r="B131" s="69"/>
      <c r="C131" s="69"/>
      <c r="D131" s="69"/>
      <c r="E131" s="69"/>
      <c r="F131" s="69"/>
      <c r="G131" s="69"/>
    </row>
    <row r="132" spans="1:7" ht="14.25">
      <c r="A132" s="69"/>
      <c r="B132" s="69"/>
      <c r="C132" s="69"/>
      <c r="D132" s="69"/>
      <c r="E132" s="69"/>
      <c r="F132" s="69"/>
      <c r="G132" s="69"/>
    </row>
    <row r="133" spans="1:7" ht="14.25">
      <c r="A133" s="69"/>
      <c r="B133" s="69"/>
      <c r="C133" s="69"/>
      <c r="D133" s="69"/>
      <c r="E133" s="69"/>
      <c r="F133" s="69"/>
      <c r="G133" s="69"/>
    </row>
    <row r="134" spans="1:7" ht="14.25">
      <c r="A134" s="69"/>
      <c r="B134" s="69"/>
      <c r="C134" s="69"/>
      <c r="D134" s="69"/>
      <c r="E134" s="69"/>
      <c r="F134" s="69"/>
      <c r="G134" s="69"/>
    </row>
    <row r="135" spans="1:7" ht="14.25">
      <c r="A135" s="69"/>
      <c r="B135" s="69"/>
      <c r="C135" s="69"/>
      <c r="D135" s="69"/>
      <c r="E135" s="69"/>
      <c r="F135" s="69"/>
      <c r="G135" s="69"/>
    </row>
    <row r="136" spans="1:7" ht="14.25">
      <c r="A136" s="69"/>
      <c r="B136" s="69"/>
      <c r="C136" s="69"/>
      <c r="D136" s="69"/>
      <c r="E136" s="69"/>
      <c r="F136" s="69"/>
      <c r="G136" s="69"/>
    </row>
    <row r="137" spans="1:7" ht="14.25">
      <c r="A137" s="69"/>
      <c r="B137" s="69"/>
      <c r="C137" s="69"/>
      <c r="D137" s="69"/>
      <c r="E137" s="69"/>
      <c r="F137" s="69"/>
      <c r="G137" s="69"/>
    </row>
    <row r="138" spans="1:7" ht="14.25">
      <c r="A138" s="69"/>
      <c r="B138" s="69"/>
      <c r="C138" s="69"/>
      <c r="D138" s="69"/>
      <c r="E138" s="69"/>
      <c r="F138" s="69"/>
      <c r="G138" s="69"/>
    </row>
    <row r="139" spans="1:7" ht="14.25">
      <c r="A139" s="69"/>
      <c r="B139" s="69"/>
      <c r="C139" s="69"/>
      <c r="D139" s="69"/>
      <c r="E139" s="69"/>
      <c r="F139" s="69"/>
      <c r="G139" s="69"/>
    </row>
    <row r="140" spans="1:7" ht="14.25">
      <c r="A140" s="69"/>
      <c r="B140" s="69"/>
      <c r="C140" s="69"/>
      <c r="D140" s="69"/>
      <c r="E140" s="69"/>
      <c r="F140" s="69"/>
      <c r="G140" s="69"/>
    </row>
    <row r="141" spans="1:7" ht="14.25">
      <c r="A141" s="69"/>
      <c r="B141" s="69"/>
      <c r="C141" s="69"/>
      <c r="D141" s="69"/>
      <c r="E141" s="69"/>
      <c r="F141" s="69"/>
      <c r="G141" s="69"/>
    </row>
    <row r="142" spans="1:7" ht="14.25">
      <c r="A142" s="69"/>
      <c r="B142" s="69"/>
      <c r="C142" s="69"/>
      <c r="D142" s="69"/>
      <c r="E142" s="69"/>
      <c r="F142" s="69"/>
      <c r="G142" s="69"/>
    </row>
    <row r="143" spans="1:7" ht="14.25">
      <c r="A143" s="69"/>
      <c r="B143" s="69"/>
      <c r="C143" s="69"/>
      <c r="D143" s="69"/>
      <c r="E143" s="69"/>
      <c r="F143" s="69"/>
      <c r="G143" s="69"/>
    </row>
    <row r="144" spans="1:7" ht="14.25">
      <c r="A144" s="69"/>
      <c r="B144" s="69"/>
      <c r="C144" s="69"/>
      <c r="D144" s="69"/>
      <c r="E144" s="69"/>
      <c r="F144" s="69"/>
      <c r="G144" s="69"/>
    </row>
    <row r="145" spans="1:7" ht="14.25">
      <c r="A145" s="69"/>
      <c r="B145" s="69"/>
      <c r="C145" s="69"/>
      <c r="D145" s="69"/>
      <c r="E145" s="69"/>
      <c r="F145" s="69"/>
      <c r="G145" s="69"/>
    </row>
    <row r="146" spans="1:7" ht="14.25">
      <c r="A146" s="69"/>
      <c r="B146" s="69"/>
      <c r="C146" s="69"/>
      <c r="D146" s="69"/>
      <c r="E146" s="69"/>
      <c r="F146" s="69"/>
      <c r="G146" s="69"/>
    </row>
    <row r="147" spans="1:7" ht="14.25">
      <c r="A147" s="69"/>
      <c r="B147" s="69"/>
      <c r="C147" s="69"/>
      <c r="D147" s="69"/>
      <c r="E147" s="69"/>
      <c r="F147" s="69"/>
      <c r="G147" s="69"/>
    </row>
    <row r="148" spans="1:7" ht="14.25">
      <c r="A148" s="69"/>
      <c r="B148" s="69"/>
      <c r="C148" s="69"/>
      <c r="D148" s="69"/>
      <c r="E148" s="69"/>
      <c r="F148" s="69"/>
      <c r="G148" s="69"/>
    </row>
    <row r="149" spans="1:7" ht="14.25">
      <c r="A149" s="69"/>
      <c r="B149" s="69"/>
      <c r="C149" s="69"/>
      <c r="D149" s="69"/>
      <c r="E149" s="69"/>
      <c r="F149" s="69"/>
      <c r="G149" s="69"/>
    </row>
    <row r="150" spans="1:7" ht="14.25">
      <c r="A150" s="69"/>
      <c r="B150" s="69"/>
      <c r="C150" s="69"/>
      <c r="D150" s="69"/>
      <c r="E150" s="69"/>
      <c r="F150" s="69"/>
      <c r="G150" s="69"/>
    </row>
    <row r="151" spans="1:7" ht="14.25">
      <c r="A151" s="69"/>
      <c r="B151" s="69"/>
      <c r="C151" s="69"/>
      <c r="D151" s="69"/>
      <c r="E151" s="69"/>
      <c r="F151" s="69"/>
      <c r="G151" s="69"/>
    </row>
    <row r="152" spans="1:7" ht="14.25">
      <c r="A152" s="69"/>
      <c r="B152" s="69"/>
      <c r="C152" s="69"/>
      <c r="D152" s="69"/>
      <c r="E152" s="69"/>
      <c r="F152" s="69"/>
      <c r="G152" s="69"/>
    </row>
    <row r="153" spans="1:7" ht="14.25">
      <c r="A153" s="69"/>
      <c r="B153" s="69"/>
      <c r="C153" s="69"/>
      <c r="D153" s="69"/>
      <c r="E153" s="69"/>
      <c r="F153" s="69"/>
      <c r="G153" s="69"/>
    </row>
    <row r="154" spans="1:7" ht="14.25">
      <c r="A154" s="69"/>
      <c r="B154" s="69"/>
      <c r="C154" s="69"/>
      <c r="D154" s="69"/>
      <c r="E154" s="69"/>
      <c r="F154" s="69"/>
      <c r="G154" s="69"/>
    </row>
    <row r="155" spans="1:7" ht="14.25">
      <c r="A155" s="69"/>
      <c r="B155" s="69"/>
      <c r="C155" s="69"/>
      <c r="D155" s="69"/>
      <c r="E155" s="69"/>
      <c r="F155" s="69"/>
      <c r="G155" s="69"/>
    </row>
    <row r="156" spans="1:7" ht="14.25">
      <c r="A156" s="69"/>
      <c r="B156" s="69"/>
      <c r="C156" s="69"/>
      <c r="D156" s="69"/>
      <c r="E156" s="69"/>
      <c r="F156" s="69"/>
      <c r="G156" s="69"/>
    </row>
    <row r="157" spans="1:7" ht="14.25">
      <c r="A157" s="69"/>
      <c r="B157" s="69"/>
      <c r="C157" s="69"/>
      <c r="D157" s="69"/>
      <c r="E157" s="69"/>
      <c r="F157" s="69"/>
      <c r="G157" s="69"/>
    </row>
    <row r="158" spans="1:7" ht="14.25">
      <c r="A158" s="69"/>
      <c r="B158" s="69"/>
      <c r="C158" s="69"/>
      <c r="D158" s="69"/>
      <c r="E158" s="69"/>
      <c r="F158" s="69"/>
      <c r="G158" s="69"/>
    </row>
    <row r="159" spans="1:7" ht="14.25">
      <c r="A159" s="69"/>
      <c r="B159" s="69"/>
      <c r="C159" s="69"/>
      <c r="D159" s="69"/>
      <c r="E159" s="69"/>
      <c r="F159" s="69"/>
      <c r="G159" s="69"/>
    </row>
    <row r="160" spans="1:7" ht="14.25">
      <c r="A160" s="69"/>
      <c r="B160" s="69"/>
      <c r="C160" s="69"/>
      <c r="D160" s="69"/>
      <c r="E160" s="69"/>
      <c r="F160" s="69"/>
      <c r="G160" s="69"/>
    </row>
    <row r="161" spans="1:7" ht="14.25">
      <c r="A161" s="69"/>
      <c r="B161" s="69"/>
      <c r="C161" s="69"/>
      <c r="D161" s="69"/>
      <c r="E161" s="69"/>
      <c r="F161" s="69"/>
      <c r="G161" s="69"/>
    </row>
    <row r="162" spans="1:7" ht="14.25">
      <c r="A162" s="69"/>
      <c r="B162" s="69"/>
      <c r="C162" s="69"/>
      <c r="D162" s="69"/>
      <c r="E162" s="69"/>
      <c r="F162" s="69"/>
      <c r="G162" s="69"/>
    </row>
    <row r="163" spans="1:7" ht="14.25">
      <c r="A163" s="69"/>
      <c r="B163" s="69"/>
      <c r="C163" s="69"/>
      <c r="D163" s="69"/>
      <c r="E163" s="69"/>
      <c r="F163" s="69"/>
      <c r="G163" s="69"/>
    </row>
    <row r="164" spans="1:7" ht="14.25">
      <c r="A164" s="69"/>
      <c r="B164" s="69"/>
      <c r="C164" s="69"/>
      <c r="D164" s="69"/>
      <c r="E164" s="69"/>
      <c r="F164" s="69"/>
      <c r="G164" s="69"/>
    </row>
    <row r="165" spans="1:7" ht="14.25">
      <c r="A165" s="69"/>
      <c r="B165" s="69"/>
      <c r="C165" s="69"/>
      <c r="D165" s="69"/>
      <c r="E165" s="69"/>
      <c r="F165" s="69"/>
      <c r="G165" s="69"/>
    </row>
    <row r="166" spans="1:7" ht="14.25">
      <c r="A166" s="69"/>
      <c r="B166" s="69"/>
      <c r="C166" s="69"/>
      <c r="D166" s="69"/>
      <c r="E166" s="69"/>
      <c r="F166" s="69"/>
      <c r="G166" s="69"/>
    </row>
    <row r="167" spans="1:7" ht="14.25">
      <c r="A167" s="69"/>
      <c r="B167" s="69"/>
      <c r="C167" s="69"/>
      <c r="D167" s="69"/>
      <c r="E167" s="69"/>
      <c r="F167" s="69"/>
      <c r="G167" s="69"/>
    </row>
    <row r="168" spans="1:7" ht="14.25">
      <c r="A168" s="69"/>
      <c r="B168" s="69"/>
      <c r="C168" s="69"/>
      <c r="D168" s="69"/>
      <c r="E168" s="69"/>
      <c r="F168" s="69"/>
      <c r="G168" s="69"/>
    </row>
    <row r="169" spans="1:7" ht="14.25">
      <c r="A169" s="69"/>
      <c r="B169" s="69"/>
      <c r="C169" s="69"/>
      <c r="D169" s="69"/>
      <c r="E169" s="69"/>
      <c r="F169" s="69"/>
      <c r="G169" s="69"/>
    </row>
    <row r="170" spans="1:7" ht="14.25">
      <c r="A170" s="69"/>
      <c r="B170" s="69"/>
      <c r="C170" s="69"/>
      <c r="D170" s="69"/>
      <c r="E170" s="69"/>
      <c r="F170" s="69"/>
      <c r="G170" s="69"/>
    </row>
    <row r="171" spans="1:7" ht="14.25">
      <c r="A171" s="69"/>
      <c r="B171" s="69"/>
      <c r="C171" s="69"/>
      <c r="D171" s="69"/>
      <c r="E171" s="69"/>
      <c r="F171" s="69"/>
      <c r="G171" s="69"/>
    </row>
    <row r="172" spans="1:7" ht="14.25">
      <c r="A172" s="69"/>
      <c r="B172" s="69"/>
      <c r="C172" s="69"/>
      <c r="D172" s="69"/>
      <c r="E172" s="69"/>
      <c r="F172" s="69"/>
      <c r="G172" s="69"/>
    </row>
    <row r="173" spans="1:7" ht="14.25">
      <c r="A173" s="69"/>
      <c r="B173" s="69"/>
      <c r="C173" s="69"/>
      <c r="D173" s="69"/>
      <c r="E173" s="69"/>
      <c r="F173" s="69"/>
      <c r="G173" s="69"/>
    </row>
    <row r="174" spans="1:7" ht="14.25">
      <c r="A174" s="69"/>
      <c r="B174" s="69"/>
      <c r="C174" s="69"/>
      <c r="D174" s="69"/>
      <c r="E174" s="69"/>
      <c r="F174" s="69"/>
      <c r="G174" s="69"/>
    </row>
    <row r="175" spans="1:7" ht="14.25">
      <c r="A175" s="69"/>
      <c r="B175" s="69"/>
      <c r="C175" s="69"/>
      <c r="D175" s="69"/>
      <c r="E175" s="69"/>
      <c r="F175" s="69"/>
      <c r="G175" s="69"/>
    </row>
    <row r="176" spans="1:7" ht="14.25">
      <c r="A176" s="69"/>
      <c r="B176" s="69"/>
      <c r="C176" s="69"/>
      <c r="D176" s="69"/>
      <c r="E176" s="69"/>
      <c r="F176" s="69"/>
      <c r="G176" s="69"/>
    </row>
    <row r="177" spans="1:7" ht="14.25">
      <c r="A177" s="69"/>
      <c r="B177" s="69"/>
      <c r="C177" s="69"/>
      <c r="D177" s="69"/>
      <c r="E177" s="69"/>
      <c r="F177" s="69"/>
      <c r="G177" s="69"/>
    </row>
    <row r="178" spans="1:7" ht="14.25">
      <c r="A178" s="69"/>
      <c r="B178" s="69"/>
      <c r="C178" s="69"/>
      <c r="D178" s="69"/>
      <c r="E178" s="69"/>
      <c r="F178" s="69"/>
      <c r="G178" s="69"/>
    </row>
    <row r="179" spans="1:7" ht="14.25">
      <c r="A179" s="69"/>
      <c r="B179" s="69"/>
      <c r="C179" s="69"/>
      <c r="D179" s="69"/>
      <c r="E179" s="69"/>
      <c r="F179" s="69"/>
      <c r="G179" s="69"/>
    </row>
    <row r="180" spans="1:7" ht="14.25">
      <c r="A180" s="69"/>
      <c r="B180" s="69"/>
      <c r="C180" s="69"/>
      <c r="D180" s="69"/>
      <c r="E180" s="69"/>
      <c r="F180" s="69"/>
      <c r="G180" s="69"/>
    </row>
    <row r="181" spans="1:7" ht="14.25">
      <c r="A181" s="69"/>
      <c r="B181" s="69"/>
      <c r="C181" s="69"/>
      <c r="D181" s="69"/>
      <c r="E181" s="69"/>
      <c r="F181" s="69"/>
      <c r="G181" s="69"/>
    </row>
    <row r="182" spans="1:7" ht="14.25">
      <c r="A182" s="69"/>
      <c r="B182" s="69"/>
      <c r="C182" s="69"/>
      <c r="D182" s="69"/>
      <c r="E182" s="69"/>
      <c r="F182" s="69"/>
      <c r="G182" s="69"/>
    </row>
    <row r="183" spans="1:7" ht="14.25">
      <c r="A183" s="69"/>
      <c r="B183" s="69"/>
      <c r="C183" s="69"/>
      <c r="D183" s="69"/>
      <c r="E183" s="69"/>
      <c r="F183" s="69"/>
      <c r="G183" s="69"/>
    </row>
    <row r="184" spans="1:7" ht="14.25">
      <c r="A184" s="69"/>
      <c r="B184" s="69"/>
      <c r="C184" s="69"/>
      <c r="D184" s="69"/>
      <c r="E184" s="69"/>
      <c r="F184" s="69"/>
      <c r="G184" s="69"/>
    </row>
    <row r="185" spans="1:7" ht="14.25">
      <c r="A185" s="69"/>
      <c r="B185" s="69"/>
      <c r="C185" s="69"/>
      <c r="D185" s="69"/>
      <c r="E185" s="69"/>
      <c r="F185" s="69"/>
      <c r="G185" s="69"/>
    </row>
    <row r="186" spans="1:7" ht="14.25">
      <c r="A186" s="69"/>
      <c r="B186" s="69"/>
      <c r="C186" s="69"/>
      <c r="D186" s="69"/>
      <c r="E186" s="69"/>
      <c r="F186" s="69"/>
      <c r="G186" s="69"/>
    </row>
    <row r="187" spans="1:7" ht="14.25">
      <c r="A187" s="69"/>
      <c r="B187" s="69"/>
      <c r="C187" s="69"/>
      <c r="D187" s="69"/>
      <c r="E187" s="69"/>
      <c r="F187" s="69"/>
      <c r="G187" s="69"/>
    </row>
    <row r="188" spans="1:7" ht="14.25">
      <c r="A188" s="69"/>
      <c r="B188" s="69"/>
      <c r="C188" s="69"/>
      <c r="D188" s="69"/>
      <c r="E188" s="69"/>
      <c r="F188" s="69"/>
      <c r="G188" s="69"/>
    </row>
    <row r="189" spans="1:7" ht="14.25">
      <c r="A189" s="69"/>
      <c r="B189" s="69"/>
      <c r="C189" s="69"/>
      <c r="D189" s="69"/>
      <c r="E189" s="69"/>
      <c r="F189" s="69"/>
      <c r="G189" s="69"/>
    </row>
    <row r="190" spans="1:7" ht="14.25">
      <c r="A190" s="69"/>
      <c r="B190" s="69"/>
      <c r="C190" s="69"/>
      <c r="D190" s="69"/>
      <c r="E190" s="69"/>
      <c r="F190" s="69"/>
      <c r="G190" s="69"/>
    </row>
    <row r="191" spans="1:7" ht="14.25">
      <c r="A191" s="69"/>
      <c r="B191" s="69"/>
      <c r="C191" s="69"/>
      <c r="D191" s="69"/>
      <c r="E191" s="69"/>
      <c r="F191" s="69"/>
      <c r="G191" s="69"/>
    </row>
    <row r="192" spans="1:7" ht="14.25">
      <c r="A192" s="69"/>
      <c r="B192" s="69"/>
      <c r="C192" s="69"/>
      <c r="D192" s="69"/>
      <c r="E192" s="69"/>
      <c r="F192" s="69"/>
      <c r="G192" s="69"/>
    </row>
    <row r="193" spans="1:7" ht="14.25">
      <c r="A193" s="69"/>
      <c r="B193" s="69"/>
      <c r="C193" s="69"/>
      <c r="D193" s="69"/>
      <c r="E193" s="69"/>
      <c r="F193" s="69"/>
      <c r="G193" s="69"/>
    </row>
    <row r="194" spans="1:7" ht="14.25">
      <c r="A194" s="69"/>
      <c r="B194" s="69"/>
      <c r="C194" s="69"/>
      <c r="D194" s="69"/>
      <c r="E194" s="69"/>
      <c r="F194" s="69"/>
      <c r="G194" s="69"/>
    </row>
    <row r="195" spans="1:7" ht="14.25">
      <c r="A195" s="69"/>
      <c r="B195" s="69"/>
      <c r="C195" s="69"/>
      <c r="D195" s="69"/>
      <c r="E195" s="69"/>
      <c r="F195" s="69"/>
      <c r="G195" s="69"/>
    </row>
    <row r="196" spans="1:7" ht="14.25">
      <c r="A196" s="69"/>
      <c r="B196" s="69"/>
      <c r="C196" s="69"/>
      <c r="D196" s="69"/>
      <c r="E196" s="69"/>
      <c r="F196" s="69"/>
      <c r="G196" s="69"/>
    </row>
    <row r="197" spans="1:7" ht="14.25">
      <c r="A197" s="69"/>
      <c r="B197" s="69"/>
      <c r="C197" s="69"/>
      <c r="D197" s="69"/>
      <c r="E197" s="69"/>
      <c r="F197" s="69"/>
      <c r="G197" s="69"/>
    </row>
    <row r="198" spans="1:7" ht="14.25">
      <c r="A198" s="69"/>
      <c r="B198" s="69"/>
      <c r="C198" s="69"/>
      <c r="D198" s="69"/>
      <c r="E198" s="69"/>
      <c r="F198" s="69"/>
      <c r="G198" s="69"/>
    </row>
    <row r="199" spans="1:7" ht="14.25">
      <c r="A199" s="69"/>
      <c r="B199" s="69"/>
      <c r="C199" s="69"/>
      <c r="D199" s="69"/>
      <c r="E199" s="69"/>
      <c r="F199" s="69"/>
      <c r="G199" s="69"/>
    </row>
    <row r="200" spans="1:7" ht="14.25">
      <c r="A200" s="69"/>
      <c r="B200" s="69"/>
      <c r="C200" s="69"/>
      <c r="D200" s="69"/>
      <c r="E200" s="69"/>
      <c r="F200" s="69"/>
      <c r="G200" s="69"/>
    </row>
    <row r="201" spans="1:7" ht="14.25">
      <c r="A201" s="69"/>
      <c r="B201" s="69"/>
      <c r="C201" s="69"/>
      <c r="D201" s="69"/>
      <c r="E201" s="69"/>
      <c r="F201" s="69"/>
      <c r="G201" s="69"/>
    </row>
    <row r="202" spans="1:7" ht="14.25">
      <c r="A202" s="69"/>
      <c r="B202" s="69"/>
      <c r="C202" s="69"/>
      <c r="D202" s="69"/>
      <c r="E202" s="69"/>
      <c r="F202" s="69"/>
      <c r="G202" s="69"/>
    </row>
    <row r="203" spans="1:7" ht="14.25">
      <c r="A203" s="69"/>
      <c r="B203" s="69"/>
      <c r="C203" s="69"/>
      <c r="D203" s="69"/>
      <c r="E203" s="69"/>
      <c r="F203" s="69"/>
      <c r="G203" s="69"/>
    </row>
    <row r="204" spans="1:7" ht="14.25">
      <c r="A204" s="69"/>
      <c r="B204" s="69"/>
      <c r="C204" s="69"/>
      <c r="D204" s="69"/>
      <c r="E204" s="69"/>
      <c r="F204" s="69"/>
      <c r="G204" s="69"/>
    </row>
    <row r="205" spans="1:7" ht="14.25">
      <c r="A205" s="69"/>
      <c r="B205" s="69"/>
      <c r="C205" s="69"/>
      <c r="D205" s="69"/>
      <c r="E205" s="69"/>
      <c r="F205" s="69"/>
      <c r="G205" s="69"/>
    </row>
    <row r="206" spans="1:7" ht="14.25">
      <c r="A206" s="69"/>
      <c r="B206" s="69"/>
      <c r="C206" s="69"/>
      <c r="D206" s="69"/>
      <c r="E206" s="69"/>
      <c r="F206" s="69"/>
      <c r="G206" s="69"/>
    </row>
    <row r="207" spans="1:7" ht="14.25">
      <c r="A207" s="69"/>
      <c r="B207" s="69"/>
      <c r="C207" s="69"/>
      <c r="D207" s="69"/>
      <c r="E207" s="69"/>
      <c r="F207" s="69"/>
      <c r="G207" s="69"/>
    </row>
    <row r="208" spans="1:7" ht="14.25">
      <c r="A208" s="69"/>
      <c r="B208" s="69"/>
      <c r="C208" s="69"/>
      <c r="D208" s="69"/>
      <c r="E208" s="69"/>
      <c r="F208" s="69"/>
      <c r="G208" s="69"/>
    </row>
    <row r="209" spans="1:7" ht="14.25">
      <c r="A209" s="69"/>
      <c r="B209" s="69"/>
      <c r="C209" s="69"/>
      <c r="D209" s="69"/>
      <c r="E209" s="69"/>
      <c r="F209" s="69"/>
      <c r="G209" s="69"/>
    </row>
    <row r="210" spans="1:7" ht="14.25">
      <c r="A210" s="69"/>
      <c r="B210" s="69"/>
      <c r="C210" s="69"/>
      <c r="D210" s="69"/>
      <c r="E210" s="69"/>
      <c r="F210" s="69"/>
      <c r="G210" s="69"/>
    </row>
    <row r="211" spans="1:7" ht="14.25">
      <c r="A211" s="69"/>
      <c r="B211" s="69"/>
      <c r="C211" s="69"/>
      <c r="D211" s="69"/>
      <c r="E211" s="69"/>
      <c r="F211" s="69"/>
      <c r="G211" s="69"/>
    </row>
    <row r="212" spans="1:7" ht="14.25">
      <c r="A212" s="69"/>
      <c r="B212" s="69"/>
      <c r="C212" s="69"/>
      <c r="D212" s="69"/>
      <c r="E212" s="69"/>
      <c r="F212" s="69"/>
      <c r="G212" s="69"/>
    </row>
    <row r="213" spans="1:7" ht="14.25">
      <c r="A213" s="69"/>
      <c r="B213" s="69"/>
      <c r="C213" s="69"/>
      <c r="D213" s="69"/>
      <c r="E213" s="69"/>
      <c r="F213" s="69"/>
      <c r="G213" s="69"/>
    </row>
    <row r="214" spans="1:7" ht="14.25">
      <c r="A214" s="69"/>
      <c r="B214" s="69"/>
      <c r="C214" s="69"/>
      <c r="D214" s="69"/>
      <c r="E214" s="69"/>
      <c r="F214" s="69"/>
      <c r="G214" s="69"/>
    </row>
    <row r="215" spans="1:7" ht="14.25">
      <c r="A215" s="69"/>
      <c r="B215" s="69"/>
      <c r="C215" s="69"/>
      <c r="D215" s="69"/>
      <c r="E215" s="69"/>
      <c r="F215" s="69"/>
      <c r="G215" s="69"/>
    </row>
    <row r="216" spans="1:7" ht="14.25">
      <c r="A216" s="69"/>
      <c r="B216" s="69"/>
      <c r="C216" s="69"/>
      <c r="D216" s="69"/>
      <c r="E216" s="69"/>
      <c r="F216" s="69"/>
      <c r="G216" s="69"/>
    </row>
    <row r="217" spans="1:7" ht="14.25">
      <c r="A217" s="69"/>
      <c r="B217" s="69"/>
      <c r="C217" s="69"/>
      <c r="D217" s="69"/>
      <c r="E217" s="69"/>
      <c r="F217" s="69"/>
      <c r="G217" s="69"/>
    </row>
    <row r="218" spans="1:7" ht="14.25">
      <c r="A218" s="69"/>
      <c r="B218" s="69"/>
      <c r="C218" s="69"/>
      <c r="D218" s="69"/>
      <c r="E218" s="69"/>
      <c r="F218" s="69"/>
      <c r="G218" s="69"/>
    </row>
    <row r="219" spans="1:7" ht="14.25">
      <c r="A219" s="69"/>
      <c r="B219" s="69"/>
      <c r="C219" s="69"/>
      <c r="D219" s="69"/>
      <c r="E219" s="69"/>
      <c r="F219" s="69"/>
      <c r="G219" s="69"/>
    </row>
    <row r="220" spans="1:7" ht="14.25">
      <c r="A220" s="69"/>
      <c r="B220" s="69"/>
      <c r="C220" s="69"/>
      <c r="D220" s="69"/>
      <c r="E220" s="69"/>
      <c r="F220" s="69"/>
      <c r="G220" s="69"/>
    </row>
    <row r="221" spans="1:7" ht="14.25">
      <c r="A221" s="69"/>
      <c r="B221" s="69"/>
      <c r="C221" s="69"/>
      <c r="D221" s="69"/>
      <c r="E221" s="69"/>
      <c r="F221" s="69"/>
      <c r="G221" s="69"/>
    </row>
    <row r="222" spans="1:7" ht="14.25">
      <c r="A222" s="69"/>
      <c r="B222" s="69"/>
      <c r="C222" s="69"/>
      <c r="D222" s="69"/>
      <c r="E222" s="69"/>
      <c r="F222" s="69"/>
      <c r="G222" s="69"/>
    </row>
    <row r="223" spans="1:7" ht="14.25">
      <c r="A223" s="69"/>
      <c r="B223" s="69"/>
      <c r="C223" s="69"/>
      <c r="D223" s="69"/>
      <c r="E223" s="69"/>
      <c r="F223" s="69"/>
      <c r="G223" s="69"/>
    </row>
    <row r="224" spans="1:7" ht="14.25">
      <c r="A224" s="69"/>
      <c r="B224" s="69"/>
      <c r="C224" s="69"/>
      <c r="D224" s="69"/>
      <c r="E224" s="69"/>
      <c r="F224" s="69"/>
      <c r="G224" s="69"/>
    </row>
    <row r="225" spans="1:7" ht="14.25">
      <c r="A225" s="69"/>
      <c r="B225" s="69"/>
      <c r="C225" s="69"/>
      <c r="D225" s="69"/>
      <c r="E225" s="69"/>
      <c r="F225" s="69"/>
      <c r="G225" s="69"/>
    </row>
    <row r="226" spans="1:7" ht="14.25">
      <c r="A226" s="69"/>
      <c r="B226" s="69"/>
      <c r="C226" s="69"/>
      <c r="D226" s="69"/>
      <c r="E226" s="69"/>
      <c r="F226" s="69"/>
      <c r="G226" s="69"/>
    </row>
    <row r="227" spans="1:7" ht="14.25">
      <c r="A227" s="69"/>
      <c r="B227" s="69"/>
      <c r="C227" s="69"/>
      <c r="D227" s="69"/>
      <c r="E227" s="69"/>
      <c r="F227" s="69"/>
      <c r="G227" s="69"/>
    </row>
    <row r="228" spans="1:7" ht="14.25">
      <c r="A228" s="69"/>
      <c r="B228" s="69"/>
      <c r="C228" s="69"/>
      <c r="D228" s="69"/>
      <c r="E228" s="69"/>
      <c r="F228" s="69"/>
      <c r="G228" s="69"/>
    </row>
    <row r="229" spans="1:7" ht="14.25">
      <c r="A229" s="69"/>
      <c r="B229" s="69"/>
      <c r="C229" s="69"/>
      <c r="D229" s="69"/>
      <c r="E229" s="69"/>
      <c r="F229" s="69"/>
      <c r="G229" s="69"/>
    </row>
    <row r="230" spans="1:7" ht="14.25">
      <c r="A230" s="69"/>
      <c r="B230" s="69"/>
      <c r="C230" s="69"/>
      <c r="D230" s="69"/>
      <c r="E230" s="69"/>
      <c r="F230" s="69"/>
      <c r="G230" s="69"/>
    </row>
    <row r="231" spans="1:7" ht="14.25">
      <c r="A231" s="69"/>
      <c r="B231" s="69"/>
      <c r="C231" s="69"/>
      <c r="D231" s="69"/>
      <c r="E231" s="69"/>
      <c r="F231" s="69"/>
      <c r="G231" s="69"/>
    </row>
    <row r="232" spans="1:7" ht="14.25">
      <c r="A232" s="69"/>
      <c r="B232" s="69"/>
      <c r="C232" s="69"/>
      <c r="D232" s="69"/>
      <c r="E232" s="69"/>
      <c r="F232" s="69"/>
      <c r="G232" s="69"/>
    </row>
    <row r="233" spans="1:7" ht="14.25">
      <c r="A233" s="69"/>
      <c r="B233" s="69"/>
      <c r="C233" s="69"/>
      <c r="D233" s="69"/>
      <c r="E233" s="69"/>
      <c r="F233" s="69"/>
      <c r="G233" s="69"/>
    </row>
    <row r="234" spans="1:7" ht="14.25">
      <c r="A234" s="69"/>
      <c r="B234" s="69"/>
      <c r="C234" s="69"/>
      <c r="D234" s="69"/>
      <c r="E234" s="69"/>
      <c r="F234" s="69"/>
      <c r="G234" s="69"/>
    </row>
    <row r="235" spans="1:7" ht="14.25">
      <c r="A235" s="69"/>
      <c r="B235" s="69"/>
      <c r="C235" s="69"/>
      <c r="D235" s="69"/>
      <c r="E235" s="69"/>
      <c r="F235" s="69"/>
      <c r="G235" s="69"/>
    </row>
    <row r="236" spans="1:7" ht="14.25">
      <c r="A236" s="69"/>
      <c r="B236" s="69"/>
      <c r="C236" s="69"/>
      <c r="D236" s="69"/>
      <c r="E236" s="69"/>
      <c r="F236" s="69"/>
      <c r="G236" s="69"/>
    </row>
    <row r="237" spans="1:7" ht="14.25">
      <c r="A237" s="69"/>
      <c r="B237" s="69"/>
      <c r="C237" s="69"/>
      <c r="D237" s="69"/>
      <c r="E237" s="69"/>
      <c r="F237" s="69"/>
      <c r="G237" s="69"/>
    </row>
    <row r="238" spans="1:7" ht="14.25">
      <c r="A238" s="69"/>
      <c r="B238" s="69"/>
      <c r="C238" s="69"/>
      <c r="D238" s="69"/>
      <c r="E238" s="69"/>
      <c r="F238" s="69"/>
      <c r="G238" s="69"/>
    </row>
    <row r="239" spans="1:7" ht="14.25">
      <c r="A239" s="69"/>
      <c r="B239" s="69"/>
      <c r="C239" s="69"/>
      <c r="D239" s="69"/>
      <c r="E239" s="69"/>
      <c r="F239" s="69"/>
      <c r="G239" s="69"/>
    </row>
    <row r="240" spans="1:7" ht="14.25">
      <c r="A240" s="69"/>
      <c r="B240" s="69"/>
      <c r="C240" s="69"/>
      <c r="D240" s="69"/>
      <c r="E240" s="69"/>
      <c r="F240" s="69"/>
      <c r="G240" s="69"/>
    </row>
    <row r="241" spans="1:7" ht="14.25">
      <c r="A241" s="69"/>
      <c r="B241" s="69"/>
      <c r="C241" s="69"/>
      <c r="D241" s="69"/>
      <c r="E241" s="69"/>
      <c r="F241" s="69"/>
      <c r="G241" s="69"/>
    </row>
    <row r="242" spans="1:7" ht="14.25">
      <c r="A242" s="69"/>
      <c r="B242" s="69"/>
      <c r="C242" s="69"/>
      <c r="D242" s="69"/>
      <c r="E242" s="69"/>
      <c r="F242" s="69"/>
      <c r="G242" s="69"/>
    </row>
    <row r="243" spans="1:7" ht="14.25">
      <c r="A243" s="69"/>
      <c r="B243" s="69"/>
      <c r="C243" s="69"/>
      <c r="D243" s="69"/>
      <c r="E243" s="69"/>
      <c r="F243" s="69"/>
      <c r="G243" s="69"/>
    </row>
    <row r="244" spans="1:7" ht="14.25">
      <c r="A244" s="69"/>
      <c r="B244" s="69"/>
      <c r="C244" s="69"/>
      <c r="D244" s="69"/>
      <c r="E244" s="69"/>
      <c r="F244" s="69"/>
      <c r="G244" s="69"/>
    </row>
    <row r="245" spans="1:7" ht="14.25">
      <c r="A245" s="69"/>
      <c r="B245" s="69"/>
      <c r="C245" s="69"/>
      <c r="D245" s="69"/>
      <c r="E245" s="69"/>
      <c r="F245" s="69"/>
      <c r="G245" s="69"/>
    </row>
    <row r="246" spans="1:7" ht="14.25">
      <c r="A246" s="69"/>
      <c r="B246" s="69"/>
      <c r="C246" s="69"/>
      <c r="D246" s="69"/>
      <c r="E246" s="69"/>
      <c r="F246" s="69"/>
      <c r="G246" s="69"/>
    </row>
    <row r="247" spans="1:7" ht="14.25">
      <c r="A247" s="69"/>
      <c r="B247" s="69"/>
      <c r="C247" s="69"/>
      <c r="D247" s="69"/>
      <c r="E247" s="69"/>
      <c r="F247" s="69"/>
      <c r="G247" s="69"/>
    </row>
    <row r="248" spans="1:7" ht="14.25">
      <c r="A248" s="69"/>
      <c r="B248" s="69"/>
      <c r="C248" s="69"/>
      <c r="D248" s="69"/>
      <c r="E248" s="69"/>
      <c r="F248" s="69"/>
      <c r="G248" s="69"/>
    </row>
    <row r="249" spans="1:7" ht="14.25">
      <c r="A249" s="69"/>
      <c r="B249" s="69"/>
      <c r="C249" s="69"/>
      <c r="D249" s="69"/>
      <c r="E249" s="69"/>
      <c r="F249" s="69"/>
      <c r="G249" s="69"/>
    </row>
    <row r="250" spans="1:7" ht="14.25">
      <c r="A250" s="69"/>
      <c r="B250" s="69"/>
      <c r="C250" s="69"/>
      <c r="D250" s="69"/>
      <c r="E250" s="69"/>
      <c r="F250" s="69"/>
      <c r="G250" s="69"/>
    </row>
    <row r="251" spans="1:7" ht="14.25">
      <c r="A251" s="69"/>
      <c r="B251" s="69"/>
      <c r="C251" s="69"/>
      <c r="D251" s="69"/>
      <c r="E251" s="69"/>
      <c r="F251" s="69"/>
      <c r="G251" s="69"/>
    </row>
    <row r="252" spans="1:7" ht="14.25">
      <c r="A252" s="69"/>
      <c r="B252" s="69"/>
      <c r="C252" s="69"/>
      <c r="D252" s="69"/>
      <c r="E252" s="69"/>
      <c r="F252" s="69"/>
      <c r="G252" s="69"/>
    </row>
    <row r="253" spans="1:7" ht="14.25">
      <c r="A253" s="69"/>
      <c r="B253" s="69"/>
      <c r="C253" s="69"/>
      <c r="D253" s="69"/>
      <c r="E253" s="69"/>
      <c r="F253" s="69"/>
      <c r="G253" s="69"/>
    </row>
    <row r="254" spans="1:7" ht="14.25">
      <c r="A254" s="69"/>
      <c r="B254" s="69"/>
      <c r="C254" s="69"/>
      <c r="D254" s="69"/>
      <c r="E254" s="69"/>
      <c r="F254" s="69"/>
      <c r="G254" s="69"/>
    </row>
    <row r="255" spans="1:7" ht="14.25">
      <c r="A255" s="69"/>
      <c r="B255" s="69"/>
      <c r="C255" s="69"/>
      <c r="D255" s="69"/>
      <c r="E255" s="69"/>
      <c r="F255" s="69"/>
      <c r="G255" s="69"/>
    </row>
    <row r="256" spans="1:7" ht="14.25">
      <c r="A256" s="69"/>
      <c r="B256" s="69"/>
      <c r="C256" s="69"/>
      <c r="D256" s="69"/>
      <c r="E256" s="69"/>
      <c r="F256" s="69"/>
      <c r="G256" s="69"/>
    </row>
    <row r="257" spans="1:7" ht="14.25">
      <c r="A257" s="69"/>
      <c r="B257" s="69"/>
      <c r="C257" s="69"/>
      <c r="D257" s="69"/>
      <c r="E257" s="69"/>
      <c r="F257" s="69"/>
      <c r="G257" s="69"/>
    </row>
    <row r="258" spans="1:7" ht="14.25">
      <c r="A258" s="69"/>
      <c r="B258" s="69"/>
      <c r="C258" s="69"/>
      <c r="D258" s="69"/>
      <c r="E258" s="69"/>
      <c r="F258" s="69"/>
      <c r="G258" s="69"/>
    </row>
    <row r="259" spans="1:7" ht="14.25">
      <c r="A259" s="69"/>
      <c r="B259" s="69"/>
      <c r="C259" s="69"/>
      <c r="D259" s="69"/>
      <c r="E259" s="69"/>
      <c r="F259" s="69"/>
      <c r="G259" s="69"/>
    </row>
    <row r="260" spans="1:7" ht="14.25">
      <c r="A260" s="69"/>
      <c r="B260" s="69"/>
      <c r="C260" s="69"/>
      <c r="D260" s="69"/>
      <c r="E260" s="69"/>
      <c r="F260" s="69"/>
      <c r="G260" s="69"/>
    </row>
    <row r="261" spans="1:7" ht="14.25">
      <c r="A261" s="69"/>
      <c r="B261" s="69"/>
      <c r="C261" s="69"/>
      <c r="D261" s="69"/>
      <c r="E261" s="69"/>
      <c r="F261" s="69"/>
      <c r="G261" s="69"/>
    </row>
    <row r="262" spans="1:7" ht="14.25">
      <c r="A262" s="69"/>
      <c r="B262" s="69"/>
      <c r="C262" s="69"/>
      <c r="D262" s="69"/>
      <c r="E262" s="69"/>
      <c r="F262" s="69"/>
      <c r="G262" s="69"/>
    </row>
    <row r="263" spans="1:7" ht="14.25">
      <c r="A263" s="69"/>
      <c r="B263" s="69"/>
      <c r="C263" s="69"/>
      <c r="D263" s="69"/>
      <c r="E263" s="69"/>
      <c r="F263" s="69"/>
      <c r="G263" s="69"/>
    </row>
    <row r="264" spans="1:7" ht="14.25">
      <c r="A264" s="69"/>
      <c r="B264" s="69"/>
      <c r="C264" s="69"/>
      <c r="D264" s="69"/>
      <c r="E264" s="69"/>
      <c r="F264" s="69"/>
      <c r="G264" s="69"/>
    </row>
    <row r="265" spans="1:7" ht="14.25">
      <c r="A265" s="69"/>
      <c r="B265" s="69"/>
      <c r="C265" s="69"/>
      <c r="D265" s="69"/>
      <c r="E265" s="69"/>
      <c r="F265" s="69"/>
      <c r="G265" s="69"/>
    </row>
    <row r="266" spans="1:7" ht="14.25">
      <c r="A266" s="69"/>
      <c r="B266" s="69"/>
      <c r="C266" s="69"/>
      <c r="D266" s="69"/>
      <c r="E266" s="69"/>
      <c r="F266" s="69"/>
      <c r="G266" s="69"/>
    </row>
    <row r="267" spans="1:7" ht="14.25">
      <c r="A267" s="69"/>
      <c r="B267" s="69"/>
      <c r="C267" s="69"/>
      <c r="D267" s="69"/>
      <c r="E267" s="69"/>
      <c r="F267" s="69"/>
      <c r="G267" s="69"/>
    </row>
    <row r="268" spans="1:7" ht="14.25">
      <c r="A268" s="69"/>
      <c r="B268" s="69"/>
      <c r="C268" s="69"/>
      <c r="D268" s="69"/>
      <c r="E268" s="69"/>
      <c r="F268" s="69"/>
      <c r="G268" s="69"/>
    </row>
    <row r="269" spans="1:7" ht="14.25">
      <c r="A269" s="69"/>
      <c r="B269" s="69"/>
      <c r="C269" s="69"/>
      <c r="D269" s="69"/>
      <c r="E269" s="69"/>
      <c r="F269" s="69"/>
      <c r="G269" s="69"/>
    </row>
    <row r="270" spans="1:7" ht="14.25">
      <c r="A270" s="69"/>
      <c r="B270" s="69"/>
      <c r="C270" s="69"/>
      <c r="D270" s="69"/>
      <c r="E270" s="69"/>
      <c r="F270" s="69"/>
      <c r="G270" s="69"/>
    </row>
    <row r="271" spans="1:7" ht="14.25">
      <c r="A271" s="69"/>
      <c r="B271" s="69"/>
      <c r="C271" s="69"/>
      <c r="D271" s="69"/>
      <c r="E271" s="69"/>
      <c r="F271" s="69"/>
      <c r="G271" s="69"/>
    </row>
    <row r="272" spans="1:7" ht="14.25">
      <c r="A272" s="69"/>
      <c r="B272" s="69"/>
      <c r="C272" s="69"/>
      <c r="D272" s="69"/>
      <c r="E272" s="69"/>
      <c r="F272" s="69"/>
      <c r="G272" s="69"/>
    </row>
    <row r="273" spans="1:7" ht="14.25">
      <c r="A273" s="69"/>
      <c r="B273" s="69"/>
      <c r="C273" s="69"/>
      <c r="D273" s="69"/>
      <c r="E273" s="69"/>
      <c r="F273" s="69"/>
      <c r="G273" s="69"/>
    </row>
    <row r="274" spans="1:7" ht="14.25">
      <c r="A274" s="69"/>
      <c r="B274" s="69"/>
      <c r="C274" s="69"/>
      <c r="D274" s="69"/>
      <c r="E274" s="69"/>
      <c r="F274" s="69"/>
      <c r="G274" s="69"/>
    </row>
    <row r="275" spans="1:7" ht="14.25">
      <c r="A275" s="69"/>
      <c r="B275" s="69"/>
      <c r="C275" s="69"/>
      <c r="D275" s="69"/>
      <c r="E275" s="69"/>
      <c r="F275" s="69"/>
      <c r="G275" s="69"/>
    </row>
    <row r="276" spans="1:7" ht="14.25">
      <c r="A276" s="69"/>
      <c r="B276" s="69"/>
      <c r="C276" s="69"/>
      <c r="D276" s="69"/>
      <c r="E276" s="69"/>
      <c r="F276" s="69"/>
      <c r="G276" s="69"/>
    </row>
    <row r="277" spans="1:7" ht="14.25">
      <c r="A277" s="69"/>
      <c r="B277" s="69"/>
      <c r="C277" s="69"/>
      <c r="D277" s="69"/>
      <c r="E277" s="69"/>
      <c r="F277" s="69"/>
      <c r="G277" s="69"/>
    </row>
    <row r="278" spans="1:7" ht="14.25">
      <c r="A278" s="69"/>
      <c r="B278" s="69"/>
      <c r="C278" s="69"/>
      <c r="D278" s="69"/>
      <c r="E278" s="69"/>
      <c r="F278" s="69"/>
      <c r="G278" s="69"/>
    </row>
    <row r="279" spans="1:7" ht="14.25">
      <c r="A279" s="69"/>
      <c r="B279" s="69"/>
      <c r="C279" s="69"/>
      <c r="D279" s="69"/>
      <c r="E279" s="69"/>
      <c r="F279" s="69"/>
      <c r="G279" s="69"/>
    </row>
    <row r="280" spans="1:7" ht="14.25">
      <c r="A280" s="69"/>
      <c r="B280" s="69"/>
      <c r="C280" s="69"/>
      <c r="D280" s="69"/>
      <c r="E280" s="69"/>
      <c r="F280" s="69"/>
      <c r="G280" s="69"/>
    </row>
    <row r="281" spans="1:7" ht="14.25">
      <c r="A281" s="69"/>
      <c r="B281" s="69"/>
      <c r="C281" s="69"/>
      <c r="D281" s="69"/>
      <c r="E281" s="69"/>
      <c r="F281" s="69"/>
      <c r="G281" s="69"/>
    </row>
    <row r="282" spans="1:7" ht="14.25">
      <c r="A282" s="69"/>
      <c r="B282" s="69"/>
      <c r="C282" s="69"/>
      <c r="D282" s="69"/>
      <c r="E282" s="69"/>
      <c r="F282" s="69"/>
      <c r="G282" s="69"/>
    </row>
    <row r="283" spans="1:7" ht="14.25">
      <c r="A283" s="69"/>
      <c r="B283" s="69"/>
      <c r="C283" s="69"/>
      <c r="D283" s="69"/>
      <c r="E283" s="69"/>
      <c r="F283" s="69"/>
      <c r="G283" s="69"/>
    </row>
    <row r="284" spans="1:7" ht="14.25">
      <c r="A284" s="69"/>
      <c r="B284" s="69"/>
      <c r="C284" s="69"/>
      <c r="D284" s="69"/>
      <c r="E284" s="69"/>
      <c r="F284" s="69"/>
      <c r="G284" s="69"/>
    </row>
    <row r="285" spans="1:7" ht="14.25">
      <c r="A285" s="69"/>
      <c r="B285" s="69"/>
      <c r="C285" s="69"/>
      <c r="D285" s="69"/>
      <c r="E285" s="69"/>
      <c r="F285" s="69"/>
      <c r="G285" s="69"/>
    </row>
    <row r="286" spans="1:7" ht="14.25">
      <c r="A286" s="69"/>
      <c r="B286" s="69"/>
      <c r="C286" s="69"/>
      <c r="D286" s="69"/>
      <c r="E286" s="69"/>
      <c r="F286" s="69"/>
      <c r="G286" s="69"/>
    </row>
    <row r="287" spans="1:7" ht="14.25">
      <c r="A287" s="69"/>
      <c r="B287" s="69"/>
      <c r="C287" s="69"/>
      <c r="D287" s="69"/>
      <c r="E287" s="69"/>
      <c r="F287" s="69"/>
      <c r="G287" s="69"/>
    </row>
    <row r="288" spans="1:7" ht="14.25">
      <c r="A288" s="69"/>
      <c r="B288" s="69"/>
      <c r="C288" s="69"/>
      <c r="D288" s="69"/>
      <c r="E288" s="69"/>
      <c r="F288" s="69"/>
      <c r="G288" s="69"/>
    </row>
    <row r="289" spans="1:7" ht="14.25">
      <c r="A289" s="69"/>
      <c r="B289" s="69"/>
      <c r="C289" s="69"/>
      <c r="D289" s="69"/>
      <c r="E289" s="69"/>
      <c r="F289" s="69"/>
      <c r="G289" s="69"/>
    </row>
    <row r="290" spans="1:7" ht="14.25">
      <c r="A290" s="69"/>
      <c r="B290" s="69"/>
      <c r="C290" s="69"/>
      <c r="D290" s="69"/>
      <c r="E290" s="69"/>
      <c r="F290" s="69"/>
      <c r="G290" s="69"/>
    </row>
    <row r="291" spans="1:7" ht="14.25">
      <c r="A291" s="69"/>
      <c r="B291" s="69"/>
      <c r="C291" s="69"/>
      <c r="D291" s="69"/>
      <c r="E291" s="69"/>
      <c r="F291" s="69"/>
      <c r="G291" s="69"/>
    </row>
    <row r="292" spans="1:7" ht="14.25">
      <c r="A292" s="69"/>
      <c r="B292" s="69"/>
      <c r="C292" s="69"/>
      <c r="D292" s="69"/>
      <c r="E292" s="69"/>
      <c r="F292" s="69"/>
      <c r="G292" s="69"/>
    </row>
    <row r="293" spans="1:7" ht="14.25">
      <c r="A293" s="69"/>
      <c r="B293" s="69"/>
      <c r="C293" s="69"/>
      <c r="D293" s="69"/>
      <c r="E293" s="69"/>
      <c r="F293" s="69"/>
      <c r="G293" s="69"/>
    </row>
    <row r="294" spans="1:7" ht="14.25">
      <c r="A294" s="69"/>
      <c r="B294" s="69"/>
      <c r="C294" s="69"/>
      <c r="D294" s="69"/>
      <c r="E294" s="69"/>
      <c r="F294" s="69"/>
      <c r="G294" s="69"/>
    </row>
    <row r="295" spans="1:7" ht="14.25">
      <c r="A295" s="69"/>
      <c r="B295" s="69"/>
      <c r="C295" s="69"/>
      <c r="D295" s="69"/>
      <c r="E295" s="69"/>
      <c r="F295" s="69"/>
      <c r="G295" s="69"/>
    </row>
    <row r="296" spans="1:7" ht="14.25">
      <c r="A296" s="69"/>
      <c r="B296" s="69"/>
      <c r="C296" s="69"/>
      <c r="D296" s="69"/>
      <c r="E296" s="69"/>
      <c r="F296" s="69"/>
      <c r="G296" s="69"/>
    </row>
    <row r="297" spans="1:7" ht="14.25">
      <c r="A297" s="69"/>
      <c r="B297" s="69"/>
      <c r="C297" s="69"/>
      <c r="D297" s="69"/>
      <c r="E297" s="69"/>
      <c r="F297" s="69"/>
      <c r="G297" s="69"/>
    </row>
    <row r="298" spans="1:7" ht="14.25">
      <c r="A298" s="69"/>
      <c r="B298" s="69"/>
      <c r="C298" s="69"/>
      <c r="D298" s="69"/>
      <c r="E298" s="69"/>
      <c r="F298" s="69"/>
      <c r="G298" s="69"/>
    </row>
    <row r="299" spans="1:7" ht="14.25">
      <c r="A299" s="69"/>
      <c r="B299" s="69"/>
      <c r="C299" s="69"/>
      <c r="D299" s="69"/>
      <c r="E299" s="69"/>
      <c r="F299" s="69"/>
      <c r="G299" s="69"/>
    </row>
    <row r="300" spans="1:7" ht="14.25">
      <c r="A300" s="69"/>
      <c r="B300" s="69"/>
      <c r="C300" s="69"/>
      <c r="D300" s="69"/>
      <c r="E300" s="69"/>
      <c r="F300" s="69"/>
      <c r="G300" s="69"/>
    </row>
    <row r="301" spans="1:7" ht="14.25">
      <c r="A301" s="69"/>
      <c r="B301" s="69"/>
      <c r="C301" s="69"/>
      <c r="D301" s="69"/>
      <c r="E301" s="69"/>
      <c r="F301" s="69"/>
      <c r="G301" s="69"/>
    </row>
    <row r="302" spans="1:7" ht="14.25">
      <c r="A302" s="69"/>
      <c r="B302" s="69"/>
      <c r="C302" s="69"/>
      <c r="D302" s="69"/>
      <c r="E302" s="69"/>
      <c r="F302" s="69"/>
      <c r="G302" s="69"/>
    </row>
    <row r="303" spans="1:7" ht="14.25">
      <c r="A303" s="69"/>
      <c r="B303" s="69"/>
      <c r="C303" s="69"/>
      <c r="D303" s="69"/>
      <c r="E303" s="69"/>
      <c r="F303" s="69"/>
      <c r="G303" s="69"/>
    </row>
    <row r="304" spans="1:7" ht="14.25">
      <c r="A304" s="69"/>
      <c r="B304" s="69"/>
      <c r="C304" s="69"/>
      <c r="D304" s="69"/>
      <c r="E304" s="69"/>
      <c r="F304" s="69"/>
      <c r="G304" s="69"/>
    </row>
    <row r="305" spans="1:7" ht="14.25">
      <c r="A305" s="69"/>
      <c r="B305" s="69"/>
      <c r="C305" s="69"/>
      <c r="D305" s="69"/>
      <c r="E305" s="69"/>
      <c r="F305" s="69"/>
      <c r="G305" s="69"/>
    </row>
    <row r="306" spans="1:7" ht="14.25">
      <c r="A306" s="69"/>
      <c r="B306" s="69"/>
      <c r="C306" s="69"/>
      <c r="D306" s="69"/>
      <c r="E306" s="69"/>
      <c r="F306" s="69"/>
      <c r="G306" s="69"/>
    </row>
    <row r="307" spans="1:7" ht="14.25">
      <c r="A307" s="69"/>
      <c r="B307" s="69"/>
      <c r="C307" s="69"/>
      <c r="D307" s="69"/>
      <c r="E307" s="69"/>
      <c r="F307" s="69"/>
      <c r="G307" s="69"/>
    </row>
    <row r="308" spans="1:7" ht="14.25">
      <c r="A308" s="69"/>
      <c r="B308" s="69"/>
      <c r="C308" s="69"/>
      <c r="D308" s="69"/>
      <c r="E308" s="69"/>
      <c r="F308" s="69"/>
      <c r="G308" s="69"/>
    </row>
    <row r="309" spans="1:7" ht="14.25">
      <c r="A309" s="69"/>
      <c r="B309" s="69"/>
      <c r="C309" s="69"/>
      <c r="D309" s="69"/>
      <c r="E309" s="69"/>
      <c r="F309" s="69"/>
      <c r="G309" s="69"/>
    </row>
    <row r="310" spans="1:7" ht="14.25">
      <c r="A310" s="69"/>
      <c r="B310" s="69"/>
      <c r="C310" s="69"/>
      <c r="D310" s="69"/>
      <c r="E310" s="69"/>
      <c r="F310" s="69"/>
      <c r="G310" s="69"/>
    </row>
    <row r="311" ht="14.25">
      <c r="E311" s="69"/>
    </row>
  </sheetData>
  <printOptions/>
  <pageMargins left="1" right="0.75" top="1" bottom="0.75" header="0.5" footer="0.5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MALPAC MANAGEMENT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MALPAC MANAGEMENT S/B</dc:creator>
  <cp:keywords/>
  <dc:description/>
  <cp:lastModifiedBy>MALPAC MANAGEMENT S/B</cp:lastModifiedBy>
  <cp:lastPrinted>2003-02-25T07:02:58Z</cp:lastPrinted>
  <dcterms:created xsi:type="dcterms:W3CDTF">2003-01-23T07:38:12Z</dcterms:created>
  <dcterms:modified xsi:type="dcterms:W3CDTF">2003-02-26T07:16:42Z</dcterms:modified>
  <cp:category/>
  <cp:version/>
  <cp:contentType/>
  <cp:contentStatus/>
</cp:coreProperties>
</file>