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tabRatio="915" activeTab="2"/>
  </bookViews>
  <sheets>
    <sheet name="QtrPL" sheetId="1" r:id="rId1"/>
    <sheet name="QtrBS" sheetId="2" r:id="rId2"/>
    <sheet name="Notes" sheetId="3" r:id="rId3"/>
  </sheets>
  <definedNames>
    <definedName name="_xlnm.Print_Area" localSheetId="2">'Notes'!$A$1:$J$323</definedName>
    <definedName name="_xlnm.Print_Area" localSheetId="1">'QtrBS'!$A$1:$K$58</definedName>
    <definedName name="_xlnm.Print_Area" localSheetId="0">'QtrPL'!$A$1:$L$56</definedName>
  </definedNames>
  <calcPr fullCalcOnLoad="1"/>
</workbook>
</file>

<file path=xl/sharedStrings.xml><?xml version="1.0" encoding="utf-8"?>
<sst xmlns="http://schemas.openxmlformats.org/spreadsheetml/2006/main" count="480" uniqueCount="337">
  <si>
    <t>The effective tax rate for the current financial year to-date was higher than the statutory tax rate mainly due to certain charges and provisions not allowable for tax purposes.</t>
  </si>
  <si>
    <t>4th Quarter</t>
  </si>
  <si>
    <t>Receivables</t>
  </si>
  <si>
    <t>Payables</t>
  </si>
  <si>
    <t>(Over) / Under provision in prior years</t>
  </si>
  <si>
    <t xml:space="preserve">Payables  </t>
  </si>
  <si>
    <t>Payables:</t>
  </si>
  <si>
    <t xml:space="preserve">after deducting any provision for preference </t>
  </si>
  <si>
    <t>Group Net Tangible Assets (NTA) Per Share</t>
  </si>
  <si>
    <t>Obligation on securities sold under repurchase agreement</t>
  </si>
  <si>
    <t>Open forward exchange contracts are valued at forward rates as at balance sheet date, applicable to their respective dates of maturity and unrealised losses and gains are recognised in the income statement for the year.</t>
  </si>
  <si>
    <t>Foreign exchange, interest rate and equity and commodity related contracts are subject to market risk and credit risk.</t>
  </si>
  <si>
    <t>A Writ of Summons was filed on 3 January 2000 by a guarantor ("Plaintiff") against ex-OBB for RM135.9 million with interest and general damages alleging wrongful and inequitable enlistment of his name in the Credit Tip-Off Services, a bureau for listing names of defaulters against whom judgement has been obtained by ex-OBB. Defence has been filed by the bank's solicitors and the case which was fixed for hearing on 17 September 2001 was further adjourned to a date yet to be fixed.</t>
  </si>
  <si>
    <t>Despite an earnings per share of 197 sen for the current financial year, the Group's NTA per share increased by 104 sen only to RM10.59 mainly due to the Group's share of goodwill as disclosed in Note 24(vi) above.</t>
  </si>
  <si>
    <t>[ BOARD PAPER NO. 32/2000 (4) ]</t>
  </si>
  <si>
    <t>The Group’s banking and financial services sector also recorded improved earnings with pre-tax profits of RM334.6 million, up 7.1% from 2000 primarily due to higher fee based and investment income partly offset by higher loan loss provisions.</t>
  </si>
  <si>
    <t>Malaysian Institute of  Economic Research (MIER) has projected GDP growth of 3.2% in 2002 taking into consideration the expected US economic recovery especially in the second half of 2002.  Malaysian Automotive Association (MAA) has projected a growth of 4% for passenger cars to 340,000 units in 2002. On the strength of the projected GDP growth and the various stimulus measures announced in the 2002 Budget, the demand for affordable passenger cars in 2002 is expected to remain resilient while competition will continue to be intense.</t>
  </si>
  <si>
    <t>In the banking and financial services sector, the prevailing economic environment and increased competition will put pressure on interest margins.</t>
  </si>
  <si>
    <t>CCL group's trading performance for 2002 is expected to be slightly lower than 2001 in the light of the anticipated weaker contributions from the Singapore motor operations, but its overall performance is dependant on the current low interest rates in Indonesia and the stability of the Rupiah currency exchange rate.</t>
  </si>
  <si>
    <t xml:space="preserve">The Proposed Corporate Exercises are subject to the approval of the following parties: </t>
  </si>
  <si>
    <t>the lenders or bondholders of MCB and its subsidiaries (if required) for the terms of the Agreement and the Proposed KCHB Scheme of Arrangement;</t>
  </si>
  <si>
    <t>Market risk</t>
  </si>
  <si>
    <t>Credit risk</t>
  </si>
  <si>
    <t xml:space="preserve">Review Of Performance </t>
  </si>
  <si>
    <t>Company Secretary</t>
  </si>
  <si>
    <t>EDARAN OTOMOBIL NASIONAL BERHAD</t>
  </si>
  <si>
    <t>(119767 - X)</t>
  </si>
  <si>
    <t>(Incorporated in Malaysia)</t>
  </si>
  <si>
    <t>CONSOLIDATED INCOME STATEMENT</t>
  </si>
  <si>
    <t>Current</t>
  </si>
  <si>
    <t>Preceding Year</t>
  </si>
  <si>
    <t>Year</t>
  </si>
  <si>
    <t>To date</t>
  </si>
  <si>
    <t>Corresponding</t>
  </si>
  <si>
    <t>Period</t>
  </si>
  <si>
    <t>RM'000</t>
  </si>
  <si>
    <t>Quarter</t>
  </si>
  <si>
    <t>(a)</t>
  </si>
  <si>
    <t>1</t>
  </si>
  <si>
    <t>(b)</t>
  </si>
  <si>
    <t>(c)</t>
  </si>
  <si>
    <t>Investment income</t>
  </si>
  <si>
    <t>2</t>
  </si>
  <si>
    <t>Depreciation and amortisation</t>
  </si>
  <si>
    <t>(d)</t>
  </si>
  <si>
    <t>Exceptional items</t>
  </si>
  <si>
    <t>(e)</t>
  </si>
  <si>
    <t>The motor sector registered a growth of 9.7% with pre-tax profits improving from RM440.7 million in 2000 to RM483.3 million in 2001.</t>
  </si>
  <si>
    <t>Shares transferred to the Depositor's Securities Account on or before 12.30 p.m. on 29 May 2002 in respect of ordinary transfers.</t>
  </si>
  <si>
    <t>The Annual General Meeting of the Company will be held on Tuesday, 28 May 2002.</t>
  </si>
  <si>
    <t>Group's share of revenue of</t>
  </si>
  <si>
    <t>(f)</t>
  </si>
  <si>
    <t>(g)</t>
  </si>
  <si>
    <t>(h)</t>
  </si>
  <si>
    <t>Taxation</t>
  </si>
  <si>
    <t>(i)</t>
  </si>
  <si>
    <t>(ii)</t>
  </si>
  <si>
    <t>Less minority interests</t>
  </si>
  <si>
    <t>(j)</t>
  </si>
  <si>
    <t>(k)</t>
  </si>
  <si>
    <t>Extraordinary items</t>
  </si>
  <si>
    <t>(iii)</t>
  </si>
  <si>
    <t>(l)</t>
  </si>
  <si>
    <t>3</t>
  </si>
  <si>
    <t>extraordinary items</t>
  </si>
  <si>
    <t>attributable to members of the company</t>
  </si>
  <si>
    <t>There were no exceptional items for the current quarter and financial year to-date.</t>
  </si>
  <si>
    <t>There were no extraordinary items for the current quarter and financial year to-date.</t>
  </si>
  <si>
    <t>There were no sale of unquoted investments nor properties for the current quarter and financial year-to-date.</t>
  </si>
  <si>
    <t>The Board of Directors is pleased to announce the unaudited results of the Group for the fourth quarter ended 31 December 2001.</t>
  </si>
  <si>
    <t>Financial Instruments With Off Balance Sheet Risk as at 31 December 2001</t>
  </si>
  <si>
    <t xml:space="preserve">Foreign exchange related contracts </t>
  </si>
  <si>
    <t>Foreign exchange related contracts:</t>
  </si>
  <si>
    <t>CONSOLIDATED BALANCE SHEET</t>
  </si>
  <si>
    <t>Others</t>
  </si>
  <si>
    <t>Dealing securities</t>
  </si>
  <si>
    <t>Loans, advances and financing</t>
  </si>
  <si>
    <t>Investments</t>
  </si>
  <si>
    <t>Deposits from customers</t>
  </si>
  <si>
    <t>Bills and acceptances payable</t>
  </si>
  <si>
    <t>1.</t>
  </si>
  <si>
    <t>2.</t>
  </si>
  <si>
    <t>3.</t>
  </si>
  <si>
    <t>4.</t>
  </si>
  <si>
    <t>5.</t>
  </si>
  <si>
    <t>6.</t>
  </si>
  <si>
    <t>7.</t>
  </si>
  <si>
    <t>8.</t>
  </si>
  <si>
    <t>-</t>
  </si>
  <si>
    <t>Total</t>
  </si>
  <si>
    <t>9.</t>
  </si>
  <si>
    <t>Proposed dividend</t>
  </si>
  <si>
    <t>Total Assets</t>
  </si>
  <si>
    <t>Motor</t>
  </si>
  <si>
    <t>Properties</t>
  </si>
  <si>
    <t>Manufacturing</t>
  </si>
  <si>
    <t xml:space="preserve">Commitments And Contingent Liabilities </t>
  </si>
  <si>
    <t xml:space="preserve">There were no material commitments and contingent liabilities at the date of this report other than those of the banking group as disclosed below. No material losses are anticipated as these amounts arose in the normal course of business of the banking group in which the group makes various commitments and incurs certain contingent liabilities with legal recourse to its customers. </t>
  </si>
  <si>
    <t>&gt; 6 - 12</t>
  </si>
  <si>
    <t>months</t>
  </si>
  <si>
    <t>&gt; 3 - 6</t>
  </si>
  <si>
    <t>&gt; 1 - 3</t>
  </si>
  <si>
    <t>1 month</t>
  </si>
  <si>
    <t>or less</t>
  </si>
  <si>
    <t>Principal</t>
  </si>
  <si>
    <t>Amount</t>
  </si>
  <si>
    <t>Forwards</t>
  </si>
  <si>
    <t>Swaps</t>
  </si>
  <si>
    <t>15.</t>
  </si>
  <si>
    <t>Profit Before Taxation For The Current Quarter Compared With The Immediate Preceding Quarter</t>
  </si>
  <si>
    <t>16.</t>
  </si>
  <si>
    <t>17.</t>
  </si>
  <si>
    <t>Subsequent Events</t>
  </si>
  <si>
    <t>18.</t>
  </si>
  <si>
    <t>19.</t>
  </si>
  <si>
    <t>20.</t>
  </si>
  <si>
    <t>Profit Forecast / Profit Guarantee</t>
  </si>
  <si>
    <t>The Group neither made any profit forecast nor issued any profit guarantee.</t>
  </si>
  <si>
    <t>21.</t>
  </si>
  <si>
    <t>22.</t>
  </si>
  <si>
    <t>Notes To the Balance Sheet</t>
  </si>
  <si>
    <t>(iv)</t>
  </si>
  <si>
    <t>(v)</t>
  </si>
  <si>
    <t>(vi)</t>
  </si>
  <si>
    <t>(vii)</t>
  </si>
  <si>
    <t xml:space="preserve">The Group recorded a lower profit before taxation of RM204.8 million for the current quarter, down by 18.1% from RM250.2 million reported in the preceding quarter. Lower profits of Cycle &amp; Carriage Limited (CCL) group partly offset by the improved performance of the EON Bank group were contributory factors to the reduction. </t>
  </si>
  <si>
    <t>The Group's national car sales remained strong amid uncertain economic conditions particularly in the aftermath of the post September 11 events. The total industry volume for passenger cars recorded a growth of 16.1% to 327,447 units sold from 282,103 units in 2000. The Company sold 135,578 units in the year, an increase of 7.7% compared to 125,860 units in 2000. While the low interest rate environment facilitated higher car sales,  EON's market share came under pressure due to increased competition from the other national car distributors.</t>
  </si>
  <si>
    <t>Goodwill on consolidation</t>
  </si>
  <si>
    <t>A Writ of Summons was filed on 18 January 2002 against a borrower (“Defendant”) for RM462.2 million of which EON Bank's claim is RM65.6 million. The sealed copy of the Writ of Summons was extracted and pending service. However, the Corporate Debt Restructuring Committee (CDRC) had on 30 January 2002 held a meeting to brief all the lenders on the proposed Scheme. In this respect, a Creditors' Steering Committee has been formed to spearhead the Debt Restructuring Scheme. In the meantime, CDRC has requested that a standstill period be granted whilst the Scheme is being determined.</t>
  </si>
  <si>
    <t>Less :</t>
  </si>
  <si>
    <t>For the financial year ended 31 December 2001, the Group recorded a profit before tax of RM820.3 million on a Group revenue of RM7,548.3 million, an increase of 5.8% and 18.7% in pre-tax profits and revenue respectively.</t>
  </si>
  <si>
    <t>Save as disclosed below, the Group does not have any material litigation which would have a material adverse effect on the financial position of the Group:-</t>
  </si>
  <si>
    <t>Credit risk arises from the possibility that a counterparty may be unable to meet the terms of a contract in which the Bank has a gain position. As at 31 December 2001, the amount of credit risk, measured in terms of the cost to replace the profitable contracts was RM3,252,307 (31 December 2000 : RM2,180,588). This amount will increase or decrease over the life of the contracts, mainly as a function of maturity dates and market rates or prices.</t>
  </si>
  <si>
    <t>Provision for retirement benefits</t>
  </si>
  <si>
    <t>Revenue</t>
  </si>
  <si>
    <t>Weighted average number of ordinary shares</t>
  </si>
  <si>
    <t>Provisions for liabilities and charges</t>
  </si>
  <si>
    <t>Trade receivables</t>
  </si>
  <si>
    <t>Other receivables, deposits and prepayments</t>
  </si>
  <si>
    <t>Trade payables</t>
  </si>
  <si>
    <t>Other payables of the banking group</t>
  </si>
  <si>
    <t xml:space="preserve">Other payables </t>
  </si>
  <si>
    <t>Goodwill on acquisitions occurring on and after 1.1.2000 is either written off against reserves in the year of acquisition or reported in the Balance Sheet as an intangible asset and amortised using the straight line method over its estimated useful life or 25 years, whichever is shorter. Goodwill on acquisitions that occurred prior to 1.1.2000 was written off against reserves in the year of acquisition.</t>
  </si>
  <si>
    <t>The following particulars on quoted securities do not include any investments undertaken by the financial institutions of the Group:-</t>
  </si>
  <si>
    <t>APPENDIX I</t>
  </si>
  <si>
    <t xml:space="preserve">Other income </t>
  </si>
  <si>
    <t>Finance cost</t>
  </si>
  <si>
    <t>Profit/(loss) before finance cost,</t>
  </si>
  <si>
    <t>Profit/(loss) before income tax,</t>
  </si>
  <si>
    <t>minority interests and extraordinary items</t>
  </si>
  <si>
    <t>Share of profits and losses of associated companies</t>
  </si>
  <si>
    <t>Profit/(loss) before income tax, minority interests and</t>
  </si>
  <si>
    <t>Income tax</t>
  </si>
  <si>
    <t>Profit/(loss) after income tax before deducting</t>
  </si>
  <si>
    <t>minority interests</t>
  </si>
  <si>
    <t>Pre-acquisition profit/(loss), if applicable</t>
  </si>
  <si>
    <t>Net profit/(loss) from ordinary activities</t>
  </si>
  <si>
    <t>(m)</t>
  </si>
  <si>
    <t>Net profit/(loss) attributable to members</t>
  </si>
  <si>
    <t>Earnings per share based on 2(m) above</t>
  </si>
  <si>
    <t>Basic (sen)</t>
  </si>
  <si>
    <t>Fully diluted (sen)</t>
  </si>
  <si>
    <t xml:space="preserve">Sale Of Unquoted Investments And/Or Properties </t>
  </si>
  <si>
    <t>Total purchase consideration</t>
  </si>
  <si>
    <t>Total sale proceeds / redemptions</t>
  </si>
  <si>
    <t>Total purchases and disposal of quoted securities are as follows:</t>
  </si>
  <si>
    <t>Total profit/loss arising from disposals</t>
  </si>
  <si>
    <t>The quarterly financial statements have been prepared using the same accounting policies, methods of computation and basis of consolidation as those used in the preparation of the most recent audited annual financial statements. Certain comparative figures have been reclassified to conform with the current year's requirements.</t>
  </si>
  <si>
    <t>Group</t>
  </si>
  <si>
    <t>Assets</t>
  </si>
  <si>
    <t>Re-</t>
  </si>
  <si>
    <t>reported</t>
  </si>
  <si>
    <t>Liabilities</t>
  </si>
  <si>
    <t>Amount due to Cagamas Berhad</t>
  </si>
  <si>
    <t>As</t>
  </si>
  <si>
    <t>restated</t>
  </si>
  <si>
    <t>Comparative figures</t>
  </si>
  <si>
    <t>Total investments in quoted securities are as follows:</t>
  </si>
  <si>
    <t xml:space="preserve">At market value </t>
  </si>
  <si>
    <t>Purchase Or Disposal Of Quoted Securities</t>
  </si>
  <si>
    <t>Issuance Or Repayment Of Debt And Equity Securities</t>
  </si>
  <si>
    <t>Group Borrowings And Debt Securities</t>
  </si>
  <si>
    <t>Inventories</t>
  </si>
  <si>
    <t>Amount due from an associate</t>
  </si>
  <si>
    <t>Amounts due to associates</t>
  </si>
  <si>
    <t>Certain comparative figures have been reclassified to conform with current year's presentation.</t>
  </si>
  <si>
    <t>The effects on the financial statements of the Group for the financial year ended 31 December 2000 are as follows:</t>
  </si>
  <si>
    <t>Receivables:</t>
  </si>
  <si>
    <t>adjustments</t>
  </si>
  <si>
    <t>previously</t>
  </si>
  <si>
    <t>classifications/</t>
  </si>
  <si>
    <t>Other receivables of the banking group [Note 24 (iii)]</t>
  </si>
  <si>
    <t>Other payables of the banking group [Note 24 (v)]</t>
  </si>
  <si>
    <t>Contribution from the CCL group's motor operations of RM89.1 million was 49.4% higher than 2000 due mainly to lower unrealised foreign exchange losses and higher trading profits from Astra. These were partly offset by lower earnings from the Singapore motor operations arising from lower margins and stronger competition.</t>
  </si>
  <si>
    <t>Other receivables of the banking group</t>
  </si>
  <si>
    <t>There were no borrowings nor debt securities at the end of this reporting period.</t>
  </si>
  <si>
    <t>Associates</t>
  </si>
  <si>
    <t>MINORITY INTERESTS</t>
  </si>
  <si>
    <t>23.</t>
  </si>
  <si>
    <t>24.</t>
  </si>
  <si>
    <t>25.</t>
  </si>
  <si>
    <t>the SC;</t>
  </si>
  <si>
    <t>the FIC;</t>
  </si>
  <si>
    <t>the MITI;</t>
  </si>
  <si>
    <t>the KLSE;</t>
  </si>
  <si>
    <t>the High Court of Malaya;</t>
  </si>
  <si>
    <t>the shareholders of EON, MCB and ECB; and</t>
  </si>
  <si>
    <t>any other relevant authorities.</t>
  </si>
  <si>
    <t>Other than the above, there were no issuance and/or repayment of debt and equity securities, share buy-backs, share cancellation, shares held as treasury shares and resale of treasury shares for the current financial year.</t>
  </si>
  <si>
    <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As at 31 December 2001, the amount of contracts which were not hedged and, hence, exposed to market risk was RM6,470,615 (31 December 2000 : RM2,158,162).</t>
  </si>
  <si>
    <t>Financial</t>
  </si>
  <si>
    <t xml:space="preserve">depreciation and amortisation, exceptional </t>
  </si>
  <si>
    <t>Notice of Dividend Entitlement and Payment</t>
  </si>
  <si>
    <t>A Depositor shall qualify for entitlement only in respect of :</t>
  </si>
  <si>
    <t>items, income tax, minority interests and</t>
  </si>
  <si>
    <t xml:space="preserve">Deferred asset </t>
  </si>
  <si>
    <t xml:space="preserve">Extraordinary items attributable to members </t>
  </si>
  <si>
    <t>of the company</t>
  </si>
  <si>
    <t>Loans, advances and financing [Note 24 (ii)]</t>
  </si>
  <si>
    <t>Amount due to Cagamas Berhad [Note 24 (v)]</t>
  </si>
  <si>
    <t>Commitment and contingent liabilities [Note 11]</t>
  </si>
  <si>
    <t>dividends, if any:-</t>
  </si>
  <si>
    <t>NOTES</t>
  </si>
  <si>
    <t>Accounting Policies</t>
  </si>
  <si>
    <t>Exceptional Items</t>
  </si>
  <si>
    <t>As at</t>
  </si>
  <si>
    <t>10.</t>
  </si>
  <si>
    <t>11.</t>
  </si>
  <si>
    <t>Principal amount</t>
  </si>
  <si>
    <t>Direct credit substitutes</t>
  </si>
  <si>
    <t>Obligations under underwriting agreement</t>
  </si>
  <si>
    <t>Irrevocable commitments to extend credit:</t>
  </si>
  <si>
    <t>Miscellaneous</t>
  </si>
  <si>
    <t>12.</t>
  </si>
  <si>
    <t>Segmental Reporting</t>
  </si>
  <si>
    <t>Profit/(Loss) Before Tax</t>
  </si>
  <si>
    <t>Banking &amp; financial services</t>
  </si>
  <si>
    <t>associated companies</t>
  </si>
  <si>
    <t>13.</t>
  </si>
  <si>
    <t>14.</t>
  </si>
  <si>
    <t>ASSETS</t>
  </si>
  <si>
    <t>Statutory deposits with Bank Negara Malaysia</t>
  </si>
  <si>
    <t>LIABILITIES</t>
  </si>
  <si>
    <t>Deposits and placements of banks and</t>
  </si>
  <si>
    <t>other financial institutions</t>
  </si>
  <si>
    <t>SHARE CAPITAL</t>
  </si>
  <si>
    <t>RESERVES</t>
  </si>
  <si>
    <t>Statutory reserve</t>
  </si>
  <si>
    <t>Share premium</t>
  </si>
  <si>
    <t>SHAREHOLDERS' FUNDS</t>
  </si>
  <si>
    <t>LIFE ASSURANCE FUND</t>
  </si>
  <si>
    <t>TOTAL LIABILITIES AND SHAREHOLDERS' FUNDS</t>
  </si>
  <si>
    <t>Maturity within one year</t>
  </si>
  <si>
    <t>Maturity more than one year</t>
  </si>
  <si>
    <t>Note</t>
  </si>
  <si>
    <t>Reserves consist of:</t>
  </si>
  <si>
    <t>Deposits From Customers</t>
  </si>
  <si>
    <t>There has not arisen in the interval between the end of this reporting period and the date of this report, any item, transaction or event of a material and unusual nature likely, in the opinion of the Directors, to affect substantially the results of the operations of the Group.</t>
  </si>
  <si>
    <t xml:space="preserve">Reserves  </t>
  </si>
  <si>
    <t>As At</t>
  </si>
  <si>
    <t>Preceding</t>
  </si>
  <si>
    <t>Year End</t>
  </si>
  <si>
    <t>The maturity structure of gross loans, advances and financing are as follows:</t>
  </si>
  <si>
    <t>Net tangible assets per share (RM)</t>
  </si>
  <si>
    <t>- maturing within one year</t>
  </si>
  <si>
    <t>- maturing more than one year</t>
  </si>
  <si>
    <t>Money market instruments</t>
  </si>
  <si>
    <t>Non money market instruments</t>
  </si>
  <si>
    <t>The maturity structure of the money market instruments are as follows:</t>
  </si>
  <si>
    <t>Gross loans, advances and financing</t>
  </si>
  <si>
    <t>The solicitors are of the opinion that the Defendant's counter claim is unsustainable and the allegations raised by the Defendants in their counter claim remain at best allegations devoid of any documentary evidence in support.</t>
  </si>
  <si>
    <t>Based on the above, the Directors are of the opinion that the legal action will continue to be kept in abeyance and withdrawn subsequently when the debt owing is settled via a restructuring scheme which is currently under the purview of CDRC.</t>
  </si>
  <si>
    <t xml:space="preserve">           interest in suspense</t>
  </si>
  <si>
    <t>Net loans, advances and financing</t>
  </si>
  <si>
    <t>Risk Weighted Exposures of the banking group are as follows:</t>
  </si>
  <si>
    <t>Cash and bank balances and deposits with financial institutions</t>
  </si>
  <si>
    <t>Less : Allowance for bad and doubtful debts and financing, and</t>
  </si>
  <si>
    <t>Fixed deposits</t>
  </si>
  <si>
    <t>The maturity structure of fixed deposits are as follows:</t>
  </si>
  <si>
    <t>Retained earnings</t>
  </si>
  <si>
    <t>Certain transaction related contingent items</t>
  </si>
  <si>
    <t>Short term self-liquidating trade-related contingencies</t>
  </si>
  <si>
    <t>Accounting policy on forward foreign exchange contracts</t>
  </si>
  <si>
    <t>Demand deposits and savings deposits</t>
  </si>
  <si>
    <t>At cost</t>
  </si>
  <si>
    <t>At carrying value / book value</t>
  </si>
  <si>
    <t>Loans, Advances And Financing</t>
  </si>
  <si>
    <t>Changes In The Composition Of The Group</t>
  </si>
  <si>
    <t>Status Of Corporate Proposals</t>
  </si>
  <si>
    <t>Seasonality / Cyclicality Of Operations</t>
  </si>
  <si>
    <t>MOTOR</t>
  </si>
  <si>
    <t>Malaysia</t>
  </si>
  <si>
    <t>Singapore</t>
  </si>
  <si>
    <t>BANKING AND FINANCIAL SERVICES</t>
  </si>
  <si>
    <t>BY ORDER OF THE BOARD</t>
  </si>
  <si>
    <t>MUSA BIN HAJI MOHD DAHAN</t>
  </si>
  <si>
    <t>Prospects</t>
  </si>
  <si>
    <t>Dividend</t>
  </si>
  <si>
    <t>Current Year</t>
  </si>
  <si>
    <t>The business operations of the Group are not materially affected by seasonal or cyclical fluctuations.</t>
  </si>
  <si>
    <t>Cumulative Period</t>
  </si>
  <si>
    <t>Shares bought on the Kuala Lumpur Stock Exchange on a cum entitlement basis according to the Rules of the Kuala Lumpur Stock Exchange.</t>
  </si>
  <si>
    <t>Annual General Meeting</t>
  </si>
  <si>
    <t>Taxation comprises the following:</t>
  </si>
  <si>
    <t>Current taxation</t>
  </si>
  <si>
    <t>Deferred taxation</t>
  </si>
  <si>
    <t>Share of associated companies' taxation</t>
  </si>
  <si>
    <t>Other reserves</t>
  </si>
  <si>
    <t>Extraordinary Items</t>
  </si>
  <si>
    <t>The solicitors are of the opinion that the suit is defensible as the bank was acting in its normal course of business and the Plaintiff has no basis for the claim.</t>
  </si>
  <si>
    <t>The solicitors are of the opinion that the Defendant’s appeal will not be successful. The bank will proceed with bankruptcy action against the Defendant as the bank’s chances of recovery for the shortfall of the debt owing is doubtful.</t>
  </si>
  <si>
    <t>Material Litigation</t>
  </si>
  <si>
    <t>Receivables consist of:</t>
  </si>
  <si>
    <t>Payables consist of:</t>
  </si>
  <si>
    <t>Currency translation differences</t>
  </si>
  <si>
    <t>Property, plant and equipment</t>
  </si>
  <si>
    <t>End of</t>
  </si>
  <si>
    <t>QUARTERLY REPORT ON CONSOLIDATED RESULTS FOR THE FOURTH QUARTER ENDED 31 DECEMBER 2001</t>
  </si>
  <si>
    <t>Taking the above factors into account, the Board of Directors expects the Group's overall performance for 2002 to be lower than 2001.</t>
  </si>
  <si>
    <t>Transferred to / (from) deferred taxation</t>
  </si>
  <si>
    <r>
      <t>Following the approval by the Minister of Finance via BNM on 15 January 2002, EON together with Kedah Cement Holdings Berhad (KCHB), Malayan Cement Berhad (MCB), EON Bank and EON Capital Berhad (ECB) (</t>
    </r>
    <r>
      <rPr>
        <i/>
        <sz val="12"/>
        <rFont val="Arial"/>
        <family val="2"/>
      </rPr>
      <t xml:space="preserve">formerly known as EON Capital Sdn Bhd) </t>
    </r>
    <r>
      <rPr>
        <sz val="12"/>
        <rFont val="Arial"/>
        <family val="2"/>
      </rPr>
      <t>had on 21 January 2002 entered into a conditional agreement (Agreement) in relation to the Proposed Corporate Exercises to facilitate the listing of EON Bank group.</t>
    </r>
  </si>
  <si>
    <t>the shareholders of KCHB and EON Bank at an Extraordinary General Meeting to be convened and a Court-convened meeting;</t>
  </si>
  <si>
    <t>A Writ of Summons was filed on 17 December 1998 against a borrower and three guarantors (“Defendants”) for RM21.4 million being outstanding banking facilities granted plus interest thereon. The Defendant was subsequently wound up by a third party and Malaysian International Merchant Bankers Berhad (MIMB) is in the process of filing the Proof of Debt. The application for Summary Judgement against the guarantors was dismissed by the Court on 30 November 2001 and MIMB has filed a Notice of Appeal and the hearing is fixed on 1 April 2002.</t>
  </si>
  <si>
    <t>The Board of Directors had declared an interim gross dividend of 25 sen per share less 28% tax (2000 : 25 sen per share less 28% tax) in respect of the financial year ended 31 December 2001 which was paid on 5 October 2001.</t>
  </si>
  <si>
    <t>In addittion, based on BNM's circular dated 31 July 2001 on Accounting Treatment For Loans Sold To Cagamas With Recourse, loans sold to Cagamas with recourse will no longer be deducted from gross loans, advances and financing. Proceeds from the sale of the loans are to be reclassified to the "liability side" of the balance sheet.</t>
  </si>
  <si>
    <t>The effective tax rate for the Group for the previous financial year was lower than the statutory tax rate prevailing in Malaysia of 28% due substantially to the tax exemption of a subsidiary of the banking group on certain interest and business income that registered an annual growth in excess of 8%. The income to be exempted has been calculated on the basis of the computation in Bank Negara Malaysia (BNM) Circular "Budget 2000 : Tax Incentive On Annual Loan Growth" dated 26 August 2000. The income to be exempted from tax is subject to the agreement between the Inland Revenue Board and BNM.</t>
  </si>
  <si>
    <t>At the hearing on 10 April 2000, the Court granted the Order to the Defendant to amend its Statement of Defence and to add the counter claim for RM70.2 million against MIMB being general and special damages, exemplary and aggravated damages for, inter alia wrongfully terminating the credit facilities of the Defendant resulting in loss of goodwill and reputation of the Defendant and loss of projects. MIMB has filed its defence to the counter claim and the matter is yet to be fixed for case management for the trial.</t>
  </si>
  <si>
    <t>Shah Alam, 28 February 2002</t>
  </si>
  <si>
    <t xml:space="preserve">During the current financial year to-date, the Group's share of additional goodwill of RM87.4 million was written off to retained earnings in line with the Group's accounting policy. The goodwill written off arose mainly from the Group's share of ex-gratia payment to the minority shareholders of ex-OBB amounting to RM16.6 million consequent to the vesting of the banking business of OBB to EON Bank on 1 January 2001 and, RM68.7 million resulting from an adjustment on the initial fair values assigned to the net assets acquired from MIMB in December 2000. </t>
  </si>
  <si>
    <t xml:space="preserve">The net asset deficiency representing the excess of liabilities over the assets transferred arising from the acquisition of the assets and liabilities of OBB is shown as a deferred asset. </t>
  </si>
  <si>
    <t>During the current financial year to-date, a total of 137,000 new ordinary shares were issued by virtue of the exercise of the Employees' Share Option Scheme which came into effect on 6 October 1999.</t>
  </si>
  <si>
    <t>The credit equivalent which is calculated based on the credit conversion factor as per BNM guidelines for the above commitments and contingent liabilities is RM1,767,542,000. (31 December 2000 : RM1,126,063,000).</t>
  </si>
  <si>
    <t>Values of contracts classified by remaining periods to maturity / next repricing date (whichever is earlier) in respect of the banking group are as follows:</t>
  </si>
  <si>
    <t xml:space="preserve">A Writ of Summons was filed on 17 September 1998 for the sum of RM131.5 million by EON Bank against a borrower (“Defendant”) when he defaulted in the repayment of the term loans granted. The bank had on 13 July 1999 obtained Judgment against the Defendant. However, the Defendant had filed a Notice of Appeal on 15 July 1999. The hearing for the appeal by the Defendant had been postponed several times and the next hearing is fixed on 6 June 2002. </t>
  </si>
  <si>
    <t>The Board of Directors is pleased to recommend a final gross dividend of 40 sen per share less 28% tax (2000 - 40 sen per share less 28% tax) in respect of the financial year ended 31 December 2001 which is proposed to be paid on 11 June 2002, subject to shareholders' approval at the forthcoming Annual General Meeting of the Company. This would amount to a total of 65 sen per share less 28% tax (2000 - 65 sen per share less 28% tax) in respect of the financial year ended 31 December 2001.</t>
  </si>
  <si>
    <t>NOTICE IS HEREBY GIVEN that the Final Gross Dividend of 40 sen per share less 28% tax will be payable on 11 June 2002, subject to shareholders' approval at the forthcoming Annual General Meeting of the Company, to depositors registered in the Records of Depositors at the close of business on 29 May 2002.</t>
  </si>
  <si>
    <t>The High Court of Malaya granted the orders for the vesting of the banking business of Oriental Bank Berhad (OBB) to EON Bank Berhad (EON Bank) and the vesting of the finance company businesses of CFB Asa Berhad (formerly known as City Finance Berhad) and PFB Asa Berhad (formerly known as Perkasa Finance Berhad) to EON Finance Berhad with effect from 1 January 2001.</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</si>
</sst>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_(* #,##0.000_);_(* \(#,##0.000\);_(* &quot;-&quot;??_);_(@_)"/>
    <numFmt numFmtId="181" formatCode="_(* #,##0.0000_);_(* \(#,##0.0000\);_(* &quot;-&quot;??_);_(@_)"/>
    <numFmt numFmtId="182" formatCode="#,##0;\(#,##0\)"/>
    <numFmt numFmtId="183" formatCode="#,##0.0;\-#,##0.0"/>
    <numFmt numFmtId="184" formatCode="0.0%"/>
    <numFmt numFmtId="185" formatCode="_-* #,##0.0_-;\-* #,##0.0_-;_-* &quot;-&quot;??_-;_-@_-"/>
    <numFmt numFmtId="186" formatCode="_-* #,##0_-;\-* #,##0_-;_-* &quot;-&quot;??_-;_-@_-"/>
    <numFmt numFmtId="187" formatCode="_-* #,##0.000_-;\-* #,##0.000_-;_-* &quot;-&quot;??_-;_-@_-"/>
    <numFmt numFmtId="188" formatCode="_-* #,##0.0000_-;\-* #,##0.0000_-;_-* &quot;-&quot;??_-;_-@_-"/>
    <numFmt numFmtId="189" formatCode="0.0000000"/>
    <numFmt numFmtId="190" formatCode="0.000000"/>
    <numFmt numFmtId="191" formatCode="0.00000"/>
    <numFmt numFmtId="192" formatCode="0.0000"/>
    <numFmt numFmtId="193" formatCode="0.000"/>
    <numFmt numFmtId="194" formatCode="#,##0.0;\(#,##0.0\)"/>
    <numFmt numFmtId="195" formatCode="#,##0.00;\(#,##0.00\)"/>
    <numFmt numFmtId="196" formatCode="#,##0;[Red]\(#,##0\)"/>
    <numFmt numFmtId="197" formatCode="###0"/>
    <numFmt numFmtId="198" formatCode="_(* #,##0.00000_);_(* \(#,##0.00000\);_(* &quot;-&quot;??_);_(@_)"/>
    <numFmt numFmtId="199" formatCode="_(* #,##0.000000_);_(* \(#,##0.000000\);_(* &quot;-&quot;??_);_(@_)"/>
    <numFmt numFmtId="200" formatCode="_(* #,##0.0000000_);_(* \(#,##0.0000000\);_(* &quot;-&quot;??_);_(@_)"/>
    <numFmt numFmtId="201" formatCode="_(* #,##0.00000000_);_(* \(#,##0.00000000\);_(* &quot;-&quot;??_);_(@_)"/>
    <numFmt numFmtId="202" formatCode="#,##0.000;\-#,##0.000"/>
    <numFmt numFmtId="203" formatCode="#,##0.0000;\-#,##0.0000"/>
    <numFmt numFmtId="204" formatCode="#,##0.00000;\-#,##0.00000"/>
    <numFmt numFmtId="205" formatCode="#,##0.000000;\-#,##0.000000"/>
    <numFmt numFmtId="206" formatCode="#,##0.0000000;\-#,##0.0000000"/>
    <numFmt numFmtId="207" formatCode="0.0"/>
    <numFmt numFmtId="208" formatCode="#,##0.0_);\(#,##0.0\)"/>
    <numFmt numFmtId="209" formatCode="dd\-mm\-yyyy"/>
    <numFmt numFmtId="210" formatCode="_(* #,##0.0000000_);_(* \(#,##0.0000000\);_(* &quot;-&quot;???????_);_(@_)"/>
    <numFmt numFmtId="211" formatCode="_(* #,##0.0_);_(* \(#,##0.0\);_(* &quot;-&quot;?_);_(@_)"/>
  </numFmts>
  <fonts count="16">
    <font>
      <sz val="10"/>
      <name val="Arial"/>
      <family val="0"/>
    </font>
    <font>
      <b/>
      <sz val="10"/>
      <name val="Arial"/>
      <family val="2"/>
    </font>
    <font>
      <sz val="9"/>
      <name val="Arial"/>
      <family val="2"/>
    </font>
    <font>
      <sz val="11"/>
      <name val="Arial"/>
      <family val="2"/>
    </font>
    <font>
      <b/>
      <sz val="11"/>
      <name val="Arial"/>
      <family val="2"/>
    </font>
    <font>
      <b/>
      <sz val="12"/>
      <name val="Arial"/>
      <family val="2"/>
    </font>
    <font>
      <sz val="12"/>
      <name val="Arial"/>
      <family val="2"/>
    </font>
    <font>
      <i/>
      <sz val="11"/>
      <name val="Arial"/>
      <family val="2"/>
    </font>
    <font>
      <sz val="11"/>
      <color indexed="10"/>
      <name val="Arial"/>
      <family val="2"/>
    </font>
    <font>
      <u val="single"/>
      <sz val="12"/>
      <name val="Arial"/>
      <family val="2"/>
    </font>
    <font>
      <b/>
      <u val="single"/>
      <sz val="12"/>
      <name val="Arial"/>
      <family val="2"/>
    </font>
    <font>
      <b/>
      <u val="singleAccounting"/>
      <sz val="12"/>
      <name val="Arial"/>
      <family val="2"/>
    </font>
    <font>
      <u val="singleAccounting"/>
      <sz val="12"/>
      <name val="Arial"/>
      <family val="2"/>
    </font>
    <font>
      <sz val="11"/>
      <color indexed="12"/>
      <name val="Arial"/>
      <family val="2"/>
    </font>
    <font>
      <b/>
      <sz val="11"/>
      <name val="Times New Roman"/>
      <family val="1"/>
    </font>
    <font>
      <i/>
      <sz val="12"/>
      <name val="Arial"/>
      <family val="2"/>
    </font>
  </fonts>
  <fills count="3">
    <fill>
      <patternFill/>
    </fill>
    <fill>
      <patternFill patternType="gray125"/>
    </fill>
    <fill>
      <patternFill patternType="solid">
        <fgColor indexed="43"/>
        <bgColor indexed="64"/>
      </patternFill>
    </fill>
  </fills>
  <borders count="19">
    <border>
      <left/>
      <right/>
      <top/>
      <bottom/>
      <diagonal/>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double"/>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4">
    <xf numFmtId="0" fontId="0" fillId="0" borderId="0" xfId="0" applyAlignment="1">
      <alignment/>
    </xf>
    <xf numFmtId="179" fontId="0" fillId="0" borderId="0" xfId="15" applyNumberFormat="1" applyAlignment="1">
      <alignment/>
    </xf>
    <xf numFmtId="0" fontId="0" fillId="0" borderId="0" xfId="0" applyBorder="1" applyAlignment="1">
      <alignment/>
    </xf>
    <xf numFmtId="0" fontId="3" fillId="0" borderId="0" xfId="0" applyFont="1" applyAlignment="1" quotePrefix="1">
      <alignment/>
    </xf>
    <xf numFmtId="0" fontId="3" fillId="0" borderId="0" xfId="0" applyFont="1" applyAlignment="1">
      <alignment/>
    </xf>
    <xf numFmtId="179" fontId="3" fillId="0" borderId="1" xfId="15" applyNumberFormat="1" applyFont="1" applyBorder="1" applyAlignment="1">
      <alignment/>
    </xf>
    <xf numFmtId="179" fontId="3" fillId="0" borderId="0" xfId="15" applyNumberFormat="1" applyFont="1" applyBorder="1" applyAlignment="1">
      <alignment/>
    </xf>
    <xf numFmtId="179" fontId="3" fillId="0" borderId="2" xfId="15" applyNumberFormat="1" applyFont="1" applyBorder="1" applyAlignment="1">
      <alignment/>
    </xf>
    <xf numFmtId="179" fontId="3" fillId="0" borderId="3" xfId="15" applyNumberFormat="1" applyFont="1" applyBorder="1" applyAlignment="1">
      <alignment/>
    </xf>
    <xf numFmtId="179" fontId="3" fillId="0" borderId="4" xfId="15" applyNumberFormat="1" applyFont="1" applyBorder="1" applyAlignment="1">
      <alignment/>
    </xf>
    <xf numFmtId="179" fontId="3" fillId="0" borderId="5" xfId="15" applyNumberFormat="1" applyFont="1" applyBorder="1" applyAlignment="1">
      <alignment/>
    </xf>
    <xf numFmtId="179" fontId="4" fillId="0" borderId="0" xfId="15" applyNumberFormat="1" applyFont="1" applyBorder="1" applyAlignment="1">
      <alignment/>
    </xf>
    <xf numFmtId="179" fontId="4" fillId="0" borderId="6" xfId="15" applyNumberFormat="1" applyFont="1" applyBorder="1" applyAlignment="1">
      <alignment/>
    </xf>
    <xf numFmtId="43" fontId="3" fillId="0" borderId="0" xfId="15" applyNumberFormat="1" applyFont="1" applyBorder="1" applyAlignment="1">
      <alignment/>
    </xf>
    <xf numFmtId="179" fontId="3" fillId="0" borderId="0" xfId="15" applyNumberFormat="1" applyFont="1" applyAlignment="1">
      <alignment/>
    </xf>
    <xf numFmtId="0" fontId="4" fillId="0" borderId="0" xfId="0" applyFont="1" applyAlignment="1">
      <alignment/>
    </xf>
    <xf numFmtId="0" fontId="4" fillId="0" borderId="0" xfId="0" applyFont="1" applyBorder="1" applyAlignment="1">
      <alignment horizontal="center"/>
    </xf>
    <xf numFmtId="14" fontId="4" fillId="0" borderId="0" xfId="0" applyNumberFormat="1" applyFont="1" applyBorder="1" applyAlignment="1">
      <alignment horizontal="center"/>
    </xf>
    <xf numFmtId="0" fontId="5" fillId="0" borderId="0" xfId="0" applyFont="1" applyAlignment="1">
      <alignment horizontal="center"/>
    </xf>
    <xf numFmtId="0" fontId="6" fillId="0" borderId="0" xfId="0" applyFont="1" applyAlignment="1">
      <alignment/>
    </xf>
    <xf numFmtId="0" fontId="4" fillId="0" borderId="0" xfId="0" applyFont="1" applyAlignment="1">
      <alignment vertical="top"/>
    </xf>
    <xf numFmtId="0" fontId="3" fillId="0" borderId="0" xfId="0" applyFont="1" applyAlignment="1">
      <alignment vertical="top"/>
    </xf>
    <xf numFmtId="0" fontId="4" fillId="0" borderId="0" xfId="0" applyFont="1" applyAlignment="1">
      <alignment horizontal="center" vertical="top"/>
    </xf>
    <xf numFmtId="0" fontId="7" fillId="0" borderId="0" xfId="0" applyFont="1" applyAlignment="1">
      <alignment/>
    </xf>
    <xf numFmtId="0" fontId="3" fillId="0" borderId="0" xfId="0" applyFont="1" applyAlignment="1">
      <alignment horizontal="center"/>
    </xf>
    <xf numFmtId="0" fontId="3" fillId="0" borderId="0" xfId="0" applyFont="1" applyBorder="1" applyAlignment="1">
      <alignment/>
    </xf>
    <xf numFmtId="0" fontId="3" fillId="0" borderId="7"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vertical="top"/>
    </xf>
    <xf numFmtId="179" fontId="3" fillId="0" borderId="8" xfId="15" applyNumberFormat="1" applyFont="1" applyBorder="1" applyAlignment="1">
      <alignment/>
    </xf>
    <xf numFmtId="179" fontId="3" fillId="0" borderId="6" xfId="15" applyNumberFormat="1" applyFont="1" applyBorder="1" applyAlignment="1">
      <alignment/>
    </xf>
    <xf numFmtId="0" fontId="3" fillId="0" borderId="0" xfId="0" applyFont="1" applyAlignment="1">
      <alignment horizontal="center" vertical="top"/>
    </xf>
    <xf numFmtId="0" fontId="3" fillId="0" borderId="9" xfId="0" applyFont="1" applyBorder="1" applyAlignment="1">
      <alignment horizontal="center"/>
    </xf>
    <xf numFmtId="179" fontId="6" fillId="0" borderId="0" xfId="15" applyNumberFormat="1" applyFont="1" applyAlignment="1">
      <alignment/>
    </xf>
    <xf numFmtId="179" fontId="6" fillId="0" borderId="0" xfId="15" applyNumberFormat="1" applyFont="1" applyBorder="1" applyAlignment="1">
      <alignment/>
    </xf>
    <xf numFmtId="179" fontId="6" fillId="0" borderId="3" xfId="15" applyNumberFormat="1" applyFont="1" applyBorder="1" applyAlignment="1">
      <alignment/>
    </xf>
    <xf numFmtId="179" fontId="6" fillId="0" borderId="4" xfId="15" applyNumberFormat="1" applyFont="1" applyBorder="1" applyAlignment="1">
      <alignment/>
    </xf>
    <xf numFmtId="179" fontId="6" fillId="0" borderId="10" xfId="15" applyNumberFormat="1" applyFont="1" applyBorder="1" applyAlignment="1">
      <alignment/>
    </xf>
    <xf numFmtId="0" fontId="5" fillId="0" borderId="0" xfId="0" applyFont="1" applyAlignment="1" quotePrefix="1">
      <alignment/>
    </xf>
    <xf numFmtId="0" fontId="5" fillId="0" borderId="0" xfId="0" applyFont="1" applyAlignment="1">
      <alignment/>
    </xf>
    <xf numFmtId="0" fontId="6" fillId="0" borderId="0" xfId="0" applyFont="1" applyAlignment="1" quotePrefix="1">
      <alignment/>
    </xf>
    <xf numFmtId="0" fontId="5" fillId="0" borderId="0" xfId="0" applyFont="1" applyBorder="1" applyAlignment="1" quotePrefix="1">
      <alignment horizontal="left"/>
    </xf>
    <xf numFmtId="0" fontId="6" fillId="0" borderId="0" xfId="0" applyFont="1" applyBorder="1" applyAlignment="1">
      <alignment horizontal="center"/>
    </xf>
    <xf numFmtId="0" fontId="6" fillId="0" borderId="0" xfId="0" applyFont="1" applyAlignment="1" quotePrefix="1">
      <alignment vertical="top"/>
    </xf>
    <xf numFmtId="0" fontId="6" fillId="0" borderId="3" xfId="0" applyFon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0" fontId="5" fillId="0" borderId="0" xfId="0" applyFont="1" applyAlignment="1" quotePrefix="1">
      <alignment horizontal="left"/>
    </xf>
    <xf numFmtId="43" fontId="6" fillId="0" borderId="0" xfId="15" applyFont="1" applyBorder="1" applyAlignment="1">
      <alignment/>
    </xf>
    <xf numFmtId="0" fontId="6" fillId="0" borderId="0" xfId="0" applyFont="1" applyAlignment="1">
      <alignment horizontal="center"/>
    </xf>
    <xf numFmtId="179" fontId="6" fillId="0" borderId="8" xfId="15" applyNumberFormat="1" applyFont="1" applyBorder="1" applyAlignment="1">
      <alignment horizontal="center"/>
    </xf>
    <xf numFmtId="179" fontId="6" fillId="0" borderId="5" xfId="15" applyNumberFormat="1" applyFont="1" applyBorder="1" applyAlignment="1">
      <alignment/>
    </xf>
    <xf numFmtId="179" fontId="6" fillId="0" borderId="8" xfId="15" applyNumberFormat="1" applyFont="1" applyBorder="1" applyAlignment="1">
      <alignment/>
    </xf>
    <xf numFmtId="0" fontId="6" fillId="0" borderId="0" xfId="0" applyFont="1" applyAlignment="1">
      <alignment horizontal="left"/>
    </xf>
    <xf numFmtId="0" fontId="6" fillId="0" borderId="0" xfId="0" applyFont="1" applyBorder="1" applyAlignment="1">
      <alignment horizontal="center" vertical="top"/>
    </xf>
    <xf numFmtId="0" fontId="6" fillId="0" borderId="0" xfId="0" applyFont="1" applyBorder="1" applyAlignment="1">
      <alignment vertical="top"/>
    </xf>
    <xf numFmtId="14" fontId="6" fillId="0" borderId="0" xfId="0" applyNumberFormat="1" applyFont="1" applyBorder="1" applyAlignment="1">
      <alignment horizontal="center" vertical="top"/>
    </xf>
    <xf numFmtId="14" fontId="5" fillId="0" borderId="0" xfId="0" applyNumberFormat="1" applyFont="1" applyBorder="1" applyAlignment="1">
      <alignment horizontal="center" vertical="top"/>
    </xf>
    <xf numFmtId="0" fontId="5" fillId="0" borderId="0" xfId="0" applyFont="1" applyBorder="1" applyAlignment="1">
      <alignment horizontal="center"/>
    </xf>
    <xf numFmtId="0" fontId="5" fillId="0" borderId="0" xfId="0" applyFont="1" applyBorder="1" applyAlignment="1">
      <alignment vertical="top"/>
    </xf>
    <xf numFmtId="179" fontId="6" fillId="0" borderId="0" xfId="15" applyNumberFormat="1" applyFont="1" applyBorder="1" applyAlignment="1">
      <alignment horizontal="center" vertical="top"/>
    </xf>
    <xf numFmtId="179" fontId="6" fillId="0" borderId="0" xfId="15" applyNumberFormat="1" applyFont="1" applyBorder="1" applyAlignment="1">
      <alignment horizontal="center"/>
    </xf>
    <xf numFmtId="179" fontId="5" fillId="0" borderId="0" xfId="15" applyNumberFormat="1" applyFont="1" applyBorder="1" applyAlignment="1">
      <alignment/>
    </xf>
    <xf numFmtId="0" fontId="6" fillId="0" borderId="0" xfId="0" applyFont="1" applyAlignment="1" quotePrefix="1">
      <alignment horizontal="left"/>
    </xf>
    <xf numFmtId="0" fontId="9" fillId="0" borderId="0" xfId="0" applyFont="1" applyAlignment="1">
      <alignment/>
    </xf>
    <xf numFmtId="0" fontId="6" fillId="0" borderId="0" xfId="0" applyFont="1" applyBorder="1" applyAlignment="1">
      <alignment horizontal="left"/>
    </xf>
    <xf numFmtId="0" fontId="6" fillId="0" borderId="0" xfId="0" applyFont="1" applyBorder="1" applyAlignment="1">
      <alignment/>
    </xf>
    <xf numFmtId="182" fontId="6" fillId="0" borderId="0" xfId="0" applyNumberFormat="1" applyFont="1" applyBorder="1" applyAlignment="1">
      <alignment/>
    </xf>
    <xf numFmtId="0" fontId="5" fillId="0" borderId="0" xfId="0" applyFont="1" applyBorder="1" applyAlignment="1">
      <alignment/>
    </xf>
    <xf numFmtId="182" fontId="5" fillId="0" borderId="0" xfId="0" applyNumberFormat="1" applyFont="1" applyBorder="1" applyAlignment="1">
      <alignment/>
    </xf>
    <xf numFmtId="0" fontId="6" fillId="0" borderId="5" xfId="0" applyFont="1" applyBorder="1" applyAlignment="1" quotePrefix="1">
      <alignment horizontal="center"/>
    </xf>
    <xf numFmtId="179" fontId="6" fillId="0" borderId="11" xfId="15" applyNumberFormat="1" applyFont="1" applyBorder="1" applyAlignment="1">
      <alignment/>
    </xf>
    <xf numFmtId="179" fontId="6" fillId="0" borderId="12" xfId="15" applyNumberFormat="1" applyFont="1" applyBorder="1" applyAlignment="1">
      <alignment/>
    </xf>
    <xf numFmtId="179" fontId="6" fillId="0" borderId="0" xfId="0" applyNumberFormat="1" applyFont="1" applyAlignment="1">
      <alignment/>
    </xf>
    <xf numFmtId="0" fontId="6" fillId="0" borderId="0" xfId="0" applyFont="1" applyAlignment="1">
      <alignment horizontal="justify" wrapText="1"/>
    </xf>
    <xf numFmtId="179" fontId="6" fillId="0" borderId="0" xfId="0" applyNumberFormat="1" applyFont="1" applyBorder="1" applyAlignment="1">
      <alignment horizontal="center"/>
    </xf>
    <xf numFmtId="43" fontId="6" fillId="0" borderId="0" xfId="15" applyFont="1" applyBorder="1" applyAlignment="1">
      <alignment horizontal="center"/>
    </xf>
    <xf numFmtId="14" fontId="4" fillId="0" borderId="0" xfId="0" applyNumberFormat="1" applyFont="1" applyBorder="1" applyAlignment="1" quotePrefix="1">
      <alignment horizontal="center"/>
    </xf>
    <xf numFmtId="0" fontId="6" fillId="0" borderId="0" xfId="0" applyFont="1" applyAlignment="1">
      <alignment/>
    </xf>
    <xf numFmtId="0" fontId="5" fillId="0" borderId="0" xfId="0" applyFont="1" applyAlignment="1" quotePrefix="1">
      <alignment horizontal="justify" vertical="justify"/>
    </xf>
    <xf numFmtId="0" fontId="5" fillId="0" borderId="0" xfId="0" applyFont="1" applyAlignment="1" quotePrefix="1">
      <alignment/>
    </xf>
    <xf numFmtId="0" fontId="5" fillId="0" borderId="0" xfId="0" applyFont="1" applyAlignment="1">
      <alignment/>
    </xf>
    <xf numFmtId="0" fontId="5" fillId="0" borderId="0" xfId="0" applyFont="1" applyBorder="1" applyAlignment="1" quotePrefix="1">
      <alignment/>
    </xf>
    <xf numFmtId="0" fontId="3" fillId="0" borderId="0" xfId="0" applyFont="1" applyBorder="1" applyAlignment="1">
      <alignment horizontal="center"/>
    </xf>
    <xf numFmtId="0" fontId="6" fillId="0" borderId="0" xfId="0" applyFont="1" applyAlignment="1">
      <alignment horizontal="justify" vertical="top" wrapText="1"/>
    </xf>
    <xf numFmtId="179" fontId="5" fillId="0" borderId="0" xfId="0" applyNumberFormat="1" applyFont="1" applyAlignment="1">
      <alignment/>
    </xf>
    <xf numFmtId="0" fontId="6" fillId="0" borderId="0" xfId="0" applyFont="1" applyFill="1" applyAlignment="1">
      <alignment/>
    </xf>
    <xf numFmtId="0" fontId="3" fillId="0" borderId="0" xfId="0" applyFont="1" applyFill="1" applyAlignment="1">
      <alignment/>
    </xf>
    <xf numFmtId="0" fontId="5" fillId="0" borderId="0" xfId="0" applyFont="1" applyFill="1" applyAlignment="1">
      <alignment/>
    </xf>
    <xf numFmtId="0" fontId="6" fillId="0" borderId="0" xfId="0" applyFont="1" applyFill="1" applyBorder="1" applyAlignment="1">
      <alignment/>
    </xf>
    <xf numFmtId="179" fontId="6" fillId="0" borderId="0" xfId="15" applyNumberFormat="1" applyFont="1" applyFill="1" applyBorder="1" applyAlignment="1">
      <alignment/>
    </xf>
    <xf numFmtId="179" fontId="6" fillId="0" borderId="0" xfId="15" applyNumberFormat="1" applyFont="1" applyFill="1" applyAlignment="1">
      <alignment/>
    </xf>
    <xf numFmtId="179" fontId="6" fillId="0" borderId="5" xfId="15" applyNumberFormat="1" applyFont="1" applyFill="1" applyBorder="1" applyAlignment="1">
      <alignment/>
    </xf>
    <xf numFmtId="14" fontId="3" fillId="0" borderId="4" xfId="0" applyNumberFormat="1" applyFont="1" applyBorder="1" applyAlignment="1" quotePrefix="1">
      <alignment horizontal="center"/>
    </xf>
    <xf numFmtId="14" fontId="3" fillId="0" borderId="11" xfId="0" applyNumberFormat="1" applyFont="1" applyBorder="1" applyAlignment="1" quotePrefix="1">
      <alignment horizontal="center"/>
    </xf>
    <xf numFmtId="14" fontId="6" fillId="0" borderId="0" xfId="0" applyNumberFormat="1" applyFont="1" applyBorder="1" applyAlignment="1" quotePrefix="1">
      <alignment horizontal="center"/>
    </xf>
    <xf numFmtId="14" fontId="6" fillId="0" borderId="0" xfId="0" applyNumberFormat="1" applyFont="1" applyBorder="1" applyAlignment="1">
      <alignment horizontal="center"/>
    </xf>
    <xf numFmtId="179" fontId="8" fillId="0" borderId="4" xfId="15" applyNumberFormat="1" applyFont="1" applyBorder="1" applyAlignment="1">
      <alignment/>
    </xf>
    <xf numFmtId="0" fontId="4" fillId="0" borderId="0" xfId="0" applyFont="1" applyFill="1" applyBorder="1" applyAlignment="1">
      <alignment horizontal="center" vertical="top"/>
    </xf>
    <xf numFmtId="0" fontId="4" fillId="0" borderId="0" xfId="0" applyFont="1" applyFill="1" applyBorder="1" applyAlignment="1">
      <alignment horizontal="center"/>
    </xf>
    <xf numFmtId="14" fontId="4" fillId="0" borderId="0" xfId="0" applyNumberFormat="1" applyFont="1" applyFill="1" applyBorder="1" applyAlignment="1">
      <alignment horizontal="center" vertical="top"/>
    </xf>
    <xf numFmtId="179" fontId="3" fillId="0" borderId="0" xfId="15" applyNumberFormat="1" applyFont="1" applyFill="1" applyBorder="1" applyAlignment="1">
      <alignment/>
    </xf>
    <xf numFmtId="43" fontId="3" fillId="0" borderId="6" xfId="15" applyNumberFormat="1" applyFont="1" applyFill="1" applyBorder="1" applyAlignment="1">
      <alignment/>
    </xf>
    <xf numFmtId="0" fontId="3" fillId="0" borderId="0" xfId="0" applyFont="1" applyFill="1" applyBorder="1" applyAlignment="1">
      <alignment/>
    </xf>
    <xf numFmtId="179" fontId="6" fillId="0" borderId="3" xfId="15" applyNumberFormat="1" applyFont="1" applyFill="1" applyBorder="1" applyAlignment="1">
      <alignment/>
    </xf>
    <xf numFmtId="179" fontId="6" fillId="0" borderId="7" xfId="15" applyNumberFormat="1" applyFont="1" applyFill="1" applyBorder="1" applyAlignment="1">
      <alignment/>
    </xf>
    <xf numFmtId="179" fontId="6" fillId="0" borderId="4" xfId="15" applyNumberFormat="1" applyFont="1" applyFill="1" applyBorder="1" applyAlignment="1">
      <alignment/>
    </xf>
    <xf numFmtId="179" fontId="6" fillId="0" borderId="9" xfId="15" applyNumberFormat="1" applyFont="1" applyFill="1" applyBorder="1" applyAlignment="1">
      <alignment/>
    </xf>
    <xf numFmtId="179" fontId="6" fillId="0" borderId="12" xfId="15" applyNumberFormat="1" applyFont="1" applyFill="1" applyBorder="1" applyAlignment="1">
      <alignment/>
    </xf>
    <xf numFmtId="0" fontId="6" fillId="0" borderId="0" xfId="0" applyFont="1" applyFill="1" applyAlignment="1">
      <alignment horizontal="justify" vertical="top"/>
    </xf>
    <xf numFmtId="0" fontId="6" fillId="0" borderId="0" xfId="0" applyFont="1" applyFill="1" applyAlignment="1">
      <alignment horizontal="justify" vertical="top" wrapText="1"/>
    </xf>
    <xf numFmtId="0" fontId="6" fillId="0" borderId="0" xfId="0" applyFont="1" applyFill="1" applyAlignment="1" quotePrefix="1">
      <alignment/>
    </xf>
    <xf numFmtId="179" fontId="6" fillId="0" borderId="0" xfId="15" applyNumberFormat="1" applyFont="1" applyFill="1" applyBorder="1" applyAlignment="1">
      <alignment horizontal="center" vertical="top"/>
    </xf>
    <xf numFmtId="179" fontId="6" fillId="0" borderId="8" xfId="15" applyNumberFormat="1" applyFont="1" applyFill="1" applyBorder="1" applyAlignment="1">
      <alignment horizontal="center"/>
    </xf>
    <xf numFmtId="179" fontId="6" fillId="0" borderId="8" xfId="15" applyNumberFormat="1" applyFont="1" applyFill="1" applyBorder="1" applyAlignment="1">
      <alignment/>
    </xf>
    <xf numFmtId="200" fontId="6" fillId="0" borderId="0" xfId="15" applyNumberFormat="1" applyFont="1" applyFill="1" applyBorder="1" applyAlignment="1">
      <alignment/>
    </xf>
    <xf numFmtId="0" fontId="6" fillId="0" borderId="0" xfId="0" applyFont="1" applyFill="1" applyBorder="1" applyAlignment="1">
      <alignment horizontal="left"/>
    </xf>
    <xf numFmtId="43" fontId="6" fillId="0" borderId="5" xfId="15" applyFont="1" applyFill="1" applyBorder="1" applyAlignment="1">
      <alignment horizontal="center"/>
    </xf>
    <xf numFmtId="179" fontId="8" fillId="0" borderId="0" xfId="15" applyNumberFormat="1" applyFont="1" applyFill="1" applyBorder="1" applyAlignment="1">
      <alignment/>
    </xf>
    <xf numFmtId="179" fontId="3" fillId="0" borderId="13" xfId="15" applyNumberFormat="1" applyFont="1" applyFill="1" applyBorder="1" applyAlignment="1">
      <alignment/>
    </xf>
    <xf numFmtId="179" fontId="3" fillId="0" borderId="8" xfId="15" applyNumberFormat="1" applyFont="1" applyFill="1" applyBorder="1" applyAlignment="1">
      <alignment/>
    </xf>
    <xf numFmtId="179" fontId="3" fillId="0" borderId="6" xfId="15" applyNumberFormat="1" applyFont="1" applyFill="1" applyBorder="1" applyAlignment="1">
      <alignment/>
    </xf>
    <xf numFmtId="0" fontId="6" fillId="0" borderId="0" xfId="0" applyFont="1" applyFill="1" applyAlignment="1">
      <alignment horizontal="center"/>
    </xf>
    <xf numFmtId="0" fontId="5" fillId="0" borderId="0" xfId="0" applyFont="1" applyFill="1" applyAlignment="1">
      <alignment horizontal="justify" vertical="justify"/>
    </xf>
    <xf numFmtId="0" fontId="6" fillId="0" borderId="0" xfId="0" applyFont="1" applyFill="1" applyAlignment="1">
      <alignment vertical="top"/>
    </xf>
    <xf numFmtId="0" fontId="8" fillId="0" borderId="0" xfId="0" applyFont="1" applyAlignment="1" quotePrefix="1">
      <alignment/>
    </xf>
    <xf numFmtId="179" fontId="3" fillId="0" borderId="1" xfId="15" applyNumberFormat="1" applyFont="1" applyFill="1" applyBorder="1" applyAlignment="1">
      <alignment/>
    </xf>
    <xf numFmtId="0" fontId="7" fillId="0" borderId="0" xfId="0" applyFont="1" applyFill="1" applyAlignment="1">
      <alignment/>
    </xf>
    <xf numFmtId="0" fontId="3" fillId="0" borderId="0" xfId="0" applyFont="1" applyFill="1" applyAlignment="1">
      <alignment horizontal="center"/>
    </xf>
    <xf numFmtId="182" fontId="10" fillId="0" borderId="0" xfId="0" applyNumberFormat="1" applyFont="1" applyBorder="1" applyAlignment="1">
      <alignment horizontal="right"/>
    </xf>
    <xf numFmtId="0" fontId="10" fillId="0" borderId="0" xfId="0" applyFont="1" applyFill="1" applyAlignment="1">
      <alignment horizontal="right"/>
    </xf>
    <xf numFmtId="0" fontId="8" fillId="0" borderId="0" xfId="0" applyFont="1" applyFill="1" applyAlignment="1">
      <alignment/>
    </xf>
    <xf numFmtId="0" fontId="8" fillId="0" borderId="0" xfId="0" applyFont="1" applyFill="1" applyAlignment="1" quotePrefix="1">
      <alignment/>
    </xf>
    <xf numFmtId="0" fontId="10" fillId="0" borderId="0" xfId="0" applyFont="1" applyAlignment="1">
      <alignment horizontal="right"/>
    </xf>
    <xf numFmtId="179" fontId="11" fillId="0" borderId="0" xfId="0" applyNumberFormat="1" applyFont="1" applyAlignment="1">
      <alignment horizontal="right"/>
    </xf>
    <xf numFmtId="179" fontId="11" fillId="0" borderId="0" xfId="15" applyNumberFormat="1" applyFont="1" applyBorder="1" applyAlignment="1">
      <alignment horizontal="right"/>
    </xf>
    <xf numFmtId="179" fontId="6" fillId="0" borderId="5" xfId="15" applyNumberFormat="1" applyFont="1" applyFill="1" applyBorder="1" applyAlignment="1">
      <alignment horizontal="center"/>
    </xf>
    <xf numFmtId="179" fontId="6" fillId="0" borderId="0" xfId="0" applyNumberFormat="1" applyFont="1" applyFill="1" applyAlignment="1">
      <alignment/>
    </xf>
    <xf numFmtId="182" fontId="8" fillId="0" borderId="0" xfId="15" applyNumberFormat="1" applyFont="1" applyFill="1" applyBorder="1" applyAlignment="1">
      <alignment/>
    </xf>
    <xf numFmtId="0" fontId="6" fillId="0" borderId="0" xfId="0" applyFont="1" applyFill="1" applyBorder="1" applyAlignment="1">
      <alignment horizontal="center"/>
    </xf>
    <xf numFmtId="179" fontId="6" fillId="0" borderId="0" xfId="0" applyNumberFormat="1" applyFont="1" applyFill="1" applyBorder="1" applyAlignment="1">
      <alignment horizontal="center"/>
    </xf>
    <xf numFmtId="179" fontId="6" fillId="0" borderId="0" xfId="15" applyNumberFormat="1" applyFont="1" applyFill="1" applyBorder="1" applyAlignment="1">
      <alignment horizontal="center"/>
    </xf>
    <xf numFmtId="0" fontId="5" fillId="0" borderId="0" xfId="0" applyFont="1" applyFill="1" applyBorder="1" applyAlignment="1">
      <alignment/>
    </xf>
    <xf numFmtId="0" fontId="6" fillId="0" borderId="0" xfId="0" applyFont="1" applyFill="1" applyAlignment="1">
      <alignment/>
    </xf>
    <xf numFmtId="0" fontId="9" fillId="0" borderId="0" xfId="0" applyFont="1" applyFill="1" applyAlignment="1">
      <alignment vertical="top"/>
    </xf>
    <xf numFmtId="0" fontId="6" fillId="0" borderId="0" xfId="0" applyFont="1" applyAlignment="1">
      <alignment vertical="top" wrapText="1"/>
    </xf>
    <xf numFmtId="0" fontId="6" fillId="0" borderId="0" xfId="0" applyNumberFormat="1" applyFont="1" applyFill="1" applyAlignment="1">
      <alignment vertical="top"/>
    </xf>
    <xf numFmtId="0" fontId="6" fillId="0" borderId="0" xfId="0" applyFont="1" applyFill="1" applyAlignment="1" quotePrefix="1">
      <alignment vertical="top"/>
    </xf>
    <xf numFmtId="0" fontId="6" fillId="0" borderId="0" xfId="0" applyNumberFormat="1" applyFont="1" applyFill="1" applyAlignment="1" quotePrefix="1">
      <alignment vertical="top"/>
    </xf>
    <xf numFmtId="0" fontId="6" fillId="0" borderId="2" xfId="0" applyFont="1" applyBorder="1" applyAlignment="1" quotePrefix="1">
      <alignment horizontal="center"/>
    </xf>
    <xf numFmtId="0" fontId="6" fillId="0" borderId="3" xfId="0" applyFont="1" applyFill="1" applyBorder="1" applyAlignment="1">
      <alignment horizontal="justify" vertical="top" wrapText="1"/>
    </xf>
    <xf numFmtId="0" fontId="6" fillId="0" borderId="3" xfId="0" applyFont="1" applyFill="1" applyBorder="1" applyAlignment="1">
      <alignment/>
    </xf>
    <xf numFmtId="179" fontId="6" fillId="0" borderId="3" xfId="15" applyNumberFormat="1" applyFont="1" applyFill="1" applyBorder="1" applyAlignment="1">
      <alignment horizontal="justify" vertical="top" wrapText="1"/>
    </xf>
    <xf numFmtId="179" fontId="6" fillId="0" borderId="10" xfId="15" applyNumberFormat="1" applyFont="1" applyFill="1" applyBorder="1" applyAlignment="1">
      <alignment horizontal="justify" vertical="top" wrapText="1"/>
    </xf>
    <xf numFmtId="0" fontId="6" fillId="0" borderId="14" xfId="0" applyFont="1" applyBorder="1" applyAlignment="1" quotePrefix="1">
      <alignment horizontal="center"/>
    </xf>
    <xf numFmtId="0" fontId="6" fillId="0" borderId="12" xfId="0" applyFont="1" applyFill="1" applyBorder="1" applyAlignment="1">
      <alignment/>
    </xf>
    <xf numFmtId="179" fontId="6" fillId="0" borderId="15" xfId="15" applyNumberFormat="1" applyFont="1" applyFill="1" applyBorder="1" applyAlignment="1">
      <alignment horizontal="justify" vertical="top" wrapText="1"/>
    </xf>
    <xf numFmtId="0" fontId="6" fillId="0" borderId="9" xfId="0" applyFont="1" applyBorder="1" applyAlignment="1">
      <alignment/>
    </xf>
    <xf numFmtId="0" fontId="6" fillId="0" borderId="7" xfId="0" applyFont="1" applyFill="1" applyBorder="1" applyAlignment="1">
      <alignment/>
    </xf>
    <xf numFmtId="179" fontId="6" fillId="0" borderId="16" xfId="15" applyNumberFormat="1" applyFont="1" applyFill="1" applyBorder="1" applyAlignment="1">
      <alignment/>
    </xf>
    <xf numFmtId="0" fontId="6" fillId="0" borderId="4" xfId="0" applyFont="1" applyBorder="1" applyAlignment="1">
      <alignment horizontal="center"/>
    </xf>
    <xf numFmtId="0" fontId="6" fillId="0" borderId="17" xfId="0" applyFont="1" applyBorder="1" applyAlignment="1">
      <alignment horizontal="center"/>
    </xf>
    <xf numFmtId="0" fontId="6" fillId="0" borderId="11" xfId="0" applyFont="1" applyBorder="1" applyAlignment="1">
      <alignment/>
    </xf>
    <xf numFmtId="0" fontId="6" fillId="0" borderId="3" xfId="0" applyFont="1" applyFill="1" applyBorder="1" applyAlignment="1">
      <alignment horizontal="center" vertical="top" wrapText="1"/>
    </xf>
    <xf numFmtId="0" fontId="6" fillId="0" borderId="14" xfId="0" applyFont="1" applyFill="1" applyBorder="1" applyAlignment="1">
      <alignment horizontal="center" vertical="top" wrapText="1"/>
    </xf>
    <xf numFmtId="179" fontId="6" fillId="0" borderId="0" xfId="0" applyNumberFormat="1" applyFont="1" applyFill="1" applyAlignment="1">
      <alignment horizontal="justify" vertical="top" wrapText="1"/>
    </xf>
    <xf numFmtId="43" fontId="3" fillId="0" borderId="1" xfId="15" applyNumberFormat="1" applyFont="1" applyFill="1" applyBorder="1" applyAlignment="1">
      <alignment/>
    </xf>
    <xf numFmtId="43" fontId="3" fillId="0" borderId="0" xfId="15" applyNumberFormat="1" applyFont="1" applyFill="1" applyBorder="1" applyAlignment="1">
      <alignment/>
    </xf>
    <xf numFmtId="43" fontId="3" fillId="0" borderId="1" xfId="15" applyFont="1" applyFill="1" applyBorder="1" applyAlignment="1">
      <alignment/>
    </xf>
    <xf numFmtId="177" fontId="3" fillId="0" borderId="1" xfId="15" applyNumberFormat="1" applyFont="1" applyFill="1" applyBorder="1" applyAlignment="1">
      <alignment/>
    </xf>
    <xf numFmtId="182" fontId="3" fillId="0" borderId="18" xfId="15" applyNumberFormat="1" applyFont="1" applyFill="1" applyBorder="1" applyAlignment="1">
      <alignment/>
    </xf>
    <xf numFmtId="182" fontId="3" fillId="0" borderId="0" xfId="15" applyNumberFormat="1" applyFont="1" applyFill="1" applyBorder="1" applyAlignment="1">
      <alignment/>
    </xf>
    <xf numFmtId="43" fontId="3" fillId="0" borderId="0" xfId="15" applyFont="1" applyFill="1" applyAlignment="1">
      <alignment/>
    </xf>
    <xf numFmtId="0" fontId="14" fillId="0" borderId="0" xfId="0" applyFont="1" applyBorder="1" applyAlignment="1">
      <alignment horizontal="right"/>
    </xf>
    <xf numFmtId="0" fontId="3" fillId="0" borderId="0" xfId="0" applyFont="1" applyFill="1" applyAlignment="1" quotePrefix="1">
      <alignment/>
    </xf>
    <xf numFmtId="14" fontId="4" fillId="0" borderId="0" xfId="0" applyNumberFormat="1" applyFont="1" applyFill="1" applyBorder="1" applyAlignment="1" quotePrefix="1">
      <alignment horizontal="center" vertical="top"/>
    </xf>
    <xf numFmtId="179" fontId="13" fillId="0" borderId="0" xfId="15" applyNumberFormat="1" applyFont="1" applyFill="1" applyBorder="1" applyAlignment="1">
      <alignment/>
    </xf>
    <xf numFmtId="14" fontId="6" fillId="0" borderId="4" xfId="0" applyNumberFormat="1" applyFont="1" applyBorder="1" applyAlignment="1" quotePrefix="1">
      <alignment horizontal="center"/>
    </xf>
    <xf numFmtId="0" fontId="5" fillId="0" borderId="0" xfId="0" applyFont="1" applyFill="1" applyAlignment="1" quotePrefix="1">
      <alignment/>
    </xf>
    <xf numFmtId="0" fontId="6" fillId="0" borderId="0" xfId="0" applyFont="1" applyAlignment="1" quotePrefix="1">
      <alignment vertical="top" wrapText="1"/>
    </xf>
    <xf numFmtId="0" fontId="5" fillId="0" borderId="0" xfId="0" applyFont="1" applyFill="1" applyAlignment="1" quotePrefix="1">
      <alignment horizontal="left"/>
    </xf>
    <xf numFmtId="14" fontId="3" fillId="0" borderId="5" xfId="0" applyNumberFormat="1" applyFont="1" applyBorder="1" applyAlignment="1" quotePrefix="1">
      <alignment horizontal="center"/>
    </xf>
    <xf numFmtId="14" fontId="6" fillId="0" borderId="0" xfId="0" applyNumberFormat="1" applyFont="1" applyAlignment="1">
      <alignment/>
    </xf>
    <xf numFmtId="179" fontId="6" fillId="0" borderId="0" xfId="0" applyNumberFormat="1" applyFont="1" applyAlignment="1">
      <alignment horizontal="center"/>
    </xf>
    <xf numFmtId="0" fontId="5" fillId="0" borderId="0" xfId="0" applyFont="1" applyFill="1" applyBorder="1" applyAlignment="1" quotePrefix="1">
      <alignment horizontal="left"/>
    </xf>
    <xf numFmtId="0" fontId="6" fillId="0" borderId="0" xfId="0" applyFont="1" applyFill="1" applyAlignment="1">
      <alignment horizontal="justify" wrapText="1"/>
    </xf>
    <xf numFmtId="182" fontId="6" fillId="0" borderId="0" xfId="0" applyNumberFormat="1" applyFont="1" applyFill="1" applyBorder="1" applyAlignment="1">
      <alignment/>
    </xf>
    <xf numFmtId="182" fontId="10" fillId="0" borderId="0" xfId="0" applyNumberFormat="1" applyFont="1" applyFill="1" applyBorder="1" applyAlignment="1">
      <alignment horizontal="right"/>
    </xf>
    <xf numFmtId="0" fontId="6" fillId="0" borderId="0" xfId="0" applyFont="1" applyFill="1" applyBorder="1" applyAlignment="1" quotePrefix="1">
      <alignment horizontal="left" vertical="top"/>
    </xf>
    <xf numFmtId="0" fontId="4" fillId="0" borderId="0" xfId="0" applyFont="1" applyBorder="1" applyAlignment="1">
      <alignment horizontal="right"/>
    </xf>
    <xf numFmtId="0" fontId="6" fillId="0" borderId="0" xfId="0" applyFont="1" applyAlignment="1">
      <alignment vertical="top"/>
    </xf>
    <xf numFmtId="0" fontId="9" fillId="0" borderId="0" xfId="0" applyFont="1" applyAlignment="1">
      <alignment vertical="top"/>
    </xf>
    <xf numFmtId="0" fontId="6" fillId="0" borderId="0" xfId="0" applyFont="1" applyAlignment="1">
      <alignment horizontal="right"/>
    </xf>
    <xf numFmtId="200" fontId="6" fillId="0" borderId="0" xfId="15" applyNumberFormat="1" applyFont="1" applyFill="1" applyBorder="1" applyAlignment="1">
      <alignment horizontal="right" vertical="top"/>
    </xf>
    <xf numFmtId="0" fontId="6" fillId="0" borderId="0" xfId="0" applyFont="1" applyAlignment="1">
      <alignment horizontal="center" vertical="top"/>
    </xf>
    <xf numFmtId="41" fontId="6" fillId="0" borderId="6" xfId="0" applyNumberFormat="1" applyFont="1" applyBorder="1" applyAlignment="1">
      <alignment vertical="top"/>
    </xf>
    <xf numFmtId="41" fontId="6" fillId="0" borderId="6" xfId="15" applyNumberFormat="1" applyFont="1" applyFill="1" applyBorder="1" applyAlignment="1">
      <alignment vertical="top"/>
    </xf>
    <xf numFmtId="0" fontId="6" fillId="0" borderId="6" xfId="0" applyFont="1" applyBorder="1" applyAlignment="1">
      <alignment vertical="top"/>
    </xf>
    <xf numFmtId="0" fontId="6" fillId="0" borderId="0" xfId="0" applyNumberFormat="1" applyFont="1" applyFill="1" applyAlignment="1">
      <alignment horizontal="justify" vertical="top" wrapText="1"/>
    </xf>
    <xf numFmtId="0" fontId="5" fillId="0" borderId="0" xfId="0" applyFont="1" applyFill="1" applyBorder="1" applyAlignment="1" quotePrefix="1">
      <alignment horizontal="left" vertical="top"/>
    </xf>
    <xf numFmtId="0" fontId="9" fillId="0" borderId="0" xfId="0" applyFont="1" applyFill="1" applyAlignment="1">
      <alignment horizontal="left" vertical="top"/>
    </xf>
    <xf numFmtId="41" fontId="6" fillId="0" borderId="0" xfId="15" applyNumberFormat="1" applyFont="1" applyFill="1" applyBorder="1" applyAlignment="1">
      <alignment vertical="top"/>
    </xf>
    <xf numFmtId="179" fontId="6" fillId="0" borderId="0" xfId="15" applyNumberFormat="1" applyFont="1" applyBorder="1" applyAlignment="1">
      <alignment horizontal="right"/>
    </xf>
    <xf numFmtId="41" fontId="6" fillId="0" borderId="0" xfId="0" applyNumberFormat="1" applyFont="1" applyBorder="1" applyAlignment="1">
      <alignment vertical="top"/>
    </xf>
    <xf numFmtId="41" fontId="6" fillId="0" borderId="0" xfId="15" applyNumberFormat="1" applyFont="1" applyBorder="1" applyAlignment="1">
      <alignment vertical="top"/>
    </xf>
    <xf numFmtId="0" fontId="9" fillId="0" borderId="0" xfId="0" applyFont="1" applyAlignment="1">
      <alignment horizontal="center" vertical="top"/>
    </xf>
    <xf numFmtId="200" fontId="12" fillId="0" borderId="0" xfId="15" applyNumberFormat="1" applyFont="1" applyFill="1" applyBorder="1" applyAlignment="1">
      <alignment horizontal="center" vertical="top"/>
    </xf>
    <xf numFmtId="200" fontId="6" fillId="0" borderId="0" xfId="15" applyNumberFormat="1" applyFont="1" applyFill="1" applyBorder="1" applyAlignment="1">
      <alignment horizontal="center" vertical="top"/>
    </xf>
    <xf numFmtId="179" fontId="12" fillId="0" borderId="0" xfId="15" applyNumberFormat="1" applyFont="1" applyBorder="1" applyAlignment="1">
      <alignment horizontal="center" vertical="top"/>
    </xf>
    <xf numFmtId="41" fontId="6" fillId="0" borderId="6" xfId="15" applyNumberFormat="1" applyFont="1" applyBorder="1" applyAlignment="1">
      <alignment vertical="top"/>
    </xf>
    <xf numFmtId="179" fontId="6" fillId="0" borderId="7" xfId="15" applyNumberFormat="1" applyFont="1" applyBorder="1" applyAlignment="1">
      <alignment/>
    </xf>
    <xf numFmtId="179" fontId="6" fillId="0" borderId="16" xfId="15" applyNumberFormat="1" applyFont="1" applyBorder="1" applyAlignment="1">
      <alignment/>
    </xf>
    <xf numFmtId="179" fontId="6" fillId="0" borderId="12" xfId="15" applyNumberFormat="1" applyFont="1" applyFill="1" applyBorder="1" applyAlignment="1">
      <alignment/>
    </xf>
    <xf numFmtId="179" fontId="6" fillId="0" borderId="11" xfId="15" applyNumberFormat="1" applyFont="1" applyFill="1" applyBorder="1" applyAlignment="1">
      <alignment/>
    </xf>
    <xf numFmtId="0" fontId="9" fillId="0" borderId="0" xfId="0" applyFont="1" applyFill="1" applyAlignment="1">
      <alignment/>
    </xf>
    <xf numFmtId="179" fontId="6" fillId="0" borderId="6" xfId="15" applyNumberFormat="1" applyFont="1" applyBorder="1" applyAlignment="1">
      <alignment vertical="top"/>
    </xf>
    <xf numFmtId="0" fontId="0" fillId="0" borderId="0" xfId="0" applyFont="1" applyFill="1" applyAlignment="1">
      <alignment horizontal="justify" vertical="top" wrapText="1"/>
    </xf>
    <xf numFmtId="0" fontId="6" fillId="0" borderId="0" xfId="0" applyFont="1" applyAlignment="1">
      <alignment/>
    </xf>
    <xf numFmtId="0" fontId="6" fillId="0" borderId="0" xfId="0" applyFont="1" applyFill="1" applyAlignment="1">
      <alignment/>
    </xf>
    <xf numFmtId="0" fontId="6" fillId="0" borderId="0" xfId="0" applyFont="1" applyFill="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justify" vertical="top"/>
    </xf>
    <xf numFmtId="0" fontId="0" fillId="0" borderId="0" xfId="0" applyFont="1" applyAlignment="1">
      <alignment horizontal="justify" vertical="top"/>
    </xf>
    <xf numFmtId="0" fontId="0" fillId="0" borderId="0" xfId="0" applyFont="1" applyFill="1" applyAlignment="1">
      <alignment horizontal="justify" wrapText="1"/>
    </xf>
    <xf numFmtId="0" fontId="0" fillId="0" borderId="0" xfId="0" applyFont="1" applyAlignment="1">
      <alignment wrapText="1"/>
    </xf>
    <xf numFmtId="0" fontId="0" fillId="0" borderId="0" xfId="0" applyFont="1" applyAlignment="1">
      <alignment horizontal="justify"/>
    </xf>
    <xf numFmtId="0" fontId="0" fillId="0" borderId="0" xfId="0" applyFont="1" applyAlignment="1">
      <alignment/>
    </xf>
    <xf numFmtId="179" fontId="6" fillId="0" borderId="7" xfId="15" applyNumberFormat="1" applyFont="1" applyFill="1" applyBorder="1" applyAlignment="1">
      <alignment/>
    </xf>
    <xf numFmtId="179" fontId="6" fillId="0" borderId="3" xfId="15" applyNumberFormat="1" applyFont="1" applyFill="1" applyBorder="1" applyAlignment="1">
      <alignment/>
    </xf>
    <xf numFmtId="0" fontId="0" fillId="0" borderId="0" xfId="0" applyFont="1" applyFill="1" applyAlignment="1">
      <alignment horizontal="justify" wrapText="1"/>
    </xf>
    <xf numFmtId="0" fontId="4" fillId="0" borderId="0" xfId="0" applyFont="1" applyBorder="1" applyAlignment="1">
      <alignment horizontal="center"/>
    </xf>
    <xf numFmtId="0" fontId="5" fillId="0" borderId="0" xfId="0" applyFont="1" applyAlignment="1">
      <alignment horizontal="center"/>
    </xf>
    <xf numFmtId="0" fontId="2" fillId="0" borderId="0" xfId="0" applyFont="1" applyAlignment="1" quotePrefix="1">
      <alignment horizontal="center"/>
    </xf>
    <xf numFmtId="0" fontId="4" fillId="0" borderId="0" xfId="0" applyFont="1" applyAlignment="1">
      <alignment horizontal="center"/>
    </xf>
    <xf numFmtId="0" fontId="3" fillId="0" borderId="0" xfId="0" applyFont="1" applyAlignment="1">
      <alignment horizontal="justify" vertical="justify" wrapText="1"/>
    </xf>
    <xf numFmtId="0" fontId="0" fillId="0" borderId="0" xfId="0" applyAlignment="1">
      <alignment horizontal="justify" vertical="justify" wrapText="1"/>
    </xf>
    <xf numFmtId="0" fontId="1" fillId="2" borderId="0" xfId="0" applyFont="1" applyFill="1" applyAlignment="1" quotePrefix="1">
      <alignment horizontal="center"/>
    </xf>
    <xf numFmtId="0" fontId="6" fillId="0" borderId="0" xfId="0" applyFont="1" applyFill="1" applyAlignment="1">
      <alignment horizontal="justify" vertical="top" wrapText="1"/>
    </xf>
    <xf numFmtId="0" fontId="5" fillId="0" borderId="0" xfId="0" applyFont="1" applyFill="1" applyAlignment="1">
      <alignment horizontal="justify"/>
    </xf>
    <xf numFmtId="0" fontId="5" fillId="0" borderId="0" xfId="0" applyFont="1" applyFill="1" applyAlignment="1">
      <alignment horizontal="justify" wrapText="1"/>
    </xf>
    <xf numFmtId="0" fontId="6" fillId="0" borderId="0" xfId="0" applyFont="1" applyFill="1" applyAlignment="1">
      <alignment horizontal="justify" wrapText="1"/>
    </xf>
    <xf numFmtId="0" fontId="0" fillId="0" borderId="0" xfId="0" applyFont="1" applyFill="1" applyAlignment="1">
      <alignment horizontal="justify" vertical="top" wrapText="1"/>
    </xf>
    <xf numFmtId="0" fontId="6" fillId="0" borderId="0" xfId="0" applyFont="1" applyAlignment="1">
      <alignment horizontal="justify" vertical="top" wrapText="1"/>
    </xf>
    <xf numFmtId="0" fontId="6" fillId="0" borderId="15" xfId="0" applyFont="1" applyBorder="1" applyAlignment="1">
      <alignment horizontal="center"/>
    </xf>
    <xf numFmtId="0" fontId="6" fillId="0" borderId="8" xfId="0" applyFont="1" applyBorder="1" applyAlignment="1">
      <alignment horizontal="center"/>
    </xf>
    <xf numFmtId="0" fontId="6" fillId="0" borderId="16" xfId="0" applyFont="1" applyBorder="1" applyAlignment="1">
      <alignment horizontal="center"/>
    </xf>
    <xf numFmtId="0" fontId="6" fillId="0" borderId="0" xfId="0" applyNumberFormat="1" applyFont="1" applyFill="1" applyAlignment="1">
      <alignment horizontal="justify" vertical="top" wrapText="1"/>
    </xf>
    <xf numFmtId="0" fontId="0" fillId="0" borderId="0" xfId="0" applyFont="1" applyAlignment="1">
      <alignment horizontal="justify" vertical="top" wrapText="1"/>
    </xf>
    <xf numFmtId="0" fontId="0" fillId="0" borderId="0" xfId="0" applyFont="1" applyAlignment="1">
      <alignment horizontal="justify" wrapText="1"/>
    </xf>
    <xf numFmtId="0" fontId="6" fillId="0" borderId="0" xfId="0" applyFont="1" applyAlignment="1">
      <alignment horizontal="justify" wrapText="1"/>
    </xf>
    <xf numFmtId="0" fontId="5" fillId="0" borderId="0" xfId="0" applyFont="1" applyAlignment="1">
      <alignment wrapText="1"/>
    </xf>
    <xf numFmtId="0" fontId="6" fillId="0" borderId="0" xfId="0" applyFont="1" applyBorder="1" applyAlignment="1">
      <alignment horizontal="justify" vertical="top" wrapText="1"/>
    </xf>
    <xf numFmtId="0" fontId="5" fillId="0" borderId="0" xfId="0" applyFont="1" applyFill="1" applyAlignment="1" quotePrefix="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102"/>
  <sheetViews>
    <sheetView zoomScale="75" zoomScaleNormal="75" workbookViewId="0" topLeftCell="A41">
      <selection activeCell="D65" sqref="D65"/>
    </sheetView>
  </sheetViews>
  <sheetFormatPr defaultColWidth="9.140625" defaultRowHeight="12.75"/>
  <cols>
    <col min="1" max="1" width="2.57421875" style="0" customWidth="1"/>
    <col min="2" max="2" width="3.8515625" style="0" customWidth="1"/>
    <col min="3" max="3" width="3.7109375" style="0" customWidth="1"/>
    <col min="4" max="4" width="33.8515625" style="0" customWidth="1"/>
    <col min="5" max="5" width="12.140625" style="0" customWidth="1"/>
    <col min="6" max="6" width="15.00390625" style="0" customWidth="1"/>
    <col min="7" max="7" width="0.42578125" style="0" customWidth="1"/>
    <col min="8" max="8" width="17.421875" style="0" customWidth="1"/>
    <col min="9" max="9" width="1.1484375" style="0" customWidth="1"/>
    <col min="10" max="10" width="13.57421875" style="0" customWidth="1"/>
    <col min="11" max="11" width="0.42578125" style="0" customWidth="1"/>
    <col min="12" max="12" width="16.28125" style="0" customWidth="1"/>
  </cols>
  <sheetData>
    <row r="1" spans="1:12" s="19" customFormat="1" ht="40.5" customHeight="1">
      <c r="A1" s="232" t="s">
        <v>25</v>
      </c>
      <c r="B1" s="232"/>
      <c r="C1" s="232"/>
      <c r="D1" s="232"/>
      <c r="E1" s="232"/>
      <c r="F1" s="232"/>
      <c r="G1" s="232"/>
      <c r="H1" s="232"/>
      <c r="I1" s="232"/>
      <c r="J1" s="232"/>
      <c r="K1" s="232"/>
      <c r="L1" s="232"/>
    </row>
    <row r="2" spans="1:12" ht="12.75">
      <c r="A2" s="233" t="s">
        <v>26</v>
      </c>
      <c r="B2" s="233"/>
      <c r="C2" s="233"/>
      <c r="D2" s="233"/>
      <c r="E2" s="233"/>
      <c r="F2" s="233"/>
      <c r="G2" s="233"/>
      <c r="H2" s="233"/>
      <c r="I2" s="233"/>
      <c r="J2" s="233"/>
      <c r="K2" s="233"/>
      <c r="L2" s="233"/>
    </row>
    <row r="3" spans="1:12" ht="12.75">
      <c r="A3" s="233" t="s">
        <v>27</v>
      </c>
      <c r="B3" s="233"/>
      <c r="C3" s="233"/>
      <c r="D3" s="233"/>
      <c r="E3" s="233"/>
      <c r="F3" s="233"/>
      <c r="G3" s="233"/>
      <c r="H3" s="233"/>
      <c r="I3" s="233"/>
      <c r="J3" s="233"/>
      <c r="K3" s="233"/>
      <c r="L3" s="233"/>
    </row>
    <row r="4" spans="1:12" ht="18" customHeight="1" hidden="1">
      <c r="A4" s="237" t="s">
        <v>14</v>
      </c>
      <c r="B4" s="237"/>
      <c r="C4" s="237"/>
      <c r="D4" s="237"/>
      <c r="E4" s="237"/>
      <c r="F4" s="237"/>
      <c r="G4" s="237"/>
      <c r="H4" s="237"/>
      <c r="I4" s="237"/>
      <c r="J4" s="237"/>
      <c r="K4" s="237"/>
      <c r="L4" s="237"/>
    </row>
    <row r="5" spans="1:12" s="4" customFormat="1" ht="25.5" customHeight="1">
      <c r="A5" s="234" t="s">
        <v>317</v>
      </c>
      <c r="B5" s="234"/>
      <c r="C5" s="234"/>
      <c r="D5" s="234"/>
      <c r="E5" s="234"/>
      <c r="F5" s="234"/>
      <c r="G5" s="234"/>
      <c r="H5" s="234"/>
      <c r="I5" s="234"/>
      <c r="J5" s="234"/>
      <c r="K5" s="234"/>
      <c r="L5" s="234"/>
    </row>
    <row r="6" spans="1:12" s="4" customFormat="1" ht="15">
      <c r="A6" s="234"/>
      <c r="B6" s="234"/>
      <c r="C6" s="234"/>
      <c r="D6" s="234"/>
      <c r="E6" s="234"/>
      <c r="F6" s="234"/>
      <c r="G6" s="234"/>
      <c r="H6" s="234"/>
      <c r="I6" s="234"/>
      <c r="J6" s="234"/>
      <c r="K6" s="234"/>
      <c r="L6" s="234"/>
    </row>
    <row r="7" ht="16.5" customHeight="1"/>
    <row r="8" spans="1:12" ht="27" customHeight="1">
      <c r="A8" s="235" t="s">
        <v>69</v>
      </c>
      <c r="B8" s="236"/>
      <c r="C8" s="236"/>
      <c r="D8" s="236"/>
      <c r="E8" s="236"/>
      <c r="F8" s="236"/>
      <c r="G8" s="236"/>
      <c r="H8" s="236"/>
      <c r="I8" s="236"/>
      <c r="J8" s="236"/>
      <c r="K8" s="236"/>
      <c r="L8" s="236"/>
    </row>
    <row r="9" ht="15" customHeight="1"/>
    <row r="10" s="4" customFormat="1" ht="15">
      <c r="A10" s="15" t="s">
        <v>28</v>
      </c>
    </row>
    <row r="11" spans="6:12" s="15" customFormat="1" ht="12.75" customHeight="1">
      <c r="F11" s="231" t="s">
        <v>1</v>
      </c>
      <c r="G11" s="231"/>
      <c r="H11" s="231"/>
      <c r="I11" s="16"/>
      <c r="J11" s="231" t="s">
        <v>300</v>
      </c>
      <c r="K11" s="231"/>
      <c r="L11" s="231"/>
    </row>
    <row r="12" spans="6:12" s="15" customFormat="1" ht="15">
      <c r="F12" s="16" t="s">
        <v>29</v>
      </c>
      <c r="G12" s="16"/>
      <c r="H12" s="16" t="s">
        <v>30</v>
      </c>
      <c r="I12" s="16"/>
      <c r="J12" s="16" t="s">
        <v>29</v>
      </c>
      <c r="K12" s="16"/>
      <c r="L12" s="16" t="s">
        <v>30</v>
      </c>
    </row>
    <row r="13" spans="6:12" s="15" customFormat="1" ht="15">
      <c r="F13" s="16" t="s">
        <v>31</v>
      </c>
      <c r="G13" s="16"/>
      <c r="H13" s="16" t="s">
        <v>33</v>
      </c>
      <c r="I13" s="16"/>
      <c r="J13" s="16" t="s">
        <v>31</v>
      </c>
      <c r="K13" s="16"/>
      <c r="L13" s="16" t="s">
        <v>33</v>
      </c>
    </row>
    <row r="14" spans="6:12" s="15" customFormat="1" ht="15">
      <c r="F14" s="16" t="s">
        <v>36</v>
      </c>
      <c r="G14" s="16"/>
      <c r="H14" s="16" t="s">
        <v>36</v>
      </c>
      <c r="I14" s="16"/>
      <c r="J14" s="17" t="s">
        <v>32</v>
      </c>
      <c r="K14" s="17"/>
      <c r="L14" s="17" t="s">
        <v>34</v>
      </c>
    </row>
    <row r="15" spans="6:12" s="15" customFormat="1" ht="15">
      <c r="F15" s="78">
        <v>37256</v>
      </c>
      <c r="G15" s="78"/>
      <c r="H15" s="78">
        <v>36891</v>
      </c>
      <c r="I15" s="78"/>
      <c r="J15" s="78">
        <f>+F15</f>
        <v>37256</v>
      </c>
      <c r="K15" s="78"/>
      <c r="L15" s="78">
        <f>+H15</f>
        <v>36891</v>
      </c>
    </row>
    <row r="16" spans="6:12" s="15" customFormat="1" ht="15">
      <c r="F16" s="16" t="s">
        <v>35</v>
      </c>
      <c r="G16" s="16"/>
      <c r="H16" s="16" t="s">
        <v>35</v>
      </c>
      <c r="I16" s="16"/>
      <c r="J16" s="16" t="s">
        <v>35</v>
      </c>
      <c r="K16" s="16"/>
      <c r="L16" s="16" t="s">
        <v>35</v>
      </c>
    </row>
    <row r="17" spans="6:12" ht="12.75">
      <c r="F17" s="2"/>
      <c r="G17" s="2"/>
      <c r="H17" s="2"/>
      <c r="I17" s="2"/>
      <c r="J17" s="2"/>
      <c r="K17" s="2"/>
      <c r="L17" s="2"/>
    </row>
    <row r="18" spans="1:12" s="4" customFormat="1" ht="15" thickBot="1">
      <c r="A18" s="3" t="s">
        <v>38</v>
      </c>
      <c r="B18" s="3" t="s">
        <v>37</v>
      </c>
      <c r="C18" s="88" t="s">
        <v>134</v>
      </c>
      <c r="D18" s="88"/>
      <c r="E18" s="88"/>
      <c r="F18" s="127">
        <v>1927459</v>
      </c>
      <c r="G18" s="102"/>
      <c r="H18" s="127">
        <v>1639054</v>
      </c>
      <c r="I18" s="102"/>
      <c r="J18" s="127">
        <v>7548331</v>
      </c>
      <c r="K18" s="102"/>
      <c r="L18" s="127">
        <v>6361545</v>
      </c>
    </row>
    <row r="19" spans="2:12" s="4" customFormat="1" ht="15" thickBot="1">
      <c r="B19" s="3" t="s">
        <v>39</v>
      </c>
      <c r="C19" s="4" t="s">
        <v>41</v>
      </c>
      <c r="F19" s="5">
        <v>6450</v>
      </c>
      <c r="G19" s="6"/>
      <c r="H19" s="5">
        <v>503</v>
      </c>
      <c r="I19" s="6"/>
      <c r="J19" s="5">
        <v>64970</v>
      </c>
      <c r="K19" s="6"/>
      <c r="L19" s="5">
        <v>5421</v>
      </c>
    </row>
    <row r="20" spans="2:12" s="4" customFormat="1" ht="15" thickBot="1">
      <c r="B20" s="3" t="s">
        <v>40</v>
      </c>
      <c r="C20" s="4" t="s">
        <v>145</v>
      </c>
      <c r="F20" s="5">
        <v>4428</v>
      </c>
      <c r="G20" s="6"/>
      <c r="H20" s="5">
        <v>2114</v>
      </c>
      <c r="I20" s="6"/>
      <c r="J20" s="5">
        <v>13224</v>
      </c>
      <c r="K20" s="6"/>
      <c r="L20" s="5">
        <v>13528</v>
      </c>
    </row>
    <row r="21" spans="6:12" s="4" customFormat="1" ht="14.25">
      <c r="F21" s="6"/>
      <c r="G21" s="6"/>
      <c r="H21" s="6"/>
      <c r="I21" s="6"/>
      <c r="J21" s="6"/>
      <c r="K21" s="6"/>
      <c r="L21" s="6"/>
    </row>
    <row r="22" spans="1:12" s="4" customFormat="1" ht="14.25">
      <c r="A22" s="3" t="s">
        <v>42</v>
      </c>
      <c r="B22" s="3" t="s">
        <v>37</v>
      </c>
      <c r="C22" s="4" t="s">
        <v>147</v>
      </c>
      <c r="F22" s="7"/>
      <c r="G22" s="6"/>
      <c r="H22" s="7"/>
      <c r="I22" s="6"/>
      <c r="J22" s="7"/>
      <c r="K22" s="6"/>
      <c r="L22" s="7"/>
    </row>
    <row r="23" spans="3:12" s="4" customFormat="1" ht="14.25">
      <c r="C23" s="4" t="s">
        <v>211</v>
      </c>
      <c r="F23" s="8"/>
      <c r="G23" s="6"/>
      <c r="H23" s="8"/>
      <c r="I23" s="6"/>
      <c r="J23" s="8"/>
      <c r="K23" s="6"/>
      <c r="L23" s="8"/>
    </row>
    <row r="24" spans="3:12" s="4" customFormat="1" ht="14.25">
      <c r="C24" s="4" t="s">
        <v>214</v>
      </c>
      <c r="F24" s="8"/>
      <c r="G24" s="6"/>
      <c r="H24" s="8"/>
      <c r="I24" s="6"/>
      <c r="J24" s="8"/>
      <c r="K24" s="6"/>
      <c r="L24" s="8"/>
    </row>
    <row r="25" spans="3:12" s="4" customFormat="1" ht="14.25">
      <c r="C25" s="4" t="s">
        <v>64</v>
      </c>
      <c r="F25" s="8">
        <v>214510</v>
      </c>
      <c r="G25" s="6"/>
      <c r="H25" s="8">
        <v>177470</v>
      </c>
      <c r="I25" s="6"/>
      <c r="J25" s="8">
        <v>775132</v>
      </c>
      <c r="K25" s="6"/>
      <c r="L25" s="8">
        <v>720926</v>
      </c>
    </row>
    <row r="26" spans="2:12" s="4" customFormat="1" ht="14.25">
      <c r="B26" s="3" t="s">
        <v>39</v>
      </c>
      <c r="C26" s="4" t="s">
        <v>146</v>
      </c>
      <c r="F26" s="8">
        <v>-74</v>
      </c>
      <c r="G26" s="6"/>
      <c r="H26" s="8">
        <v>-131</v>
      </c>
      <c r="I26" s="6"/>
      <c r="J26" s="8">
        <v>-403</v>
      </c>
      <c r="K26" s="6"/>
      <c r="L26" s="8">
        <v>-527</v>
      </c>
    </row>
    <row r="27" spans="2:12" s="4" customFormat="1" ht="14.25">
      <c r="B27" s="3" t="s">
        <v>40</v>
      </c>
      <c r="C27" s="4" t="s">
        <v>43</v>
      </c>
      <c r="F27" s="8">
        <v>-13591</v>
      </c>
      <c r="G27" s="6"/>
      <c r="H27" s="8">
        <v>-9650</v>
      </c>
      <c r="I27" s="6"/>
      <c r="J27" s="8">
        <v>-57905</v>
      </c>
      <c r="K27" s="6"/>
      <c r="L27" s="8">
        <v>-43697</v>
      </c>
    </row>
    <row r="28" spans="2:12" s="4" customFormat="1" ht="14.25">
      <c r="B28" s="3" t="s">
        <v>44</v>
      </c>
      <c r="C28" s="4" t="s">
        <v>45</v>
      </c>
      <c r="F28" s="9">
        <v>0</v>
      </c>
      <c r="G28" s="6"/>
      <c r="H28" s="98">
        <v>0</v>
      </c>
      <c r="I28" s="6"/>
      <c r="J28" s="9">
        <v>0</v>
      </c>
      <c r="K28" s="6"/>
      <c r="L28" s="98">
        <v>0</v>
      </c>
    </row>
    <row r="29" spans="2:12" s="4" customFormat="1" ht="14.25">
      <c r="B29" s="3" t="s">
        <v>46</v>
      </c>
      <c r="C29" s="4" t="s">
        <v>148</v>
      </c>
      <c r="F29" s="6"/>
      <c r="G29" s="6"/>
      <c r="H29" s="6"/>
      <c r="I29" s="6"/>
      <c r="J29" s="6"/>
      <c r="K29" s="6"/>
      <c r="L29" s="6"/>
    </row>
    <row r="30" spans="3:12" s="4" customFormat="1" ht="14.25">
      <c r="C30" s="4" t="s">
        <v>149</v>
      </c>
      <c r="F30" s="6">
        <v>200845</v>
      </c>
      <c r="G30" s="6"/>
      <c r="H30" s="6">
        <v>167689</v>
      </c>
      <c r="I30" s="6"/>
      <c r="J30" s="6">
        <v>716824</v>
      </c>
      <c r="K30" s="6"/>
      <c r="L30" s="6">
        <v>676702</v>
      </c>
    </row>
    <row r="31" spans="2:12" s="4" customFormat="1" ht="14.25">
      <c r="B31" s="3" t="s">
        <v>51</v>
      </c>
      <c r="C31" s="4" t="s">
        <v>150</v>
      </c>
      <c r="F31" s="10">
        <v>3984</v>
      </c>
      <c r="G31" s="6"/>
      <c r="H31" s="10">
        <v>20336</v>
      </c>
      <c r="I31" s="6"/>
      <c r="J31" s="10">
        <v>103518</v>
      </c>
      <c r="K31" s="6"/>
      <c r="L31" s="10">
        <v>98556</v>
      </c>
    </row>
    <row r="32" spans="2:3" s="4" customFormat="1" ht="14.25">
      <c r="B32" s="3" t="s">
        <v>52</v>
      </c>
      <c r="C32" s="4" t="s">
        <v>151</v>
      </c>
    </row>
    <row r="33" spans="3:12" s="4" customFormat="1" ht="15">
      <c r="C33" s="4" t="s">
        <v>64</v>
      </c>
      <c r="F33" s="11">
        <v>204829</v>
      </c>
      <c r="G33" s="11"/>
      <c r="H33" s="11">
        <v>188025</v>
      </c>
      <c r="I33" s="11"/>
      <c r="J33" s="11">
        <v>820342</v>
      </c>
      <c r="K33" s="11"/>
      <c r="L33" s="11">
        <v>775258</v>
      </c>
    </row>
    <row r="34" spans="2:12" s="4" customFormat="1" ht="14.25">
      <c r="B34" s="3" t="s">
        <v>53</v>
      </c>
      <c r="C34" s="4" t="s">
        <v>152</v>
      </c>
      <c r="F34" s="10">
        <v>-56260</v>
      </c>
      <c r="G34" s="6"/>
      <c r="H34" s="10">
        <v>-8612</v>
      </c>
      <c r="I34" s="6"/>
      <c r="J34" s="10">
        <v>-279698</v>
      </c>
      <c r="K34" s="6"/>
      <c r="L34" s="10">
        <v>-189767</v>
      </c>
    </row>
    <row r="35" spans="2:4" s="4" customFormat="1" ht="14.25">
      <c r="B35" s="3" t="s">
        <v>55</v>
      </c>
      <c r="C35" s="3" t="s">
        <v>55</v>
      </c>
      <c r="D35" s="4" t="s">
        <v>153</v>
      </c>
    </row>
    <row r="36" spans="4:12" s="4" customFormat="1" ht="14.25">
      <c r="D36" s="4" t="s">
        <v>154</v>
      </c>
      <c r="F36" s="6">
        <v>148569</v>
      </c>
      <c r="G36" s="6"/>
      <c r="H36" s="6">
        <v>179413</v>
      </c>
      <c r="I36" s="6"/>
      <c r="J36" s="6">
        <v>540644</v>
      </c>
      <c r="K36" s="6"/>
      <c r="L36" s="6">
        <v>585491</v>
      </c>
    </row>
    <row r="37" spans="3:12" s="4" customFormat="1" ht="14.25">
      <c r="C37" s="3" t="s">
        <v>56</v>
      </c>
      <c r="D37" s="4" t="s">
        <v>57</v>
      </c>
      <c r="F37" s="6">
        <v>-39308.66950000001</v>
      </c>
      <c r="G37" s="6"/>
      <c r="H37" s="6">
        <v>-41533</v>
      </c>
      <c r="I37" s="6"/>
      <c r="J37" s="6">
        <v>-90686.4259</v>
      </c>
      <c r="K37" s="6"/>
      <c r="L37" s="6">
        <v>-104181</v>
      </c>
    </row>
    <row r="38" spans="2:12" s="4" customFormat="1" ht="14.25">
      <c r="B38" s="3" t="s">
        <v>58</v>
      </c>
      <c r="C38" s="4" t="s">
        <v>155</v>
      </c>
      <c r="F38" s="10">
        <v>0</v>
      </c>
      <c r="G38" s="10"/>
      <c r="H38" s="10">
        <v>0</v>
      </c>
      <c r="I38" s="6"/>
      <c r="J38" s="10">
        <v>0</v>
      </c>
      <c r="K38" s="10"/>
      <c r="L38" s="10">
        <v>0</v>
      </c>
    </row>
    <row r="39" spans="2:3" s="4" customFormat="1" ht="14.25">
      <c r="B39" s="3" t="s">
        <v>59</v>
      </c>
      <c r="C39" s="4" t="s">
        <v>156</v>
      </c>
    </row>
    <row r="40" spans="2:12" s="4" customFormat="1" ht="14.25">
      <c r="B40" s="3"/>
      <c r="C40" s="4" t="s">
        <v>65</v>
      </c>
      <c r="F40" s="6">
        <v>109260.33049999998</v>
      </c>
      <c r="G40" s="6"/>
      <c r="H40" s="6">
        <v>137880</v>
      </c>
      <c r="I40" s="6"/>
      <c r="J40" s="6">
        <v>449957.57409999997</v>
      </c>
      <c r="K40" s="6"/>
      <c r="L40" s="6">
        <v>481310</v>
      </c>
    </row>
    <row r="41" spans="2:12" s="4" customFormat="1" ht="14.25">
      <c r="B41" s="3" t="s">
        <v>62</v>
      </c>
      <c r="C41" s="4" t="s">
        <v>55</v>
      </c>
      <c r="D41" s="4" t="s">
        <v>60</v>
      </c>
      <c r="F41" s="7">
        <v>0</v>
      </c>
      <c r="G41" s="6"/>
      <c r="H41" s="7">
        <v>0</v>
      </c>
      <c r="I41" s="6"/>
      <c r="J41" s="7">
        <v>0</v>
      </c>
      <c r="K41" s="6"/>
      <c r="L41" s="7">
        <v>0</v>
      </c>
    </row>
    <row r="42" spans="3:12" s="4" customFormat="1" ht="14.25">
      <c r="C42" s="3" t="s">
        <v>56</v>
      </c>
      <c r="D42" s="4" t="s">
        <v>57</v>
      </c>
      <c r="F42" s="8">
        <v>0</v>
      </c>
      <c r="G42" s="6"/>
      <c r="H42" s="8">
        <v>0</v>
      </c>
      <c r="I42" s="6"/>
      <c r="J42" s="8">
        <v>0</v>
      </c>
      <c r="K42" s="6"/>
      <c r="L42" s="8">
        <v>0</v>
      </c>
    </row>
    <row r="43" spans="3:12" s="4" customFormat="1" ht="14.25">
      <c r="C43" s="3" t="s">
        <v>61</v>
      </c>
      <c r="D43" s="4" t="s">
        <v>216</v>
      </c>
      <c r="F43" s="8"/>
      <c r="G43" s="6"/>
      <c r="H43" s="8"/>
      <c r="I43" s="6"/>
      <c r="J43" s="8"/>
      <c r="K43" s="6"/>
      <c r="L43" s="8"/>
    </row>
    <row r="44" spans="3:12" s="4" customFormat="1" ht="14.25">
      <c r="C44" s="3"/>
      <c r="D44" s="4" t="s">
        <v>217</v>
      </c>
      <c r="F44" s="9">
        <v>0</v>
      </c>
      <c r="G44" s="6"/>
      <c r="H44" s="9">
        <v>0</v>
      </c>
      <c r="I44" s="6"/>
      <c r="J44" s="9">
        <v>0</v>
      </c>
      <c r="K44" s="6"/>
      <c r="L44" s="9">
        <v>0</v>
      </c>
    </row>
    <row r="45" spans="2:12" s="4" customFormat="1" ht="14.25">
      <c r="B45" s="3" t="s">
        <v>157</v>
      </c>
      <c r="C45" s="4" t="s">
        <v>158</v>
      </c>
      <c r="F45" s="6"/>
      <c r="G45" s="6"/>
      <c r="H45" s="6"/>
      <c r="I45" s="6"/>
      <c r="J45" s="6"/>
      <c r="K45" s="6"/>
      <c r="L45" s="6"/>
    </row>
    <row r="46" spans="3:12" s="4" customFormat="1" ht="15.75" thickBot="1">
      <c r="C46" s="4" t="s">
        <v>217</v>
      </c>
      <c r="F46" s="12">
        <v>109260.33049999998</v>
      </c>
      <c r="G46" s="11"/>
      <c r="H46" s="12">
        <v>137880</v>
      </c>
      <c r="I46" s="11"/>
      <c r="J46" s="12">
        <v>449957.57409999997</v>
      </c>
      <c r="K46" s="11"/>
      <c r="L46" s="12">
        <v>481310</v>
      </c>
    </row>
    <row r="47" spans="6:12" s="4" customFormat="1" ht="15" thickTop="1">
      <c r="F47" s="6"/>
      <c r="G47" s="6"/>
      <c r="H47" s="6"/>
      <c r="I47" s="6"/>
      <c r="J47" s="6"/>
      <c r="K47" s="6"/>
      <c r="L47" s="6"/>
    </row>
    <row r="48" spans="1:12" s="4" customFormat="1" ht="14.25">
      <c r="A48" s="175" t="s">
        <v>63</v>
      </c>
      <c r="B48" s="3"/>
      <c r="C48" s="4" t="s">
        <v>159</v>
      </c>
      <c r="F48" s="6"/>
      <c r="G48" s="6"/>
      <c r="H48" s="6"/>
      <c r="I48" s="6"/>
      <c r="J48" s="6"/>
      <c r="K48" s="6"/>
      <c r="L48" s="6"/>
    </row>
    <row r="49" spans="1:12" s="4" customFormat="1" ht="14.25">
      <c r="A49" s="3"/>
      <c r="B49" s="3"/>
      <c r="C49" s="4" t="s">
        <v>7</v>
      </c>
      <c r="F49" s="6"/>
      <c r="G49" s="6"/>
      <c r="H49" s="6"/>
      <c r="I49" s="6"/>
      <c r="J49" s="6"/>
      <c r="K49" s="6"/>
      <c r="L49" s="6"/>
    </row>
    <row r="50" spans="3:12" s="4" customFormat="1" ht="14.25">
      <c r="C50" s="4" t="s">
        <v>221</v>
      </c>
      <c r="F50" s="6"/>
      <c r="G50" s="6"/>
      <c r="H50" s="6"/>
      <c r="I50" s="6"/>
      <c r="J50" s="6"/>
      <c r="K50" s="6"/>
      <c r="L50" s="6"/>
    </row>
    <row r="51" spans="6:12" s="4" customFormat="1" ht="7.5" customHeight="1">
      <c r="F51" s="6"/>
      <c r="G51" s="6"/>
      <c r="H51" s="6"/>
      <c r="I51" s="6"/>
      <c r="J51" s="6"/>
      <c r="K51" s="6"/>
      <c r="L51" s="6"/>
    </row>
    <row r="52" spans="2:12" s="4" customFormat="1" ht="15" thickBot="1">
      <c r="B52" s="3" t="s">
        <v>37</v>
      </c>
      <c r="C52" s="4" t="s">
        <v>160</v>
      </c>
      <c r="D52" s="126"/>
      <c r="F52" s="167">
        <v>47.8</v>
      </c>
      <c r="G52" s="168"/>
      <c r="H52" s="169">
        <v>60.35</v>
      </c>
      <c r="I52" s="168"/>
      <c r="J52" s="170">
        <v>196.92</v>
      </c>
      <c r="K52" s="168"/>
      <c r="L52" s="169">
        <v>211.06</v>
      </c>
    </row>
    <row r="53" spans="3:12" s="4" customFormat="1" ht="18.75" customHeight="1" thickBot="1">
      <c r="C53" s="4" t="s">
        <v>135</v>
      </c>
      <c r="F53" s="171">
        <v>228555156</v>
      </c>
      <c r="G53" s="172"/>
      <c r="H53" s="171">
        <v>228452823</v>
      </c>
      <c r="I53" s="172"/>
      <c r="J53" s="171">
        <v>228491990</v>
      </c>
      <c r="K53" s="172"/>
      <c r="L53" s="171">
        <v>228047240</v>
      </c>
    </row>
    <row r="54" spans="3:12" s="4" customFormat="1" ht="14.25">
      <c r="C54" s="132"/>
      <c r="D54" s="88"/>
      <c r="E54" s="88"/>
      <c r="F54" s="88"/>
      <c r="G54" s="88"/>
      <c r="H54" s="173"/>
      <c r="I54" s="88"/>
      <c r="J54" s="88"/>
      <c r="K54" s="88"/>
      <c r="L54" s="88"/>
    </row>
    <row r="55" spans="2:12" s="4" customFormat="1" ht="15" thickBot="1">
      <c r="B55" s="3" t="s">
        <v>39</v>
      </c>
      <c r="C55" s="88" t="s">
        <v>161</v>
      </c>
      <c r="D55" s="133"/>
      <c r="E55" s="88"/>
      <c r="F55" s="167">
        <v>47.39</v>
      </c>
      <c r="G55" s="102"/>
      <c r="H55" s="169">
        <v>58.77</v>
      </c>
      <c r="I55" s="102"/>
      <c r="J55" s="170">
        <v>195.94</v>
      </c>
      <c r="K55" s="102"/>
      <c r="L55" s="170">
        <v>209.47</v>
      </c>
    </row>
    <row r="56" spans="3:12" ht="23.25" customHeight="1" thickBot="1">
      <c r="C56" s="4" t="s">
        <v>135</v>
      </c>
      <c r="D56" s="4"/>
      <c r="F56" s="171">
        <v>228555156</v>
      </c>
      <c r="G56" s="172"/>
      <c r="H56" s="171">
        <v>228452823</v>
      </c>
      <c r="I56" s="172"/>
      <c r="J56" s="171">
        <v>228491990</v>
      </c>
      <c r="K56" s="172"/>
      <c r="L56" s="171">
        <v>228047240</v>
      </c>
    </row>
    <row r="57" spans="6:12" s="4" customFormat="1" ht="14.25">
      <c r="F57" s="139"/>
      <c r="G57" s="139"/>
      <c r="H57" s="139"/>
      <c r="I57" s="139"/>
      <c r="J57" s="139"/>
      <c r="K57" s="139"/>
      <c r="L57" s="139"/>
    </row>
    <row r="58" spans="6:12" s="4" customFormat="1" ht="14.25">
      <c r="F58" s="6"/>
      <c r="G58" s="6"/>
      <c r="H58" s="6"/>
      <c r="I58" s="6"/>
      <c r="J58" s="6"/>
      <c r="K58" s="6"/>
      <c r="L58" s="6"/>
    </row>
    <row r="59" spans="6:12" s="4" customFormat="1" ht="14.25">
      <c r="F59" s="6"/>
      <c r="G59" s="6"/>
      <c r="H59" s="6"/>
      <c r="I59" s="6"/>
      <c r="J59" s="6"/>
      <c r="K59" s="6"/>
      <c r="L59" s="6"/>
    </row>
    <row r="60" spans="6:12" s="4" customFormat="1" ht="14.25">
      <c r="F60" s="6"/>
      <c r="G60" s="6"/>
      <c r="H60" s="6"/>
      <c r="I60" s="6"/>
      <c r="J60" s="6"/>
      <c r="K60" s="6"/>
      <c r="L60" s="6"/>
    </row>
    <row r="61" spans="6:12" s="4" customFormat="1" ht="14.25">
      <c r="F61" s="6"/>
      <c r="G61" s="6"/>
      <c r="H61" s="6"/>
      <c r="I61" s="6"/>
      <c r="J61" s="6"/>
      <c r="K61" s="6"/>
      <c r="L61" s="6"/>
    </row>
    <row r="62" spans="6:12" s="4" customFormat="1" ht="14.25">
      <c r="F62" s="6"/>
      <c r="G62" s="6"/>
      <c r="H62" s="6"/>
      <c r="I62" s="6"/>
      <c r="J62" s="6"/>
      <c r="K62" s="6"/>
      <c r="L62" s="6"/>
    </row>
    <row r="63" spans="6:12" s="4" customFormat="1" ht="14.25">
      <c r="F63" s="6"/>
      <c r="G63" s="6"/>
      <c r="H63" s="6"/>
      <c r="I63" s="6"/>
      <c r="J63" s="6"/>
      <c r="K63" s="6"/>
      <c r="L63" s="6"/>
    </row>
    <row r="64" spans="6:12" s="4" customFormat="1" ht="14.25">
      <c r="F64" s="6"/>
      <c r="G64" s="6"/>
      <c r="H64" s="6"/>
      <c r="I64" s="6"/>
      <c r="J64" s="6"/>
      <c r="K64" s="6"/>
      <c r="L64" s="6"/>
    </row>
    <row r="65" spans="6:12" s="4" customFormat="1" ht="14.25">
      <c r="F65" s="6"/>
      <c r="G65" s="6"/>
      <c r="H65" s="6"/>
      <c r="I65" s="6"/>
      <c r="J65" s="6"/>
      <c r="K65" s="6"/>
      <c r="L65" s="6"/>
    </row>
    <row r="66" spans="6:12" s="4" customFormat="1" ht="14.25">
      <c r="F66" s="6"/>
      <c r="G66" s="6"/>
      <c r="H66" s="6"/>
      <c r="I66" s="6"/>
      <c r="J66" s="6"/>
      <c r="K66" s="6"/>
      <c r="L66" s="6"/>
    </row>
    <row r="67" spans="6:12" s="4" customFormat="1" ht="14.25">
      <c r="F67" s="6"/>
      <c r="G67" s="6"/>
      <c r="H67" s="6"/>
      <c r="I67" s="6"/>
      <c r="J67" s="6"/>
      <c r="K67" s="6"/>
      <c r="L67" s="6"/>
    </row>
    <row r="68" spans="6:12" s="4" customFormat="1" ht="14.25">
      <c r="F68" s="6"/>
      <c r="G68" s="6"/>
      <c r="H68" s="6"/>
      <c r="I68" s="6"/>
      <c r="J68" s="6"/>
      <c r="K68" s="6"/>
      <c r="L68" s="6"/>
    </row>
    <row r="69" spans="6:12" s="4" customFormat="1" ht="14.25">
      <c r="F69" s="6"/>
      <c r="G69" s="6"/>
      <c r="H69" s="6"/>
      <c r="I69" s="6"/>
      <c r="J69" s="6"/>
      <c r="K69" s="6"/>
      <c r="L69" s="6"/>
    </row>
    <row r="70" spans="6:12" s="4" customFormat="1" ht="14.25">
      <c r="F70" s="6"/>
      <c r="G70" s="6"/>
      <c r="H70" s="6"/>
      <c r="I70" s="6"/>
      <c r="J70" s="6"/>
      <c r="K70" s="6"/>
      <c r="L70" s="6"/>
    </row>
    <row r="71" spans="6:12" s="4" customFormat="1" ht="14.25">
      <c r="F71" s="14"/>
      <c r="G71" s="14"/>
      <c r="H71" s="14"/>
      <c r="I71" s="14"/>
      <c r="J71" s="14"/>
      <c r="K71" s="14"/>
      <c r="L71" s="14"/>
    </row>
    <row r="72" spans="6:12" s="4" customFormat="1" ht="14.25">
      <c r="F72" s="14"/>
      <c r="G72" s="14"/>
      <c r="H72" s="14"/>
      <c r="I72" s="14"/>
      <c r="J72" s="14"/>
      <c r="K72" s="14"/>
      <c r="L72" s="14"/>
    </row>
    <row r="73" spans="6:12" s="4" customFormat="1" ht="14.25">
      <c r="F73" s="14"/>
      <c r="G73" s="14"/>
      <c r="H73" s="14"/>
      <c r="I73" s="14"/>
      <c r="J73" s="14"/>
      <c r="K73" s="14"/>
      <c r="L73" s="14"/>
    </row>
    <row r="74" spans="6:12" s="4" customFormat="1" ht="14.25">
      <c r="F74" s="14"/>
      <c r="G74" s="14"/>
      <c r="H74" s="14"/>
      <c r="I74" s="14"/>
      <c r="J74" s="14"/>
      <c r="K74" s="14"/>
      <c r="L74" s="14"/>
    </row>
    <row r="75" spans="6:12" s="4" customFormat="1" ht="14.25">
      <c r="F75" s="14"/>
      <c r="G75" s="14"/>
      <c r="H75" s="14"/>
      <c r="I75" s="14"/>
      <c r="J75" s="14"/>
      <c r="K75" s="14"/>
      <c r="L75" s="14"/>
    </row>
    <row r="76" spans="6:12" s="4" customFormat="1" ht="14.25">
      <c r="F76" s="14"/>
      <c r="G76" s="14"/>
      <c r="H76" s="14"/>
      <c r="I76" s="14"/>
      <c r="J76" s="14"/>
      <c r="K76" s="14"/>
      <c r="L76" s="14"/>
    </row>
    <row r="77" spans="6:12" s="4" customFormat="1" ht="14.25">
      <c r="F77" s="14"/>
      <c r="G77" s="14"/>
      <c r="H77" s="14"/>
      <c r="I77" s="14"/>
      <c r="J77" s="14"/>
      <c r="K77" s="14"/>
      <c r="L77" s="14"/>
    </row>
    <row r="78" spans="6:12" s="4" customFormat="1" ht="14.25">
      <c r="F78" s="14"/>
      <c r="G78" s="14"/>
      <c r="H78" s="14"/>
      <c r="I78" s="14"/>
      <c r="J78" s="14"/>
      <c r="K78" s="14"/>
      <c r="L78" s="14"/>
    </row>
    <row r="79" spans="6:12" s="4" customFormat="1" ht="14.25">
      <c r="F79" s="14"/>
      <c r="G79" s="14"/>
      <c r="H79" s="14"/>
      <c r="I79" s="14"/>
      <c r="J79" s="14"/>
      <c r="K79" s="14"/>
      <c r="L79" s="14"/>
    </row>
    <row r="80" spans="6:12" s="4" customFormat="1" ht="14.25">
      <c r="F80" s="14"/>
      <c r="G80" s="14"/>
      <c r="H80" s="14"/>
      <c r="I80" s="14"/>
      <c r="J80" s="14"/>
      <c r="K80" s="14"/>
      <c r="L80" s="14"/>
    </row>
    <row r="81" spans="6:12" s="4" customFormat="1" ht="14.25">
      <c r="F81" s="14"/>
      <c r="G81" s="14"/>
      <c r="H81" s="14"/>
      <c r="I81" s="14"/>
      <c r="J81" s="14"/>
      <c r="K81" s="14"/>
      <c r="L81" s="14"/>
    </row>
    <row r="82" spans="6:12" s="4" customFormat="1" ht="14.25">
      <c r="F82" s="14"/>
      <c r="G82" s="14"/>
      <c r="H82" s="14"/>
      <c r="I82" s="14"/>
      <c r="J82" s="14"/>
      <c r="K82" s="14"/>
      <c r="L82" s="14"/>
    </row>
    <row r="83" spans="6:12" s="4" customFormat="1" ht="14.25">
      <c r="F83" s="14"/>
      <c r="G83" s="14"/>
      <c r="H83" s="14"/>
      <c r="I83" s="14"/>
      <c r="J83" s="14"/>
      <c r="K83" s="14"/>
      <c r="L83" s="14"/>
    </row>
    <row r="84" spans="6:12" s="4" customFormat="1" ht="14.25">
      <c r="F84" s="14"/>
      <c r="G84" s="14"/>
      <c r="H84" s="14"/>
      <c r="I84" s="14"/>
      <c r="J84" s="14"/>
      <c r="K84" s="14"/>
      <c r="L84" s="14"/>
    </row>
    <row r="85" spans="6:12" s="4" customFormat="1" ht="14.25">
      <c r="F85" s="14"/>
      <c r="G85" s="14"/>
      <c r="H85" s="14"/>
      <c r="I85" s="14"/>
      <c r="J85" s="14"/>
      <c r="K85" s="14"/>
      <c r="L85" s="14"/>
    </row>
    <row r="86" spans="6:12" s="4" customFormat="1" ht="14.25">
      <c r="F86" s="14"/>
      <c r="G86" s="14"/>
      <c r="H86" s="14"/>
      <c r="I86" s="14"/>
      <c r="J86" s="14"/>
      <c r="K86" s="14"/>
      <c r="L86" s="14"/>
    </row>
    <row r="87" spans="6:12" s="4" customFormat="1" ht="14.25">
      <c r="F87" s="14"/>
      <c r="G87" s="14"/>
      <c r="H87" s="14"/>
      <c r="I87" s="14"/>
      <c r="J87" s="14"/>
      <c r="K87" s="14"/>
      <c r="L87" s="14"/>
    </row>
    <row r="88" spans="6:12" s="4" customFormat="1" ht="14.25">
      <c r="F88" s="14"/>
      <c r="G88" s="14"/>
      <c r="H88" s="14"/>
      <c r="I88" s="14"/>
      <c r="J88" s="14"/>
      <c r="K88" s="14"/>
      <c r="L88" s="14"/>
    </row>
    <row r="89" spans="6:12" s="4" customFormat="1" ht="14.25">
      <c r="F89" s="14"/>
      <c r="G89" s="14"/>
      <c r="H89" s="14"/>
      <c r="I89" s="14"/>
      <c r="J89" s="14"/>
      <c r="K89" s="14"/>
      <c r="L89" s="14"/>
    </row>
    <row r="90" spans="6:12" ht="12.75">
      <c r="F90" s="1"/>
      <c r="G90" s="1"/>
      <c r="H90" s="1"/>
      <c r="I90" s="1"/>
      <c r="J90" s="1"/>
      <c r="K90" s="1"/>
      <c r="L90" s="1"/>
    </row>
    <row r="91" spans="6:12" ht="12.75">
      <c r="F91" s="1"/>
      <c r="G91" s="1"/>
      <c r="H91" s="1"/>
      <c r="I91" s="1"/>
      <c r="J91" s="1"/>
      <c r="K91" s="1"/>
      <c r="L91" s="1"/>
    </row>
    <row r="92" spans="6:12" ht="12.75">
      <c r="F92" s="1"/>
      <c r="G92" s="1"/>
      <c r="H92" s="1"/>
      <c r="I92" s="1"/>
      <c r="J92" s="1"/>
      <c r="K92" s="1"/>
      <c r="L92" s="1"/>
    </row>
    <row r="93" spans="6:12" ht="12.75">
      <c r="F93" s="1"/>
      <c r="G93" s="1"/>
      <c r="H93" s="1"/>
      <c r="I93" s="1"/>
      <c r="J93" s="1"/>
      <c r="K93" s="1"/>
      <c r="L93" s="1"/>
    </row>
    <row r="94" spans="6:12" ht="12.75">
      <c r="F94" s="1"/>
      <c r="G94" s="1"/>
      <c r="H94" s="1"/>
      <c r="I94" s="1"/>
      <c r="J94" s="1"/>
      <c r="K94" s="1"/>
      <c r="L94" s="1"/>
    </row>
    <row r="95" spans="6:12" ht="12.75">
      <c r="F95" s="1"/>
      <c r="G95" s="1"/>
      <c r="H95" s="1"/>
      <c r="I95" s="1"/>
      <c r="J95" s="1"/>
      <c r="K95" s="1"/>
      <c r="L95" s="1"/>
    </row>
    <row r="96" spans="6:12" ht="12.75">
      <c r="F96" s="1"/>
      <c r="G96" s="1"/>
      <c r="H96" s="1"/>
      <c r="I96" s="1"/>
      <c r="J96" s="1"/>
      <c r="K96" s="1"/>
      <c r="L96" s="1"/>
    </row>
    <row r="97" spans="6:12" ht="12.75">
      <c r="F97" s="1"/>
      <c r="G97" s="1"/>
      <c r="H97" s="1"/>
      <c r="I97" s="1"/>
      <c r="J97" s="1"/>
      <c r="K97" s="1"/>
      <c r="L97" s="1"/>
    </row>
    <row r="98" spans="6:12" ht="12.75">
      <c r="F98" s="1"/>
      <c r="G98" s="1"/>
      <c r="H98" s="1"/>
      <c r="I98" s="1"/>
      <c r="J98" s="1"/>
      <c r="K98" s="1"/>
      <c r="L98" s="1"/>
    </row>
    <row r="99" spans="6:12" ht="12.75">
      <c r="F99" s="1"/>
      <c r="G99" s="1"/>
      <c r="H99" s="1"/>
      <c r="I99" s="1"/>
      <c r="J99" s="1"/>
      <c r="K99" s="1"/>
      <c r="L99" s="1"/>
    </row>
    <row r="100" spans="6:12" ht="12.75">
      <c r="F100" s="1"/>
      <c r="G100" s="1"/>
      <c r="H100" s="1"/>
      <c r="I100" s="1"/>
      <c r="J100" s="1"/>
      <c r="K100" s="1"/>
      <c r="L100" s="1"/>
    </row>
    <row r="101" spans="6:12" ht="12.75">
      <c r="F101" s="1"/>
      <c r="G101" s="1"/>
      <c r="H101" s="1"/>
      <c r="I101" s="1"/>
      <c r="J101" s="1"/>
      <c r="K101" s="1"/>
      <c r="L101" s="1"/>
    </row>
    <row r="102" spans="6:12" ht="12.75">
      <c r="F102" s="1"/>
      <c r="G102" s="1"/>
      <c r="H102" s="1"/>
      <c r="I102" s="1"/>
      <c r="J102" s="1"/>
      <c r="K102" s="1"/>
      <c r="L102" s="1"/>
    </row>
  </sheetData>
  <mergeCells count="9">
    <mergeCell ref="J11:L11"/>
    <mergeCell ref="F11:H11"/>
    <mergeCell ref="A1:L1"/>
    <mergeCell ref="A2:L2"/>
    <mergeCell ref="A3:L3"/>
    <mergeCell ref="A5:L5"/>
    <mergeCell ref="A6:L6"/>
    <mergeCell ref="A8:L8"/>
    <mergeCell ref="A4:L4"/>
  </mergeCells>
  <printOptions horizontalCentered="1"/>
  <pageMargins left="0.3937007874015748" right="0.3937007874015748" top="0.66" bottom="0.4330708661417323" header="0.2362204724409449" footer="0.2362204724409449"/>
  <pageSetup fitToHeight="1" fitToWidth="1" horizontalDpi="600" verticalDpi="600" orientation="portrait" paperSize="9" scale="80" r:id="rId1"/>
  <headerFooter alignWithMargins="0">
    <oddHeader>&amp;R&amp;"Arial,Bold"&amp;11
</oddHeader>
    <oddFooter>&amp;C&amp;11 1&amp;R&amp;7c:\Quarter\&amp;F,&amp;A
&amp;D,&amp;T</oddFooter>
  </headerFooter>
</worksheet>
</file>

<file path=xl/worksheets/sheet2.xml><?xml version="1.0" encoding="utf-8"?>
<worksheet xmlns="http://schemas.openxmlformats.org/spreadsheetml/2006/main" xmlns:r="http://schemas.openxmlformats.org/officeDocument/2006/relationships">
  <dimension ref="A1:K85"/>
  <sheetViews>
    <sheetView zoomScale="75" zoomScaleNormal="75" workbookViewId="0" topLeftCell="A1">
      <pane xSplit="7" ySplit="9" topLeftCell="H51" activePane="bottomRight" state="frozen"/>
      <selection pane="topLeft" activeCell="A1" sqref="A1"/>
      <selection pane="topRight" activeCell="H1" sqref="H1"/>
      <selection pane="bottomLeft" activeCell="A9" sqref="A9"/>
      <selection pane="bottomRight" activeCell="I55" sqref="I55"/>
    </sheetView>
  </sheetViews>
  <sheetFormatPr defaultColWidth="9.140625" defaultRowHeight="12.75"/>
  <cols>
    <col min="1" max="1" width="2.8515625" style="4" customWidth="1"/>
    <col min="2" max="2" width="1.8515625" style="4" customWidth="1"/>
    <col min="3" max="3" width="5.7109375" style="4" customWidth="1"/>
    <col min="4" max="4" width="15.8515625" style="4" customWidth="1"/>
    <col min="5" max="5" width="7.8515625" style="4" customWidth="1"/>
    <col min="6" max="6" width="23.28125" style="4" customWidth="1"/>
    <col min="7" max="7" width="7.421875" style="24" customWidth="1"/>
    <col min="8" max="8" width="1.57421875" style="4" customWidth="1"/>
    <col min="9" max="9" width="16.28125" style="104" customWidth="1"/>
    <col min="10" max="10" width="1.1484375" style="25" customWidth="1"/>
    <col min="11" max="11" width="13.8515625" style="25" customWidth="1"/>
    <col min="12" max="16384" width="5.7109375" style="4" customWidth="1"/>
  </cols>
  <sheetData>
    <row r="1" ht="14.25" hidden="1">
      <c r="K1" s="174" t="s">
        <v>144</v>
      </c>
    </row>
    <row r="2" ht="15">
      <c r="K2" s="190"/>
    </row>
    <row r="3" spans="1:11" ht="15">
      <c r="A3" s="20" t="s">
        <v>73</v>
      </c>
      <c r="B3" s="21"/>
      <c r="C3" s="21"/>
      <c r="D3" s="21"/>
      <c r="E3" s="21"/>
      <c r="F3" s="21"/>
      <c r="G3" s="32"/>
      <c r="H3" s="21"/>
      <c r="I3" s="99"/>
      <c r="J3" s="29"/>
      <c r="K3" s="16"/>
    </row>
    <row r="4" spans="1:11" ht="15">
      <c r="A4" s="20"/>
      <c r="B4" s="21"/>
      <c r="C4" s="21"/>
      <c r="D4" s="21"/>
      <c r="E4" s="21"/>
      <c r="F4" s="21"/>
      <c r="G4" s="32"/>
      <c r="H4" s="21"/>
      <c r="I4" s="99" t="s">
        <v>259</v>
      </c>
      <c r="J4" s="29"/>
      <c r="K4" s="16" t="s">
        <v>259</v>
      </c>
    </row>
    <row r="5" spans="1:11" ht="15">
      <c r="A5" s="20"/>
      <c r="B5" s="21"/>
      <c r="C5" s="21"/>
      <c r="D5" s="21"/>
      <c r="E5" s="21"/>
      <c r="F5" s="21"/>
      <c r="G5" s="32"/>
      <c r="H5" s="21"/>
      <c r="I5" s="99" t="s">
        <v>316</v>
      </c>
      <c r="J5" s="29"/>
      <c r="K5" s="16" t="s">
        <v>260</v>
      </c>
    </row>
    <row r="6" spans="1:11" ht="15">
      <c r="A6" s="20"/>
      <c r="B6" s="21"/>
      <c r="C6" s="21"/>
      <c r="D6" s="21"/>
      <c r="E6" s="21"/>
      <c r="F6" s="21"/>
      <c r="G6" s="32"/>
      <c r="H6" s="21"/>
      <c r="I6" s="100" t="s">
        <v>29</v>
      </c>
      <c r="J6" s="29"/>
      <c r="K6" s="16" t="s">
        <v>210</v>
      </c>
    </row>
    <row r="7" spans="1:11" ht="15">
      <c r="A7" s="20"/>
      <c r="B7" s="21"/>
      <c r="C7" s="21"/>
      <c r="D7" s="21"/>
      <c r="E7" s="21"/>
      <c r="F7" s="21"/>
      <c r="G7" s="32"/>
      <c r="H7" s="21"/>
      <c r="I7" s="100" t="s">
        <v>36</v>
      </c>
      <c r="J7" s="29"/>
      <c r="K7" s="16" t="s">
        <v>261</v>
      </c>
    </row>
    <row r="8" spans="1:11" ht="15">
      <c r="A8" s="20"/>
      <c r="B8" s="21"/>
      <c r="C8" s="21"/>
      <c r="D8" s="21"/>
      <c r="E8" s="21"/>
      <c r="F8" s="21"/>
      <c r="G8" s="22" t="s">
        <v>254</v>
      </c>
      <c r="H8" s="21"/>
      <c r="I8" s="176">
        <f>+QtrPL!J15</f>
        <v>37256</v>
      </c>
      <c r="J8" s="29"/>
      <c r="K8" s="78">
        <v>36891</v>
      </c>
    </row>
    <row r="9" spans="1:11" ht="15">
      <c r="A9" s="20"/>
      <c r="B9" s="21"/>
      <c r="C9" s="21"/>
      <c r="D9" s="21"/>
      <c r="E9" s="21"/>
      <c r="F9" s="21"/>
      <c r="G9" s="22">
        <v>24</v>
      </c>
      <c r="H9" s="21"/>
      <c r="I9" s="101" t="s">
        <v>35</v>
      </c>
      <c r="J9" s="29"/>
      <c r="K9" s="16" t="s">
        <v>35</v>
      </c>
    </row>
    <row r="11" spans="1:11" ht="14.25">
      <c r="A11" s="3"/>
      <c r="B11" s="4" t="s">
        <v>240</v>
      </c>
      <c r="I11" s="102"/>
      <c r="J11" s="6"/>
      <c r="K11" s="6"/>
    </row>
    <row r="12" spans="9:11" ht="8.25" customHeight="1">
      <c r="I12" s="102"/>
      <c r="J12" s="6"/>
      <c r="K12" s="6"/>
    </row>
    <row r="13" spans="1:11" ht="14.25">
      <c r="A13" s="3"/>
      <c r="B13" s="4" t="s">
        <v>275</v>
      </c>
      <c r="I13" s="102">
        <v>2790057</v>
      </c>
      <c r="J13" s="6"/>
      <c r="K13" s="102">
        <v>2529501</v>
      </c>
    </row>
    <row r="14" spans="2:11" ht="14.25">
      <c r="B14" s="4" t="s">
        <v>75</v>
      </c>
      <c r="I14" s="102">
        <v>664517</v>
      </c>
      <c r="J14" s="6"/>
      <c r="K14" s="102">
        <v>605763</v>
      </c>
    </row>
    <row r="15" spans="1:11" ht="14.25">
      <c r="A15" s="3"/>
      <c r="B15" s="4" t="s">
        <v>77</v>
      </c>
      <c r="G15" s="24" t="s">
        <v>55</v>
      </c>
      <c r="I15" s="102">
        <v>2215876</v>
      </c>
      <c r="J15" s="6"/>
      <c r="K15" s="102">
        <v>2488522</v>
      </c>
    </row>
    <row r="16" spans="2:11" ht="14.25">
      <c r="B16" s="4" t="s">
        <v>76</v>
      </c>
      <c r="G16" s="24" t="s">
        <v>56</v>
      </c>
      <c r="I16" s="102">
        <v>17387782</v>
      </c>
      <c r="J16" s="6"/>
      <c r="K16" s="102">
        <v>11658595</v>
      </c>
    </row>
    <row r="17" spans="2:11" ht="14.25">
      <c r="B17" s="4" t="s">
        <v>182</v>
      </c>
      <c r="I17" s="102">
        <v>603775</v>
      </c>
      <c r="J17" s="6"/>
      <c r="K17" s="102">
        <v>217856</v>
      </c>
    </row>
    <row r="18" spans="1:11" ht="14.25">
      <c r="A18" s="3"/>
      <c r="B18" s="4" t="s">
        <v>2</v>
      </c>
      <c r="G18" s="24" t="s">
        <v>61</v>
      </c>
      <c r="I18" s="102">
        <v>1102206</v>
      </c>
      <c r="J18" s="6"/>
      <c r="K18" s="102">
        <v>424255</v>
      </c>
    </row>
    <row r="19" spans="1:11" ht="14.25">
      <c r="A19" s="3"/>
      <c r="B19" s="4" t="s">
        <v>241</v>
      </c>
      <c r="I19" s="102">
        <v>697919</v>
      </c>
      <c r="J19" s="6"/>
      <c r="K19" s="102">
        <v>475662</v>
      </c>
    </row>
    <row r="20" spans="2:11" ht="14.25">
      <c r="B20" s="4" t="s">
        <v>183</v>
      </c>
      <c r="C20" s="23"/>
      <c r="I20" s="102">
        <v>0</v>
      </c>
      <c r="J20" s="6"/>
      <c r="K20" s="102">
        <v>327</v>
      </c>
    </row>
    <row r="21" spans="2:11" ht="14.25">
      <c r="B21" s="4" t="s">
        <v>196</v>
      </c>
      <c r="C21" s="23"/>
      <c r="I21" s="102">
        <v>453265</v>
      </c>
      <c r="J21" s="6"/>
      <c r="K21" s="102">
        <v>405901</v>
      </c>
    </row>
    <row r="22" spans="2:11" ht="14.25">
      <c r="B22" s="88" t="s">
        <v>315</v>
      </c>
      <c r="C22" s="128"/>
      <c r="D22" s="88"/>
      <c r="E22" s="88"/>
      <c r="I22" s="102">
        <v>435188</v>
      </c>
      <c r="J22" s="6"/>
      <c r="K22" s="102">
        <v>371968</v>
      </c>
    </row>
    <row r="23" spans="2:11" ht="14.25" hidden="1">
      <c r="B23" s="88" t="s">
        <v>127</v>
      </c>
      <c r="C23" s="128"/>
      <c r="D23" s="88"/>
      <c r="E23" s="88"/>
      <c r="I23" s="119">
        <v>0</v>
      </c>
      <c r="J23" s="6"/>
      <c r="K23" s="6">
        <v>0</v>
      </c>
    </row>
    <row r="24" spans="3:11" ht="2.25" customHeight="1">
      <c r="C24" s="23"/>
      <c r="I24" s="102"/>
      <c r="J24" s="6"/>
      <c r="K24" s="6"/>
    </row>
    <row r="25" spans="3:11" ht="15" thickBot="1">
      <c r="C25" s="23"/>
      <c r="I25" s="120">
        <v>26350585</v>
      </c>
      <c r="J25" s="6"/>
      <c r="K25" s="120">
        <v>19178350</v>
      </c>
    </row>
    <row r="26" spans="3:11" ht="15" thickTop="1">
      <c r="C26" s="23"/>
      <c r="I26" s="102"/>
      <c r="J26" s="6"/>
      <c r="K26" s="6"/>
    </row>
    <row r="27" spans="2:11" ht="14.25">
      <c r="B27" s="4" t="s">
        <v>242</v>
      </c>
      <c r="C27" s="23"/>
      <c r="I27" s="102"/>
      <c r="J27" s="6"/>
      <c r="K27" s="6"/>
    </row>
    <row r="28" spans="9:11" ht="7.5" customHeight="1">
      <c r="I28" s="102"/>
      <c r="J28" s="6"/>
      <c r="K28" s="6"/>
    </row>
    <row r="29" spans="1:11" ht="14.25">
      <c r="A29" s="3"/>
      <c r="B29" s="4" t="s">
        <v>78</v>
      </c>
      <c r="G29" s="24" t="s">
        <v>121</v>
      </c>
      <c r="I29" s="102">
        <v>17042601</v>
      </c>
      <c r="J29" s="6"/>
      <c r="K29" s="102">
        <v>11379027</v>
      </c>
    </row>
    <row r="30" spans="2:11" ht="14.25">
      <c r="B30" s="4" t="s">
        <v>243</v>
      </c>
      <c r="C30" s="23"/>
      <c r="I30" s="102"/>
      <c r="J30" s="6"/>
      <c r="K30" s="102"/>
    </row>
    <row r="31" spans="3:11" ht="14.25">
      <c r="C31" s="4" t="s">
        <v>244</v>
      </c>
      <c r="I31" s="102">
        <v>2713023</v>
      </c>
      <c r="J31" s="6"/>
      <c r="K31" s="102">
        <v>3023468</v>
      </c>
    </row>
    <row r="32" spans="2:11" ht="14.25">
      <c r="B32" s="4" t="s">
        <v>9</v>
      </c>
      <c r="I32" s="102">
        <v>24002</v>
      </c>
      <c r="J32" s="6"/>
      <c r="K32" s="102">
        <v>50060</v>
      </c>
    </row>
    <row r="33" spans="2:11" ht="14.25">
      <c r="B33" s="4" t="s">
        <v>79</v>
      </c>
      <c r="C33" s="23"/>
      <c r="I33" s="102">
        <v>920624</v>
      </c>
      <c r="J33" s="6"/>
      <c r="K33" s="102">
        <v>329720</v>
      </c>
    </row>
    <row r="34" spans="2:11" ht="14.25">
      <c r="B34" s="88" t="s">
        <v>54</v>
      </c>
      <c r="C34" s="128"/>
      <c r="D34" s="88"/>
      <c r="E34" s="88"/>
      <c r="F34" s="88"/>
      <c r="G34" s="129"/>
      <c r="H34" s="88"/>
      <c r="I34" s="102">
        <v>253085</v>
      </c>
      <c r="J34" s="102"/>
      <c r="K34" s="102">
        <v>114451</v>
      </c>
    </row>
    <row r="35" spans="2:11" ht="14.25">
      <c r="B35" s="4" t="s">
        <v>3</v>
      </c>
      <c r="C35" s="23"/>
      <c r="G35" s="24" t="s">
        <v>122</v>
      </c>
      <c r="I35" s="102">
        <v>2006257</v>
      </c>
      <c r="J35" s="6"/>
      <c r="K35" s="102">
        <v>1200123</v>
      </c>
    </row>
    <row r="36" spans="2:11" ht="14.25">
      <c r="B36" s="4" t="s">
        <v>184</v>
      </c>
      <c r="C36" s="23"/>
      <c r="I36" s="102">
        <v>11627</v>
      </c>
      <c r="J36" s="6"/>
      <c r="K36" s="102">
        <v>4636</v>
      </c>
    </row>
    <row r="37" spans="2:11" ht="14.25">
      <c r="B37" s="88" t="s">
        <v>136</v>
      </c>
      <c r="C37" s="128"/>
      <c r="D37" s="88"/>
      <c r="E37" s="88"/>
      <c r="F37" s="88"/>
      <c r="G37" s="129"/>
      <c r="H37" s="88"/>
      <c r="I37" s="102">
        <v>22115</v>
      </c>
      <c r="J37" s="102"/>
      <c r="K37" s="102">
        <v>47434</v>
      </c>
    </row>
    <row r="38" spans="2:11" ht="14.25">
      <c r="B38" s="88" t="s">
        <v>133</v>
      </c>
      <c r="C38" s="128"/>
      <c r="D38" s="88"/>
      <c r="E38" s="88"/>
      <c r="F38" s="88"/>
      <c r="G38" s="129"/>
      <c r="H38" s="88"/>
      <c r="I38" s="102">
        <v>12784</v>
      </c>
      <c r="J38" s="102"/>
      <c r="K38" s="102">
        <v>11276</v>
      </c>
    </row>
    <row r="39" spans="2:11" ht="14.25">
      <c r="B39" s="88" t="s">
        <v>305</v>
      </c>
      <c r="C39" s="128"/>
      <c r="D39" s="88"/>
      <c r="E39" s="88"/>
      <c r="F39" s="88"/>
      <c r="G39" s="129"/>
      <c r="H39" s="88"/>
      <c r="I39" s="102">
        <v>5744</v>
      </c>
      <c r="J39" s="102"/>
      <c r="K39" s="102">
        <v>14397</v>
      </c>
    </row>
    <row r="40" ht="3" customHeight="1"/>
    <row r="41" spans="3:11" ht="14.25">
      <c r="C41" s="23"/>
      <c r="I41" s="121">
        <v>23011862</v>
      </c>
      <c r="J41" s="6"/>
      <c r="K41" s="30">
        <v>16174592</v>
      </c>
    </row>
    <row r="42" spans="3:11" ht="14.25" hidden="1">
      <c r="C42" s="23"/>
      <c r="I42" s="102"/>
      <c r="J42" s="6"/>
      <c r="K42" s="6"/>
    </row>
    <row r="43" spans="9:11" ht="14.25">
      <c r="I43" s="102"/>
      <c r="J43" s="6"/>
      <c r="K43" s="6"/>
    </row>
    <row r="44" spans="1:11" ht="14.25">
      <c r="A44" s="3"/>
      <c r="B44" s="4" t="s">
        <v>245</v>
      </c>
      <c r="I44" s="102">
        <v>228590</v>
      </c>
      <c r="J44" s="6"/>
      <c r="K44" s="102">
        <v>228453</v>
      </c>
    </row>
    <row r="45" spans="2:11" ht="14.25">
      <c r="B45" s="4" t="s">
        <v>246</v>
      </c>
      <c r="G45" s="24" t="s">
        <v>123</v>
      </c>
      <c r="I45" s="102">
        <v>2192449</v>
      </c>
      <c r="J45" s="6"/>
      <c r="K45" s="102">
        <v>1952905</v>
      </c>
    </row>
    <row r="46" spans="2:11" ht="14.25">
      <c r="B46" s="4" t="s">
        <v>249</v>
      </c>
      <c r="C46" s="23"/>
      <c r="I46" s="121">
        <v>2421039</v>
      </c>
      <c r="J46" s="6"/>
      <c r="K46" s="30">
        <v>2181358</v>
      </c>
    </row>
    <row r="47" spans="3:11" ht="14.25">
      <c r="C47" s="23"/>
      <c r="I47" s="102"/>
      <c r="J47" s="6"/>
      <c r="K47" s="6"/>
    </row>
    <row r="48" spans="2:11" ht="14.25">
      <c r="B48" s="4" t="s">
        <v>250</v>
      </c>
      <c r="C48" s="23"/>
      <c r="I48" s="102">
        <v>130265</v>
      </c>
      <c r="J48" s="6"/>
      <c r="K48" s="102">
        <v>105562</v>
      </c>
    </row>
    <row r="49" spans="2:11" ht="14.25">
      <c r="B49" s="4" t="s">
        <v>197</v>
      </c>
      <c r="C49" s="23"/>
      <c r="I49" s="102">
        <v>787419</v>
      </c>
      <c r="J49" s="6"/>
      <c r="K49" s="102">
        <v>716838</v>
      </c>
    </row>
    <row r="50" spans="9:11" ht="14.25">
      <c r="I50" s="121">
        <v>917684</v>
      </c>
      <c r="J50" s="6"/>
      <c r="K50" s="30">
        <v>822400</v>
      </c>
    </row>
    <row r="51" spans="1:11" ht="14.25">
      <c r="A51" s="3"/>
      <c r="I51" s="102"/>
      <c r="J51" s="6"/>
      <c r="K51" s="6"/>
    </row>
    <row r="52" spans="2:11" ht="15" thickBot="1">
      <c r="B52" s="4" t="s">
        <v>251</v>
      </c>
      <c r="I52" s="122">
        <v>26350585</v>
      </c>
      <c r="J52" s="6"/>
      <c r="K52" s="31">
        <v>19178350</v>
      </c>
    </row>
    <row r="53" spans="1:11" ht="15" thickTop="1">
      <c r="A53" s="3"/>
      <c r="I53" s="177"/>
      <c r="J53" s="6"/>
      <c r="K53" s="6"/>
    </row>
    <row r="54" spans="9:11" ht="14.25">
      <c r="I54" s="102"/>
      <c r="J54" s="6"/>
      <c r="K54" s="6"/>
    </row>
    <row r="55" spans="1:11" ht="15" thickBot="1">
      <c r="A55" s="3"/>
      <c r="B55" s="4" t="s">
        <v>263</v>
      </c>
      <c r="G55" s="24" t="s">
        <v>124</v>
      </c>
      <c r="I55" s="103">
        <v>10.59</v>
      </c>
      <c r="J55" s="6"/>
      <c r="K55" s="103">
        <v>9.55</v>
      </c>
    </row>
    <row r="56" spans="9:11" ht="15" thickTop="1">
      <c r="I56" s="102"/>
      <c r="J56" s="6"/>
      <c r="K56" s="6"/>
    </row>
    <row r="57" spans="9:11" ht="14.25">
      <c r="I57" s="102"/>
      <c r="J57" s="6"/>
      <c r="K57" s="6"/>
    </row>
    <row r="58" spans="9:11" ht="14.25">
      <c r="I58" s="102"/>
      <c r="J58" s="6"/>
      <c r="K58" s="13"/>
    </row>
    <row r="59" spans="9:11" ht="14.25">
      <c r="I59" s="102"/>
      <c r="J59" s="6"/>
      <c r="K59" s="6"/>
    </row>
    <row r="60" spans="9:11" ht="14.25">
      <c r="I60" s="102"/>
      <c r="J60" s="6"/>
      <c r="K60" s="6"/>
    </row>
    <row r="61" spans="9:11" ht="14.25">
      <c r="I61" s="102"/>
      <c r="J61" s="6"/>
      <c r="K61" s="6"/>
    </row>
    <row r="62" spans="9:11" ht="14.25">
      <c r="I62" s="102"/>
      <c r="J62" s="6"/>
      <c r="K62" s="6"/>
    </row>
    <row r="63" spans="9:11" ht="14.25">
      <c r="I63" s="102"/>
      <c r="J63" s="6"/>
      <c r="K63" s="6"/>
    </row>
    <row r="64" spans="9:11" ht="14.25">
      <c r="I64" s="102"/>
      <c r="J64" s="6"/>
      <c r="K64" s="6"/>
    </row>
    <row r="65" spans="9:11" ht="14.25">
      <c r="I65" s="102"/>
      <c r="J65" s="6"/>
      <c r="K65" s="6"/>
    </row>
    <row r="66" spans="9:11" ht="14.25">
      <c r="I66" s="102"/>
      <c r="J66" s="6"/>
      <c r="K66" s="6"/>
    </row>
    <row r="67" spans="9:11" ht="14.25">
      <c r="I67" s="102"/>
      <c r="J67" s="6"/>
      <c r="K67" s="6"/>
    </row>
    <row r="68" spans="9:11" ht="14.25">
      <c r="I68" s="102"/>
      <c r="J68" s="6"/>
      <c r="K68" s="6"/>
    </row>
    <row r="69" spans="9:11" ht="14.25">
      <c r="I69" s="102"/>
      <c r="J69" s="6"/>
      <c r="K69" s="6"/>
    </row>
    <row r="70" spans="9:11" ht="14.25">
      <c r="I70" s="102"/>
      <c r="J70" s="6"/>
      <c r="K70" s="6"/>
    </row>
    <row r="71" spans="9:11" ht="14.25">
      <c r="I71" s="102"/>
      <c r="J71" s="6"/>
      <c r="K71" s="6"/>
    </row>
    <row r="72" spans="9:11" ht="14.25">
      <c r="I72" s="102"/>
      <c r="J72" s="6"/>
      <c r="K72" s="6"/>
    </row>
    <row r="73" spans="9:11" ht="14.25">
      <c r="I73" s="102"/>
      <c r="J73" s="6"/>
      <c r="K73" s="6"/>
    </row>
    <row r="74" spans="9:11" ht="14.25">
      <c r="I74" s="102"/>
      <c r="J74" s="6"/>
      <c r="K74" s="6"/>
    </row>
    <row r="75" spans="9:11" ht="14.25">
      <c r="I75" s="102"/>
      <c r="J75" s="6"/>
      <c r="K75" s="6"/>
    </row>
    <row r="76" spans="9:11" ht="14.25">
      <c r="I76" s="102"/>
      <c r="J76" s="6"/>
      <c r="K76" s="6"/>
    </row>
    <row r="77" spans="9:11" ht="14.25">
      <c r="I77" s="102"/>
      <c r="J77" s="6"/>
      <c r="K77" s="6"/>
    </row>
    <row r="78" spans="9:11" ht="14.25">
      <c r="I78" s="102"/>
      <c r="J78" s="6"/>
      <c r="K78" s="6"/>
    </row>
    <row r="79" spans="9:11" ht="14.25">
      <c r="I79" s="102"/>
      <c r="J79" s="6"/>
      <c r="K79" s="6"/>
    </row>
    <row r="80" spans="9:11" ht="14.25">
      <c r="I80" s="102"/>
      <c r="J80" s="6"/>
      <c r="K80" s="6"/>
    </row>
    <row r="81" spans="9:11" ht="14.25">
      <c r="I81" s="102"/>
      <c r="J81" s="6"/>
      <c r="K81" s="6"/>
    </row>
    <row r="82" spans="9:11" ht="14.25">
      <c r="I82" s="102"/>
      <c r="J82" s="6"/>
      <c r="K82" s="6"/>
    </row>
    <row r="83" spans="9:11" ht="14.25">
      <c r="I83" s="102"/>
      <c r="J83" s="6"/>
      <c r="K83" s="6"/>
    </row>
    <row r="84" spans="9:11" ht="14.25">
      <c r="I84" s="102"/>
      <c r="J84" s="6"/>
      <c r="K84" s="6"/>
    </row>
    <row r="85" spans="9:11" ht="14.25">
      <c r="I85" s="102"/>
      <c r="J85" s="6"/>
      <c r="K85" s="6"/>
    </row>
  </sheetData>
  <printOptions horizontalCentered="1"/>
  <pageMargins left="0.61" right="0.31496062992125984" top="0.51" bottom="0.5118110236220472" header="0.2362204724409449" footer="0.1968503937007874"/>
  <pageSetup horizontalDpi="600" verticalDpi="600" orientation="portrait" paperSize="9" scale="90" r:id="rId1"/>
  <headerFooter alignWithMargins="0">
    <oddFooter>&amp;C&amp;11 2&amp;R&amp;7c:\Quarter\&amp;F,&amp;A
&amp;D,&amp;T</oddFooter>
  </headerFooter>
  <rowBreaks count="1" manualBreakCount="1">
    <brk id="58" max="10" man="1"/>
  </rowBreaks>
</worksheet>
</file>

<file path=xl/worksheets/sheet3.xml><?xml version="1.0" encoding="utf-8"?>
<worksheet xmlns="http://schemas.openxmlformats.org/spreadsheetml/2006/main" xmlns:r="http://schemas.openxmlformats.org/officeDocument/2006/relationships">
  <dimension ref="A1:K321"/>
  <sheetViews>
    <sheetView tabSelected="1" zoomScale="75" zoomScaleNormal="75" workbookViewId="0" topLeftCell="A42">
      <selection activeCell="B54" sqref="B54"/>
    </sheetView>
  </sheetViews>
  <sheetFormatPr defaultColWidth="9.140625" defaultRowHeight="12.75"/>
  <cols>
    <col min="1" max="1" width="4.7109375" style="19" customWidth="1"/>
    <col min="2" max="2" width="3.7109375" style="19" customWidth="1"/>
    <col min="3" max="3" width="24.57421875" style="19" customWidth="1"/>
    <col min="4" max="4" width="14.140625" style="19" customWidth="1"/>
    <col min="5" max="5" width="14.8515625" style="19" customWidth="1"/>
    <col min="6" max="6" width="14.28125" style="19" customWidth="1"/>
    <col min="7" max="7" width="14.57421875" style="19" customWidth="1"/>
    <col min="8" max="8" width="15.140625" style="19" customWidth="1"/>
    <col min="9" max="9" width="0.9921875" style="19" customWidth="1"/>
    <col min="10" max="10" width="16.00390625" style="19" customWidth="1"/>
    <col min="11" max="16384" width="5.7109375" style="19" customWidth="1"/>
  </cols>
  <sheetData>
    <row r="1" ht="15.75">
      <c r="A1" s="40" t="s">
        <v>222</v>
      </c>
    </row>
    <row r="2" ht="16.5" customHeight="1"/>
    <row r="3" spans="1:2" s="40" customFormat="1" ht="15.75">
      <c r="A3" s="39" t="s">
        <v>80</v>
      </c>
      <c r="B3" s="40" t="s">
        <v>223</v>
      </c>
    </row>
    <row r="4" spans="1:10" ht="45" customHeight="1">
      <c r="A4" s="44"/>
      <c r="B4" s="243" t="s">
        <v>167</v>
      </c>
      <c r="C4" s="243"/>
      <c r="D4" s="243"/>
      <c r="E4" s="243"/>
      <c r="F4" s="243"/>
      <c r="G4" s="243"/>
      <c r="H4" s="218"/>
      <c r="I4" s="218"/>
      <c r="J4" s="218"/>
    </row>
    <row r="5" spans="2:10" ht="0.75" customHeight="1">
      <c r="B5" s="243" t="s">
        <v>142</v>
      </c>
      <c r="C5" s="243"/>
      <c r="D5" s="243"/>
      <c r="E5" s="243"/>
      <c r="F5" s="243"/>
      <c r="G5" s="243"/>
      <c r="H5" s="243"/>
      <c r="I5" s="243"/>
      <c r="J5" s="243"/>
    </row>
    <row r="6" ht="16.5" customHeight="1"/>
    <row r="7" spans="1:2" s="40" customFormat="1" ht="15.75">
      <c r="A7" s="39" t="s">
        <v>81</v>
      </c>
      <c r="B7" s="40" t="s">
        <v>224</v>
      </c>
    </row>
    <row r="8" spans="1:2" s="40" customFormat="1" ht="15.75">
      <c r="A8" s="39"/>
      <c r="B8" s="19" t="s">
        <v>66</v>
      </c>
    </row>
    <row r="9" spans="6:10" ht="16.5" customHeight="1">
      <c r="F9" s="74"/>
      <c r="G9" s="74"/>
      <c r="H9" s="74"/>
      <c r="J9" s="74"/>
    </row>
    <row r="10" spans="1:2" ht="15" customHeight="1">
      <c r="A10" s="39" t="s">
        <v>82</v>
      </c>
      <c r="B10" s="40" t="s">
        <v>308</v>
      </c>
    </row>
    <row r="11" ht="12" customHeight="1">
      <c r="B11" s="19" t="s">
        <v>67</v>
      </c>
    </row>
    <row r="12" ht="16.5" customHeight="1"/>
    <row r="13" spans="1:2" s="40" customFormat="1" ht="15.75">
      <c r="A13" s="39" t="s">
        <v>83</v>
      </c>
      <c r="B13" s="40" t="s">
        <v>54</v>
      </c>
    </row>
    <row r="14" spans="6:10" ht="15">
      <c r="F14" s="221" t="str">
        <f>+QtrPL!F11</f>
        <v>4th Quarter</v>
      </c>
      <c r="G14" s="221"/>
      <c r="H14" s="245" t="s">
        <v>300</v>
      </c>
      <c r="I14" s="245"/>
      <c r="J14" s="246"/>
    </row>
    <row r="15" spans="6:10" ht="15">
      <c r="F15" s="45" t="s">
        <v>29</v>
      </c>
      <c r="G15" s="27" t="s">
        <v>30</v>
      </c>
      <c r="H15" s="46" t="s">
        <v>29</v>
      </c>
      <c r="I15" s="43"/>
      <c r="J15" s="33" t="s">
        <v>30</v>
      </c>
    </row>
    <row r="16" spans="6:10" ht="15">
      <c r="F16" s="45" t="s">
        <v>31</v>
      </c>
      <c r="G16" s="27" t="s">
        <v>33</v>
      </c>
      <c r="H16" s="45" t="s">
        <v>31</v>
      </c>
      <c r="I16" s="43"/>
      <c r="J16" s="26" t="s">
        <v>33</v>
      </c>
    </row>
    <row r="17" spans="6:10" ht="15">
      <c r="F17" s="45" t="s">
        <v>36</v>
      </c>
      <c r="G17" s="27" t="s">
        <v>36</v>
      </c>
      <c r="H17" s="45" t="s">
        <v>32</v>
      </c>
      <c r="I17" s="43"/>
      <c r="J17" s="26" t="s">
        <v>34</v>
      </c>
    </row>
    <row r="18" spans="6:10" ht="15">
      <c r="F18" s="178">
        <f>+QtrPL!F15</f>
        <v>37256</v>
      </c>
      <c r="G18" s="94">
        <f>+QtrPL!H15</f>
        <v>36891</v>
      </c>
      <c r="H18" s="178">
        <f>+F18</f>
        <v>37256</v>
      </c>
      <c r="I18" s="71"/>
      <c r="J18" s="95">
        <f>+G18</f>
        <v>36891</v>
      </c>
    </row>
    <row r="19" spans="1:10" ht="15">
      <c r="A19" s="41"/>
      <c r="B19" s="19" t="s">
        <v>303</v>
      </c>
      <c r="F19" s="45" t="s">
        <v>35</v>
      </c>
      <c r="G19" s="45" t="s">
        <v>35</v>
      </c>
      <c r="H19" s="45" t="s">
        <v>35</v>
      </c>
      <c r="I19" s="43"/>
      <c r="J19" s="47" t="s">
        <v>35</v>
      </c>
    </row>
    <row r="20" spans="2:10" ht="15">
      <c r="B20" s="19" t="s">
        <v>304</v>
      </c>
      <c r="F20" s="36">
        <f>+F24-SUM(F21:F23)</f>
        <v>54431</v>
      </c>
      <c r="G20" s="105">
        <f>+G24-SUM(G21:G23)</f>
        <v>-794</v>
      </c>
      <c r="H20" s="36">
        <f>+H24-SUM(H21:H23)</f>
        <v>243526</v>
      </c>
      <c r="I20" s="35"/>
      <c r="J20" s="106">
        <f>+J24-SUM(J21:J23)</f>
        <v>155916</v>
      </c>
    </row>
    <row r="21" spans="2:10" ht="15">
      <c r="B21" s="19" t="s">
        <v>4</v>
      </c>
      <c r="F21" s="36">
        <v>1466</v>
      </c>
      <c r="G21" s="36">
        <v>-2274</v>
      </c>
      <c r="H21" s="36">
        <v>1466</v>
      </c>
      <c r="I21" s="35"/>
      <c r="J21" s="211">
        <v>-2274</v>
      </c>
    </row>
    <row r="22" spans="2:10" ht="15">
      <c r="B22" s="19" t="s">
        <v>306</v>
      </c>
      <c r="F22" s="36">
        <v>9016</v>
      </c>
      <c r="G22" s="36">
        <v>8294</v>
      </c>
      <c r="H22" s="36">
        <v>43359</v>
      </c>
      <c r="I22" s="35"/>
      <c r="J22" s="211">
        <v>32739</v>
      </c>
    </row>
    <row r="23" spans="2:10" ht="15">
      <c r="B23" s="19" t="s">
        <v>319</v>
      </c>
      <c r="F23" s="36">
        <v>-8653</v>
      </c>
      <c r="G23" s="36">
        <v>3386</v>
      </c>
      <c r="H23" s="36">
        <v>-8653</v>
      </c>
      <c r="I23" s="35"/>
      <c r="J23" s="211">
        <v>3386</v>
      </c>
    </row>
    <row r="24" spans="6:10" ht="15">
      <c r="F24" s="38">
        <v>56260</v>
      </c>
      <c r="G24" s="38">
        <v>8612</v>
      </c>
      <c r="H24" s="38">
        <v>279698</v>
      </c>
      <c r="I24" s="53"/>
      <c r="J24" s="212">
        <v>189767</v>
      </c>
    </row>
    <row r="25" spans="1:10" s="40" customFormat="1" ht="10.5" customHeight="1">
      <c r="A25" s="39"/>
      <c r="F25" s="86"/>
      <c r="G25" s="86"/>
      <c r="H25" s="86"/>
      <c r="J25" s="86"/>
    </row>
    <row r="26" spans="1:10" s="40" customFormat="1" ht="30" customHeight="1">
      <c r="A26" s="39"/>
      <c r="B26" s="238" t="s">
        <v>0</v>
      </c>
      <c r="C26" s="238"/>
      <c r="D26" s="238"/>
      <c r="E26" s="238"/>
      <c r="F26" s="238"/>
      <c r="G26" s="238"/>
      <c r="H26" s="238"/>
      <c r="I26" s="238"/>
      <c r="J26" s="238"/>
    </row>
    <row r="27" spans="1:10" s="40" customFormat="1" ht="17.25" customHeight="1">
      <c r="A27" s="39"/>
      <c r="B27" s="186"/>
      <c r="C27" s="186"/>
      <c r="D27" s="186"/>
      <c r="E27" s="186"/>
      <c r="F27" s="186"/>
      <c r="G27" s="186"/>
      <c r="H27" s="186"/>
      <c r="I27" s="186"/>
      <c r="J27" s="186"/>
    </row>
    <row r="28" spans="1:10" ht="90.75" customHeight="1">
      <c r="A28" s="41"/>
      <c r="B28" s="238" t="s">
        <v>325</v>
      </c>
      <c r="C28" s="238"/>
      <c r="D28" s="238"/>
      <c r="E28" s="238"/>
      <c r="F28" s="238"/>
      <c r="G28" s="238"/>
      <c r="H28" s="238"/>
      <c r="I28" s="238"/>
      <c r="J28" s="238"/>
    </row>
    <row r="29" ht="16.5" customHeight="1"/>
    <row r="30" spans="1:2" s="40" customFormat="1" ht="15.75">
      <c r="A30" s="179" t="s">
        <v>84</v>
      </c>
      <c r="B30" s="40" t="s">
        <v>162</v>
      </c>
    </row>
    <row r="31" spans="1:10" s="69" customFormat="1" ht="15" customHeight="1">
      <c r="A31" s="83"/>
      <c r="B31" s="222" t="s">
        <v>68</v>
      </c>
      <c r="C31" s="223"/>
      <c r="D31" s="223"/>
      <c r="E31" s="223"/>
      <c r="F31" s="223"/>
      <c r="G31" s="223"/>
      <c r="H31" s="223"/>
      <c r="I31" s="223"/>
      <c r="J31" s="223"/>
    </row>
    <row r="32" spans="1:10" s="69" customFormat="1" ht="16.5" customHeight="1">
      <c r="A32" s="83"/>
      <c r="B32" s="67"/>
      <c r="C32" s="67"/>
      <c r="D32" s="67"/>
      <c r="E32" s="67"/>
      <c r="F32" s="43"/>
      <c r="G32" s="84"/>
      <c r="H32" s="43"/>
      <c r="I32" s="43"/>
      <c r="J32" s="84"/>
    </row>
    <row r="33" spans="1:10" s="40" customFormat="1" ht="15.75">
      <c r="A33" s="39" t="s">
        <v>85</v>
      </c>
      <c r="B33" s="40" t="s">
        <v>179</v>
      </c>
      <c r="H33" s="49"/>
      <c r="I33" s="49"/>
      <c r="J33" s="35"/>
    </row>
    <row r="34" spans="1:10" s="40" customFormat="1" ht="28.5" customHeight="1">
      <c r="A34" s="39"/>
      <c r="B34" s="243" t="s">
        <v>143</v>
      </c>
      <c r="C34" s="243"/>
      <c r="D34" s="243"/>
      <c r="E34" s="243"/>
      <c r="F34" s="243"/>
      <c r="G34" s="243"/>
      <c r="H34" s="243"/>
      <c r="I34" s="243"/>
      <c r="J34" s="243"/>
    </row>
    <row r="35" spans="1:10" ht="15">
      <c r="A35" s="41"/>
      <c r="H35" s="19" t="s">
        <v>298</v>
      </c>
      <c r="J35" s="50" t="s">
        <v>298</v>
      </c>
    </row>
    <row r="36" spans="2:10" ht="15">
      <c r="B36" s="41"/>
      <c r="H36" s="50" t="s">
        <v>36</v>
      </c>
      <c r="J36" s="50" t="s">
        <v>32</v>
      </c>
    </row>
    <row r="37" spans="2:10" ht="15">
      <c r="B37" s="41"/>
      <c r="H37" s="96">
        <f>J37</f>
        <v>37256</v>
      </c>
      <c r="J37" s="96">
        <f>+QtrPL!J15</f>
        <v>37256</v>
      </c>
    </row>
    <row r="38" spans="2:10" ht="15">
      <c r="B38" s="41"/>
      <c r="H38" s="50" t="s">
        <v>35</v>
      </c>
      <c r="J38" s="50" t="s">
        <v>35</v>
      </c>
    </row>
    <row r="39" spans="2:3" ht="15">
      <c r="B39" s="41" t="s">
        <v>37</v>
      </c>
      <c r="C39" s="19" t="s">
        <v>165</v>
      </c>
    </row>
    <row r="40" spans="2:10" ht="15">
      <c r="B40" s="41" t="s">
        <v>55</v>
      </c>
      <c r="C40" s="19" t="s">
        <v>163</v>
      </c>
      <c r="H40" s="118">
        <v>0</v>
      </c>
      <c r="J40" s="118">
        <v>0</v>
      </c>
    </row>
    <row r="41" spans="2:10" ht="15">
      <c r="B41" s="41" t="s">
        <v>56</v>
      </c>
      <c r="C41" s="19" t="s">
        <v>164</v>
      </c>
      <c r="H41" s="137">
        <v>0</v>
      </c>
      <c r="J41" s="137">
        <v>9193</v>
      </c>
    </row>
    <row r="42" spans="2:10" ht="15">
      <c r="B42" s="41" t="s">
        <v>61</v>
      </c>
      <c r="C42" s="19" t="s">
        <v>166</v>
      </c>
      <c r="H42" s="118">
        <v>0</v>
      </c>
      <c r="J42" s="118">
        <v>0</v>
      </c>
    </row>
    <row r="43" spans="2:10" ht="18.75" customHeight="1">
      <c r="B43" s="41"/>
      <c r="J43" s="43"/>
    </row>
    <row r="44" spans="2:10" ht="15" customHeight="1">
      <c r="B44" s="41"/>
      <c r="J44" s="43" t="s">
        <v>225</v>
      </c>
    </row>
    <row r="45" spans="2:10" ht="15" customHeight="1">
      <c r="B45" s="41"/>
      <c r="J45" s="97">
        <f>+QtrBS!I8</f>
        <v>37256</v>
      </c>
    </row>
    <row r="46" spans="2:10" ht="15" customHeight="1">
      <c r="B46" s="41"/>
      <c r="J46" s="43" t="s">
        <v>35</v>
      </c>
    </row>
    <row r="47" spans="1:10" ht="15">
      <c r="A47" s="41"/>
      <c r="B47" s="41" t="s">
        <v>39</v>
      </c>
      <c r="C47" s="19" t="s">
        <v>177</v>
      </c>
      <c r="J47" s="50"/>
    </row>
    <row r="48" spans="1:10" ht="15">
      <c r="A48" s="41"/>
      <c r="B48" s="41" t="s">
        <v>55</v>
      </c>
      <c r="C48" s="19" t="s">
        <v>284</v>
      </c>
      <c r="J48" s="93">
        <v>10236</v>
      </c>
    </row>
    <row r="49" spans="1:10" ht="15">
      <c r="A49" s="41"/>
      <c r="B49" s="41" t="s">
        <v>56</v>
      </c>
      <c r="C49" s="19" t="s">
        <v>285</v>
      </c>
      <c r="J49" s="93">
        <v>10236</v>
      </c>
    </row>
    <row r="50" spans="2:10" ht="15">
      <c r="B50" s="41" t="s">
        <v>61</v>
      </c>
      <c r="C50" s="19" t="s">
        <v>178</v>
      </c>
      <c r="J50" s="93">
        <v>10390</v>
      </c>
    </row>
    <row r="52" spans="1:11" s="40" customFormat="1" ht="15.75">
      <c r="A52" s="48" t="s">
        <v>86</v>
      </c>
      <c r="B52" s="40" t="s">
        <v>287</v>
      </c>
      <c r="G52" s="18"/>
      <c r="H52" s="63"/>
      <c r="J52" s="63"/>
      <c r="K52" s="63"/>
    </row>
    <row r="53" spans="2:11" ht="60" customHeight="1">
      <c r="B53" s="238" t="s">
        <v>336</v>
      </c>
      <c r="C53" s="238"/>
      <c r="D53" s="238"/>
      <c r="E53" s="238"/>
      <c r="F53" s="238"/>
      <c r="G53" s="238"/>
      <c r="H53" s="238"/>
      <c r="I53" s="238"/>
      <c r="J53" s="238"/>
      <c r="K53" s="35"/>
    </row>
    <row r="54" spans="7:11" ht="16.5" customHeight="1">
      <c r="G54" s="50"/>
      <c r="H54" s="35"/>
      <c r="J54" s="35"/>
      <c r="K54" s="35"/>
    </row>
    <row r="55" spans="1:2" s="40" customFormat="1" ht="15.75">
      <c r="A55" s="181" t="s">
        <v>87</v>
      </c>
      <c r="B55" s="40" t="s">
        <v>288</v>
      </c>
    </row>
    <row r="56" spans="1:10" ht="8.25" customHeight="1">
      <c r="A56" s="54"/>
      <c r="B56" s="146"/>
      <c r="C56" s="146"/>
      <c r="D56" s="146"/>
      <c r="E56" s="146"/>
      <c r="F56" s="146"/>
      <c r="G56" s="146"/>
      <c r="H56" s="146"/>
      <c r="I56" s="146"/>
      <c r="J56" s="146"/>
    </row>
    <row r="57" spans="1:10" ht="60" customHeight="1">
      <c r="A57" s="54"/>
      <c r="B57" s="243" t="s">
        <v>320</v>
      </c>
      <c r="C57" s="243"/>
      <c r="D57" s="243"/>
      <c r="E57" s="243"/>
      <c r="F57" s="243"/>
      <c r="G57" s="243"/>
      <c r="H57" s="243"/>
      <c r="I57" s="243"/>
      <c r="J57" s="243"/>
    </row>
    <row r="58" spans="1:10" ht="6" customHeight="1">
      <c r="A58" s="54"/>
      <c r="B58" s="146"/>
      <c r="C58" s="146"/>
      <c r="D58" s="146"/>
      <c r="E58" s="146"/>
      <c r="F58" s="146"/>
      <c r="G58" s="146"/>
      <c r="H58" s="146"/>
      <c r="I58" s="146"/>
      <c r="J58" s="146"/>
    </row>
    <row r="59" spans="1:10" ht="14.25" customHeight="1">
      <c r="A59" s="54"/>
      <c r="B59" s="243" t="s">
        <v>19</v>
      </c>
      <c r="C59" s="248"/>
      <c r="D59" s="248"/>
      <c r="E59" s="248"/>
      <c r="F59" s="248"/>
      <c r="G59" s="248"/>
      <c r="H59" s="248"/>
      <c r="I59" s="248"/>
      <c r="J59" s="248"/>
    </row>
    <row r="60" spans="1:10" ht="5.25" customHeight="1">
      <c r="A60" s="54"/>
      <c r="B60" s="146"/>
      <c r="C60" s="146"/>
      <c r="D60" s="146"/>
      <c r="E60" s="146"/>
      <c r="F60" s="146"/>
      <c r="G60" s="146"/>
      <c r="H60" s="146"/>
      <c r="I60" s="146"/>
      <c r="J60" s="146"/>
    </row>
    <row r="61" spans="1:10" ht="16.5" customHeight="1">
      <c r="A61" s="54"/>
      <c r="B61" s="146" t="s">
        <v>37</v>
      </c>
      <c r="C61" s="243" t="s">
        <v>201</v>
      </c>
      <c r="D61" s="243"/>
      <c r="E61" s="243"/>
      <c r="F61" s="243"/>
      <c r="G61" s="243"/>
      <c r="H61" s="243"/>
      <c r="I61" s="243"/>
      <c r="J61" s="243"/>
    </row>
    <row r="62" spans="1:10" ht="16.5" customHeight="1">
      <c r="A62" s="54"/>
      <c r="B62" s="146" t="s">
        <v>39</v>
      </c>
      <c r="C62" s="146" t="s">
        <v>202</v>
      </c>
      <c r="D62" s="146"/>
      <c r="E62" s="146"/>
      <c r="F62" s="146"/>
      <c r="G62" s="146"/>
      <c r="H62" s="146"/>
      <c r="I62" s="146"/>
      <c r="J62" s="146"/>
    </row>
    <row r="63" spans="1:10" ht="15" customHeight="1">
      <c r="A63" s="54"/>
      <c r="B63" s="180" t="s">
        <v>40</v>
      </c>
      <c r="C63" s="250" t="s">
        <v>203</v>
      </c>
      <c r="D63" s="250"/>
      <c r="E63" s="250"/>
      <c r="F63" s="250"/>
      <c r="G63" s="250"/>
      <c r="H63" s="250"/>
      <c r="I63" s="250"/>
      <c r="J63" s="250"/>
    </row>
    <row r="64" spans="1:10" ht="17.25" customHeight="1">
      <c r="A64" s="54"/>
      <c r="B64" s="146" t="s">
        <v>44</v>
      </c>
      <c r="C64" s="146" t="s">
        <v>204</v>
      </c>
      <c r="D64" s="146"/>
      <c r="E64" s="146"/>
      <c r="F64" s="146"/>
      <c r="G64" s="146"/>
      <c r="H64" s="146"/>
      <c r="I64" s="146"/>
      <c r="J64" s="146"/>
    </row>
    <row r="65" spans="1:10" ht="16.5" customHeight="1">
      <c r="A65" s="54"/>
      <c r="B65" s="146" t="s">
        <v>46</v>
      </c>
      <c r="C65" s="243" t="s">
        <v>205</v>
      </c>
      <c r="D65" s="243"/>
      <c r="E65" s="243"/>
      <c r="F65" s="243"/>
      <c r="G65" s="243"/>
      <c r="H65" s="243"/>
      <c r="I65" s="243"/>
      <c r="J65" s="243"/>
    </row>
    <row r="66" spans="1:10" ht="30" customHeight="1">
      <c r="A66" s="54"/>
      <c r="B66" s="146" t="s">
        <v>51</v>
      </c>
      <c r="C66" s="243" t="s">
        <v>321</v>
      </c>
      <c r="D66" s="243"/>
      <c r="E66" s="243"/>
      <c r="F66" s="243"/>
      <c r="G66" s="243"/>
      <c r="H66" s="243"/>
      <c r="I66" s="243"/>
      <c r="J66" s="243"/>
    </row>
    <row r="67" spans="1:10" ht="30.75" customHeight="1">
      <c r="A67" s="54"/>
      <c r="B67" s="146" t="s">
        <v>52</v>
      </c>
      <c r="C67" s="243" t="s">
        <v>20</v>
      </c>
      <c r="D67" s="248"/>
      <c r="E67" s="248"/>
      <c r="F67" s="248"/>
      <c r="G67" s="248"/>
      <c r="H67" s="248"/>
      <c r="I67" s="248"/>
      <c r="J67" s="248"/>
    </row>
    <row r="68" spans="1:10" ht="18" customHeight="1">
      <c r="A68" s="54"/>
      <c r="B68" s="146" t="s">
        <v>53</v>
      </c>
      <c r="C68" s="243" t="s">
        <v>206</v>
      </c>
      <c r="D68" s="243"/>
      <c r="E68" s="243"/>
      <c r="F68" s="243"/>
      <c r="G68" s="243"/>
      <c r="H68" s="243"/>
      <c r="I68" s="243"/>
      <c r="J68" s="243"/>
    </row>
    <row r="69" spans="1:10" ht="19.5" customHeight="1">
      <c r="A69" s="54"/>
      <c r="B69" s="146" t="s">
        <v>55</v>
      </c>
      <c r="C69" s="243" t="s">
        <v>207</v>
      </c>
      <c r="D69" s="248"/>
      <c r="E69" s="248"/>
      <c r="F69" s="248"/>
      <c r="G69" s="248"/>
      <c r="H69" s="248"/>
      <c r="I69" s="248"/>
      <c r="J69" s="248"/>
    </row>
    <row r="70" spans="1:10" ht="9.75" customHeight="1">
      <c r="A70" s="54"/>
      <c r="B70" s="146"/>
      <c r="C70" s="180"/>
      <c r="D70" s="146"/>
      <c r="E70" s="146"/>
      <c r="F70" s="146"/>
      <c r="G70" s="146"/>
      <c r="H70" s="146"/>
      <c r="I70" s="146"/>
      <c r="J70" s="146"/>
    </row>
    <row r="71" spans="1:2" s="40" customFormat="1" ht="15.75">
      <c r="A71" s="48" t="s">
        <v>90</v>
      </c>
      <c r="B71" s="40" t="s">
        <v>180</v>
      </c>
    </row>
    <row r="72" spans="1:10" s="40" customFormat="1" ht="29.25" customHeight="1">
      <c r="A72" s="48"/>
      <c r="B72" s="243" t="s">
        <v>330</v>
      </c>
      <c r="C72" s="248"/>
      <c r="D72" s="248"/>
      <c r="E72" s="248"/>
      <c r="F72" s="248"/>
      <c r="G72" s="248"/>
      <c r="H72" s="248"/>
      <c r="I72" s="248"/>
      <c r="J72" s="248"/>
    </row>
    <row r="73" spans="1:10" s="40" customFormat="1" ht="6.75" customHeight="1">
      <c r="A73" s="48"/>
      <c r="B73" s="85"/>
      <c r="C73" s="226"/>
      <c r="D73" s="226"/>
      <c r="E73" s="226"/>
      <c r="F73" s="226"/>
      <c r="G73" s="226"/>
      <c r="H73" s="226"/>
      <c r="I73" s="226"/>
      <c r="J73" s="226"/>
    </row>
    <row r="74" spans="1:10" ht="29.25" customHeight="1">
      <c r="A74" s="54"/>
      <c r="B74" s="243" t="s">
        <v>208</v>
      </c>
      <c r="C74" s="243"/>
      <c r="D74" s="243"/>
      <c r="E74" s="243"/>
      <c r="F74" s="243"/>
      <c r="G74" s="243"/>
      <c r="H74" s="243"/>
      <c r="I74" s="243"/>
      <c r="J74" s="243"/>
    </row>
    <row r="75" spans="1:10" ht="16.5" customHeight="1">
      <c r="A75" s="54"/>
      <c r="B75" s="85"/>
      <c r="C75" s="85"/>
      <c r="D75" s="85"/>
      <c r="E75" s="85"/>
      <c r="F75" s="85"/>
      <c r="G75" s="85"/>
      <c r="H75" s="79"/>
      <c r="I75" s="79"/>
      <c r="J75" s="79"/>
    </row>
    <row r="76" spans="1:10" s="40" customFormat="1" ht="15.75">
      <c r="A76" s="48" t="s">
        <v>226</v>
      </c>
      <c r="B76" s="40" t="s">
        <v>181</v>
      </c>
      <c r="J76" s="50"/>
    </row>
    <row r="77" spans="1:10" s="40" customFormat="1" ht="13.5" customHeight="1">
      <c r="A77" s="48"/>
      <c r="B77" s="87" t="s">
        <v>195</v>
      </c>
      <c r="C77" s="89"/>
      <c r="D77" s="89"/>
      <c r="E77" s="89"/>
      <c r="F77" s="89"/>
      <c r="G77" s="89"/>
      <c r="H77" s="89"/>
      <c r="I77" s="89"/>
      <c r="J77" s="123"/>
    </row>
    <row r="78" spans="1:10" ht="16.5" customHeight="1">
      <c r="A78" s="64"/>
      <c r="D78" s="41"/>
      <c r="H78" s="76"/>
      <c r="J78" s="77"/>
    </row>
    <row r="79" spans="1:2" s="40" customFormat="1" ht="15.75">
      <c r="A79" s="48" t="s">
        <v>227</v>
      </c>
      <c r="B79" s="40" t="s">
        <v>96</v>
      </c>
    </row>
    <row r="80" spans="1:10" s="67" customFormat="1" ht="59.25" customHeight="1">
      <c r="A80" s="66"/>
      <c r="B80" s="243" t="s">
        <v>97</v>
      </c>
      <c r="C80" s="243"/>
      <c r="D80" s="243"/>
      <c r="E80" s="243"/>
      <c r="F80" s="243"/>
      <c r="G80" s="243"/>
      <c r="H80" s="218"/>
      <c r="I80" s="218"/>
      <c r="J80" s="218"/>
    </row>
    <row r="81" spans="1:10" s="67" customFormat="1" ht="15" customHeight="1">
      <c r="A81" s="66"/>
      <c r="B81" s="85"/>
      <c r="C81" s="85"/>
      <c r="D81" s="85"/>
      <c r="E81" s="85"/>
      <c r="F81" s="85"/>
      <c r="G81" s="85"/>
      <c r="H81" s="79"/>
      <c r="I81" s="79"/>
      <c r="J81" s="79"/>
    </row>
    <row r="82" spans="1:10" s="67" customFormat="1" ht="15" customHeight="1">
      <c r="A82" s="66"/>
      <c r="B82" s="243" t="s">
        <v>274</v>
      </c>
      <c r="C82" s="225"/>
      <c r="D82" s="225"/>
      <c r="E82" s="225"/>
      <c r="F82" s="225"/>
      <c r="G82" s="225"/>
      <c r="H82" s="225"/>
      <c r="I82" s="225"/>
      <c r="J82" s="225"/>
    </row>
    <row r="83" spans="1:10" ht="15">
      <c r="A83" s="54"/>
      <c r="C83" s="65"/>
      <c r="H83" s="50" t="s">
        <v>225</v>
      </c>
      <c r="J83" s="50" t="s">
        <v>225</v>
      </c>
    </row>
    <row r="84" spans="1:10" ht="15">
      <c r="A84" s="54"/>
      <c r="H84" s="96">
        <f>+QtrBS!I8</f>
        <v>37256</v>
      </c>
      <c r="J84" s="96">
        <f>QtrBS!K8</f>
        <v>36891</v>
      </c>
    </row>
    <row r="85" spans="1:10" ht="15.75">
      <c r="A85" s="54"/>
      <c r="B85" s="89" t="s">
        <v>228</v>
      </c>
      <c r="C85" s="87"/>
      <c r="D85" s="87"/>
      <c r="E85" s="87"/>
      <c r="F85" s="87"/>
      <c r="G85" s="87"/>
      <c r="H85" s="123" t="s">
        <v>35</v>
      </c>
      <c r="I85" s="87"/>
      <c r="J85" s="123" t="s">
        <v>35</v>
      </c>
    </row>
    <row r="86" spans="1:10" ht="15">
      <c r="A86" s="54"/>
      <c r="B86" s="87" t="s">
        <v>229</v>
      </c>
      <c r="C86" s="87"/>
      <c r="D86" s="87"/>
      <c r="E86" s="87"/>
      <c r="F86" s="87"/>
      <c r="G86" s="87"/>
      <c r="H86" s="92">
        <v>638737</v>
      </c>
      <c r="I86" s="87"/>
      <c r="J86" s="92">
        <v>226766</v>
      </c>
    </row>
    <row r="87" spans="1:10" ht="15">
      <c r="A87" s="54"/>
      <c r="B87" s="87" t="s">
        <v>280</v>
      </c>
      <c r="C87" s="87"/>
      <c r="D87" s="87"/>
      <c r="E87" s="87"/>
      <c r="F87" s="87"/>
      <c r="G87" s="87"/>
      <c r="H87" s="92">
        <v>460392</v>
      </c>
      <c r="I87" s="87"/>
      <c r="J87" s="92">
        <v>285594</v>
      </c>
    </row>
    <row r="88" spans="1:10" ht="15">
      <c r="A88" s="54"/>
      <c r="B88" s="87" t="s">
        <v>281</v>
      </c>
      <c r="C88" s="87"/>
      <c r="D88" s="87"/>
      <c r="E88" s="87"/>
      <c r="F88" s="87"/>
      <c r="G88" s="87"/>
      <c r="H88" s="92">
        <v>147326</v>
      </c>
      <c r="I88" s="87"/>
      <c r="J88" s="92">
        <v>17806</v>
      </c>
    </row>
    <row r="89" spans="1:10" ht="15">
      <c r="A89" s="54"/>
      <c r="B89" s="87" t="s">
        <v>230</v>
      </c>
      <c r="C89" s="87"/>
      <c r="D89" s="87"/>
      <c r="E89" s="87"/>
      <c r="F89" s="87"/>
      <c r="G89" s="87"/>
      <c r="H89" s="92">
        <v>395767</v>
      </c>
      <c r="I89" s="87"/>
      <c r="J89" s="92">
        <v>399711</v>
      </c>
    </row>
    <row r="90" spans="1:10" ht="15">
      <c r="A90" s="54"/>
      <c r="B90" s="87" t="s">
        <v>231</v>
      </c>
      <c r="C90" s="87"/>
      <c r="D90" s="87"/>
      <c r="E90" s="87"/>
      <c r="F90" s="87"/>
      <c r="G90" s="87"/>
      <c r="H90" s="92"/>
      <c r="I90" s="87"/>
      <c r="J90" s="92"/>
    </row>
    <row r="91" spans="1:10" ht="15">
      <c r="A91" s="54"/>
      <c r="B91" s="112" t="s">
        <v>264</v>
      </c>
      <c r="C91" s="87"/>
      <c r="D91" s="87"/>
      <c r="E91" s="87"/>
      <c r="F91" s="87"/>
      <c r="G91" s="87"/>
      <c r="H91" s="92">
        <v>3619158</v>
      </c>
      <c r="I91" s="87"/>
      <c r="J91" s="92">
        <v>1634955</v>
      </c>
    </row>
    <row r="92" spans="1:10" ht="15" customHeight="1">
      <c r="A92" s="54"/>
      <c r="B92" s="112" t="s">
        <v>265</v>
      </c>
      <c r="C92" s="87"/>
      <c r="D92" s="87"/>
      <c r="E92" s="87"/>
      <c r="F92" s="87"/>
      <c r="G92" s="87"/>
      <c r="H92" s="92">
        <v>1301216</v>
      </c>
      <c r="I92" s="87"/>
      <c r="J92" s="92">
        <v>1096144</v>
      </c>
    </row>
    <row r="93" spans="1:10" ht="15">
      <c r="A93" s="54"/>
      <c r="B93" s="87" t="s">
        <v>71</v>
      </c>
      <c r="C93" s="87"/>
      <c r="D93" s="87"/>
      <c r="E93" s="87"/>
      <c r="F93" s="87"/>
      <c r="G93" s="87"/>
      <c r="H93" s="92">
        <v>1634692</v>
      </c>
      <c r="I93" s="87"/>
      <c r="J93" s="92">
        <v>278211</v>
      </c>
    </row>
    <row r="94" spans="1:10" ht="15">
      <c r="A94" s="54"/>
      <c r="B94" s="87" t="s">
        <v>232</v>
      </c>
      <c r="C94" s="87"/>
      <c r="D94" s="87"/>
      <c r="E94" s="87"/>
      <c r="F94" s="87"/>
      <c r="G94" s="87"/>
      <c r="H94" s="92">
        <v>861383</v>
      </c>
      <c r="I94" s="87"/>
      <c r="J94" s="92">
        <f>577639+2830</f>
        <v>580469</v>
      </c>
    </row>
    <row r="95" spans="1:10" ht="15">
      <c r="A95" s="54"/>
      <c r="B95" s="87" t="s">
        <v>89</v>
      </c>
      <c r="C95" s="87"/>
      <c r="D95" s="87"/>
      <c r="E95" s="87"/>
      <c r="F95" s="87"/>
      <c r="G95" s="87"/>
      <c r="H95" s="115">
        <f>SUM(H86:H94)</f>
        <v>9058671</v>
      </c>
      <c r="I95" s="87"/>
      <c r="J95" s="115">
        <f>SUM(J86:J94)</f>
        <v>4519656</v>
      </c>
    </row>
    <row r="96" spans="1:10" s="67" customFormat="1" ht="15" customHeight="1">
      <c r="A96" s="66"/>
      <c r="B96" s="90"/>
      <c r="C96" s="90"/>
      <c r="D96" s="220"/>
      <c r="E96" s="220"/>
      <c r="F96" s="220"/>
      <c r="G96" s="220"/>
      <c r="H96" s="141"/>
      <c r="I96" s="140"/>
      <c r="J96" s="140"/>
    </row>
    <row r="97" spans="1:10" s="90" customFormat="1" ht="30.75" customHeight="1">
      <c r="A97" s="117"/>
      <c r="B97" s="238" t="s">
        <v>331</v>
      </c>
      <c r="C97" s="238"/>
      <c r="D97" s="238"/>
      <c r="E97" s="238"/>
      <c r="F97" s="238"/>
      <c r="G97" s="238"/>
      <c r="H97" s="219"/>
      <c r="I97" s="219"/>
      <c r="J97" s="219"/>
    </row>
    <row r="98" spans="1:10" s="90" customFormat="1" ht="15" customHeight="1">
      <c r="A98" s="117"/>
      <c r="B98" s="111"/>
      <c r="C98" s="111"/>
      <c r="D98" s="111"/>
      <c r="E98" s="111"/>
      <c r="F98" s="111"/>
      <c r="G98" s="111"/>
      <c r="H98" s="144"/>
      <c r="I98" s="144"/>
      <c r="J98" s="144"/>
    </row>
    <row r="99" spans="1:10" s="90" customFormat="1" ht="15" customHeight="1">
      <c r="A99" s="48" t="s">
        <v>233</v>
      </c>
      <c r="B99" s="40" t="s">
        <v>70</v>
      </c>
      <c r="C99" s="111"/>
      <c r="D99" s="111"/>
      <c r="E99" s="111"/>
      <c r="F99" s="111"/>
      <c r="G99" s="111"/>
      <c r="H99" s="144"/>
      <c r="I99" s="144"/>
      <c r="J99" s="144"/>
    </row>
    <row r="100" spans="1:10" s="90" customFormat="1" ht="30.75" customHeight="1">
      <c r="A100" s="117"/>
      <c r="B100" s="238" t="s">
        <v>332</v>
      </c>
      <c r="C100" s="249"/>
      <c r="D100" s="249"/>
      <c r="E100" s="249"/>
      <c r="F100" s="249"/>
      <c r="G100" s="249"/>
      <c r="H100" s="249"/>
      <c r="I100" s="249"/>
      <c r="J100" s="249"/>
    </row>
    <row r="101" spans="1:10" s="90" customFormat="1" ht="15" customHeight="1">
      <c r="A101" s="117"/>
      <c r="B101" s="111"/>
      <c r="C101" s="111"/>
      <c r="D101" s="111"/>
      <c r="E101" s="111"/>
      <c r="F101" s="111"/>
      <c r="G101" s="111"/>
      <c r="H101" s="144"/>
      <c r="I101" s="144"/>
      <c r="J101" s="144"/>
    </row>
    <row r="102" spans="1:10" s="90" customFormat="1" ht="15" customHeight="1">
      <c r="A102" s="117"/>
      <c r="B102" s="125"/>
      <c r="C102" s="227"/>
      <c r="D102" s="79"/>
      <c r="E102" s="46" t="s">
        <v>104</v>
      </c>
      <c r="F102" s="150" t="s">
        <v>102</v>
      </c>
      <c r="G102" s="150" t="s">
        <v>101</v>
      </c>
      <c r="H102" s="155" t="s">
        <v>100</v>
      </c>
      <c r="I102" s="158"/>
      <c r="J102" s="150" t="s">
        <v>98</v>
      </c>
    </row>
    <row r="103" spans="1:10" s="90" customFormat="1" ht="15" customHeight="1">
      <c r="A103" s="117"/>
      <c r="B103" s="148"/>
      <c r="C103" s="227"/>
      <c r="D103" s="79"/>
      <c r="E103" s="161" t="s">
        <v>105</v>
      </c>
      <c r="F103" s="161" t="s">
        <v>103</v>
      </c>
      <c r="G103" s="161" t="s">
        <v>99</v>
      </c>
      <c r="H103" s="162" t="s">
        <v>99</v>
      </c>
      <c r="I103" s="163"/>
      <c r="J103" s="161" t="s">
        <v>99</v>
      </c>
    </row>
    <row r="104" spans="1:10" s="90" customFormat="1" ht="15" customHeight="1">
      <c r="A104" s="117"/>
      <c r="B104" s="111"/>
      <c r="C104" s="111"/>
      <c r="D104" s="111"/>
      <c r="E104" s="164" t="s">
        <v>35</v>
      </c>
      <c r="F104" s="164" t="s">
        <v>35</v>
      </c>
      <c r="G104" s="164" t="s">
        <v>35</v>
      </c>
      <c r="H104" s="165" t="s">
        <v>35</v>
      </c>
      <c r="I104" s="159"/>
      <c r="J104" s="164" t="s">
        <v>35</v>
      </c>
    </row>
    <row r="105" spans="1:10" s="90" customFormat="1" ht="15" customHeight="1">
      <c r="A105" s="117"/>
      <c r="B105" s="147" t="s">
        <v>72</v>
      </c>
      <c r="C105" s="147"/>
      <c r="D105" s="147"/>
      <c r="E105" s="151"/>
      <c r="F105" s="151"/>
      <c r="G105" s="151"/>
      <c r="H105" s="156"/>
      <c r="I105" s="159"/>
      <c r="J105" s="152"/>
    </row>
    <row r="106" spans="1:10" s="90" customFormat="1" ht="15" customHeight="1">
      <c r="A106" s="117"/>
      <c r="B106" s="149" t="s">
        <v>88</v>
      </c>
      <c r="C106" s="147" t="s">
        <v>106</v>
      </c>
      <c r="D106" s="147"/>
      <c r="E106" s="153">
        <f>SUM(F106:J106)</f>
        <v>1539895</v>
      </c>
      <c r="F106" s="153">
        <v>632104</v>
      </c>
      <c r="G106" s="153">
        <v>694259</v>
      </c>
      <c r="H106" s="213">
        <v>213532</v>
      </c>
      <c r="I106" s="228"/>
      <c r="J106" s="229">
        <v>0</v>
      </c>
    </row>
    <row r="107" spans="1:10" s="90" customFormat="1" ht="15" customHeight="1">
      <c r="A107" s="117"/>
      <c r="B107" s="149" t="s">
        <v>88</v>
      </c>
      <c r="C107" s="147" t="s">
        <v>107</v>
      </c>
      <c r="D107" s="147"/>
      <c r="E107" s="153">
        <f>SUM(F107:J107)</f>
        <v>94797</v>
      </c>
      <c r="F107" s="153">
        <v>18964</v>
      </c>
      <c r="G107" s="153">
        <v>75833</v>
      </c>
      <c r="H107" s="213">
        <v>0</v>
      </c>
      <c r="I107" s="228"/>
      <c r="J107" s="229">
        <v>0</v>
      </c>
    </row>
    <row r="108" spans="1:10" s="90" customFormat="1" ht="15" customHeight="1">
      <c r="A108" s="117"/>
      <c r="B108" s="149"/>
      <c r="C108" s="147"/>
      <c r="D108" s="147"/>
      <c r="E108" s="154">
        <f>SUM(F108:J108)</f>
        <v>1634692</v>
      </c>
      <c r="F108" s="154">
        <f>SUM(F106:F107)</f>
        <v>651068</v>
      </c>
      <c r="G108" s="154">
        <f>SUM(G106:G107)</f>
        <v>770092</v>
      </c>
      <c r="H108" s="157">
        <f>SUM(H106:H107)</f>
        <v>213532</v>
      </c>
      <c r="I108" s="160"/>
      <c r="J108" s="154">
        <f>SUM(J106:J107)</f>
        <v>0</v>
      </c>
    </row>
    <row r="109" spans="1:10" s="90" customFormat="1" ht="15" customHeight="1">
      <c r="A109" s="117"/>
      <c r="B109" s="147"/>
      <c r="C109" s="147"/>
      <c r="D109" s="147"/>
      <c r="E109" s="166"/>
      <c r="F109" s="111"/>
      <c r="G109" s="111"/>
      <c r="H109" s="144"/>
      <c r="I109" s="144"/>
      <c r="J109" s="144"/>
    </row>
    <row r="110" spans="1:10" s="90" customFormat="1" ht="27.75" customHeight="1">
      <c r="A110" s="117"/>
      <c r="B110" s="238" t="s">
        <v>11</v>
      </c>
      <c r="C110" s="248"/>
      <c r="D110" s="248"/>
      <c r="E110" s="248"/>
      <c r="F110" s="248"/>
      <c r="G110" s="248"/>
      <c r="H110" s="248"/>
      <c r="I110" s="248"/>
      <c r="J110" s="248"/>
    </row>
    <row r="111" spans="1:10" s="90" customFormat="1" ht="3" customHeight="1">
      <c r="A111" s="117"/>
      <c r="B111" s="111"/>
      <c r="C111" s="111"/>
      <c r="D111" s="111"/>
      <c r="E111" s="111"/>
      <c r="F111" s="111"/>
      <c r="G111" s="111"/>
      <c r="H111" s="144"/>
      <c r="I111" s="144"/>
      <c r="J111" s="144"/>
    </row>
    <row r="112" spans="1:10" s="90" customFormat="1" ht="15" customHeight="1">
      <c r="A112" s="117"/>
      <c r="B112" s="145" t="s">
        <v>21</v>
      </c>
      <c r="C112" s="227"/>
      <c r="D112" s="227"/>
      <c r="E112" s="227"/>
      <c r="F112" s="227"/>
      <c r="G112" s="227"/>
      <c r="H112" s="227"/>
      <c r="I112" s="227"/>
      <c r="J112" s="227"/>
    </row>
    <row r="113" spans="1:10" s="90" customFormat="1" ht="75" customHeight="1">
      <c r="A113" s="117"/>
      <c r="B113" s="238" t="s">
        <v>209</v>
      </c>
      <c r="C113" s="248"/>
      <c r="D113" s="248"/>
      <c r="E113" s="248"/>
      <c r="F113" s="248"/>
      <c r="G113" s="248"/>
      <c r="H113" s="248"/>
      <c r="I113" s="248"/>
      <c r="J113" s="248"/>
    </row>
    <row r="114" spans="1:10" s="90" customFormat="1" ht="9.75" customHeight="1">
      <c r="A114" s="117"/>
      <c r="B114" s="111"/>
      <c r="C114" s="111"/>
      <c r="D114" s="111"/>
      <c r="E114" s="111"/>
      <c r="F114" s="111"/>
      <c r="G114" s="111"/>
      <c r="H114" s="144"/>
      <c r="I114" s="144"/>
      <c r="J114" s="144"/>
    </row>
    <row r="115" spans="1:10" s="90" customFormat="1" ht="15" customHeight="1">
      <c r="A115" s="117"/>
      <c r="B115" s="145" t="s">
        <v>22</v>
      </c>
      <c r="C115" s="227"/>
      <c r="D115" s="227"/>
      <c r="E115" s="227"/>
      <c r="F115" s="227"/>
      <c r="G115" s="227"/>
      <c r="H115" s="227"/>
      <c r="I115" s="227"/>
      <c r="J115" s="227"/>
    </row>
    <row r="116" spans="1:10" s="90" customFormat="1" ht="72.75" customHeight="1">
      <c r="A116" s="117"/>
      <c r="B116" s="238" t="s">
        <v>132</v>
      </c>
      <c r="C116" s="248"/>
      <c r="D116" s="248"/>
      <c r="E116" s="248"/>
      <c r="F116" s="248"/>
      <c r="G116" s="248"/>
      <c r="H116" s="248"/>
      <c r="I116" s="248"/>
      <c r="J116" s="248"/>
    </row>
    <row r="117" spans="1:10" s="90" customFormat="1" ht="3" customHeight="1">
      <c r="A117" s="117"/>
      <c r="B117" s="111"/>
      <c r="C117" s="111"/>
      <c r="D117" s="111"/>
      <c r="E117" s="111"/>
      <c r="F117" s="111"/>
      <c r="G117" s="111"/>
      <c r="H117" s="144"/>
      <c r="I117" s="144"/>
      <c r="J117" s="144"/>
    </row>
    <row r="118" spans="1:10" s="90" customFormat="1" ht="14.25" customHeight="1">
      <c r="A118" s="117"/>
      <c r="B118" s="201" t="s">
        <v>282</v>
      </c>
      <c r="C118" s="227"/>
      <c r="D118" s="227"/>
      <c r="E118" s="227"/>
      <c r="F118" s="227"/>
      <c r="G118" s="227"/>
      <c r="H118" s="227"/>
      <c r="I118" s="227"/>
      <c r="J118" s="227"/>
    </row>
    <row r="119" spans="1:10" s="90" customFormat="1" ht="42.75" customHeight="1">
      <c r="A119" s="117"/>
      <c r="B119" s="238" t="s">
        <v>10</v>
      </c>
      <c r="C119" s="248"/>
      <c r="D119" s="248"/>
      <c r="E119" s="248"/>
      <c r="F119" s="248"/>
      <c r="G119" s="248"/>
      <c r="H119" s="248"/>
      <c r="I119" s="248"/>
      <c r="J119" s="248"/>
    </row>
    <row r="120" spans="1:10" s="67" customFormat="1" ht="4.5" customHeight="1">
      <c r="A120" s="66"/>
      <c r="B120" s="85"/>
      <c r="C120" s="85"/>
      <c r="D120" s="85"/>
      <c r="E120" s="85"/>
      <c r="F120" s="85"/>
      <c r="G120" s="85"/>
      <c r="H120" s="79"/>
      <c r="I120" s="79"/>
      <c r="J120" s="134"/>
    </row>
    <row r="121" spans="1:10" s="67" customFormat="1" ht="15.75">
      <c r="A121" s="185" t="s">
        <v>238</v>
      </c>
      <c r="B121" s="143" t="s">
        <v>311</v>
      </c>
      <c r="C121" s="143"/>
      <c r="D121" s="187"/>
      <c r="E121" s="187"/>
      <c r="F121" s="187"/>
      <c r="G121" s="187"/>
      <c r="H121" s="187"/>
      <c r="I121" s="187"/>
      <c r="J121" s="188"/>
    </row>
    <row r="122" spans="1:10" s="67" customFormat="1" ht="28.5" customHeight="1">
      <c r="A122" s="117"/>
      <c r="B122" s="241" t="s">
        <v>131</v>
      </c>
      <c r="C122" s="224"/>
      <c r="D122" s="224"/>
      <c r="E122" s="224"/>
      <c r="F122" s="224"/>
      <c r="G122" s="224"/>
      <c r="H122" s="224"/>
      <c r="I122" s="224"/>
      <c r="J122" s="224"/>
    </row>
    <row r="123" spans="1:10" s="67" customFormat="1" ht="15" customHeight="1">
      <c r="A123" s="117"/>
      <c r="B123" s="186"/>
      <c r="C123" s="230"/>
      <c r="D123" s="230"/>
      <c r="E123" s="230"/>
      <c r="F123" s="230"/>
      <c r="G123" s="230"/>
      <c r="H123" s="230"/>
      <c r="I123" s="230"/>
      <c r="J123" s="230"/>
    </row>
    <row r="124" spans="1:10" s="67" customFormat="1" ht="73.5" customHeight="1">
      <c r="A124" s="189" t="s">
        <v>55</v>
      </c>
      <c r="B124" s="238" t="s">
        <v>12</v>
      </c>
      <c r="C124" s="242"/>
      <c r="D124" s="242"/>
      <c r="E124" s="242"/>
      <c r="F124" s="242"/>
      <c r="G124" s="242"/>
      <c r="H124" s="242"/>
      <c r="I124" s="242"/>
      <c r="J124" s="242"/>
    </row>
    <row r="125" spans="1:10" s="67" customFormat="1" ht="10.5" customHeight="1">
      <c r="A125" s="117"/>
      <c r="B125" s="186"/>
      <c r="C125" s="230"/>
      <c r="D125" s="230"/>
      <c r="E125" s="230"/>
      <c r="F125" s="230"/>
      <c r="G125" s="230"/>
      <c r="H125" s="230"/>
      <c r="I125" s="230"/>
      <c r="J125" s="230"/>
    </row>
    <row r="126" spans="1:10" s="67" customFormat="1" ht="28.5" customHeight="1">
      <c r="A126" s="117"/>
      <c r="B126" s="238" t="s">
        <v>309</v>
      </c>
      <c r="C126" s="242"/>
      <c r="D126" s="242"/>
      <c r="E126" s="242"/>
      <c r="F126" s="242"/>
      <c r="G126" s="242"/>
      <c r="H126" s="242"/>
      <c r="I126" s="242"/>
      <c r="J126" s="242"/>
    </row>
    <row r="127" spans="1:10" s="67" customFormat="1" ht="15" customHeight="1">
      <c r="A127" s="117"/>
      <c r="B127" s="90"/>
      <c r="C127" s="90"/>
      <c r="D127" s="187"/>
      <c r="E127" s="187"/>
      <c r="F127" s="187"/>
      <c r="G127" s="187"/>
      <c r="H127" s="187"/>
      <c r="I127" s="187"/>
      <c r="J127" s="188"/>
    </row>
    <row r="128" spans="1:10" s="67" customFormat="1" ht="69" customHeight="1">
      <c r="A128" s="189" t="s">
        <v>56</v>
      </c>
      <c r="B128" s="238" t="s">
        <v>333</v>
      </c>
      <c r="C128" s="242"/>
      <c r="D128" s="242"/>
      <c r="E128" s="242"/>
      <c r="F128" s="242"/>
      <c r="G128" s="242"/>
      <c r="H128" s="242"/>
      <c r="I128" s="242"/>
      <c r="J128" s="242"/>
    </row>
    <row r="129" spans="1:10" s="67" customFormat="1" ht="3.75" customHeight="1">
      <c r="A129" s="117"/>
      <c r="B129" s="186"/>
      <c r="C129" s="230"/>
      <c r="D129" s="230"/>
      <c r="E129" s="230"/>
      <c r="F129" s="230"/>
      <c r="G129" s="230"/>
      <c r="H129" s="230"/>
      <c r="I129" s="230"/>
      <c r="J129" s="230"/>
    </row>
    <row r="130" spans="1:10" s="67" customFormat="1" ht="30.75" customHeight="1">
      <c r="A130" s="117"/>
      <c r="B130" s="238" t="s">
        <v>310</v>
      </c>
      <c r="C130" s="242"/>
      <c r="D130" s="242"/>
      <c r="E130" s="242"/>
      <c r="F130" s="242"/>
      <c r="G130" s="242"/>
      <c r="H130" s="242"/>
      <c r="I130" s="242"/>
      <c r="J130" s="242"/>
    </row>
    <row r="131" spans="1:10" s="67" customFormat="1" ht="15" customHeight="1">
      <c r="A131" s="117"/>
      <c r="B131" s="90"/>
      <c r="C131" s="90"/>
      <c r="D131" s="187"/>
      <c r="E131" s="187"/>
      <c r="F131" s="187"/>
      <c r="G131" s="187"/>
      <c r="H131" s="187"/>
      <c r="I131" s="187"/>
      <c r="J131" s="188"/>
    </row>
    <row r="132" spans="1:10" s="67" customFormat="1" ht="88.5" customHeight="1">
      <c r="A132" s="189" t="s">
        <v>61</v>
      </c>
      <c r="B132" s="247" t="s">
        <v>128</v>
      </c>
      <c r="C132" s="242"/>
      <c r="D132" s="242"/>
      <c r="E132" s="242"/>
      <c r="F132" s="242"/>
      <c r="G132" s="242"/>
      <c r="H132" s="242"/>
      <c r="I132" s="242"/>
      <c r="J132" s="242"/>
    </row>
    <row r="133" spans="1:10" s="67" customFormat="1" ht="4.5" customHeight="1">
      <c r="A133" s="189"/>
      <c r="B133" s="199"/>
      <c r="C133" s="217"/>
      <c r="D133" s="217"/>
      <c r="E133" s="217"/>
      <c r="F133" s="217"/>
      <c r="G133" s="217"/>
      <c r="H133" s="217"/>
      <c r="I133" s="217"/>
      <c r="J133" s="217"/>
    </row>
    <row r="134" spans="1:10" s="67" customFormat="1" ht="43.5" customHeight="1">
      <c r="A134" s="189"/>
      <c r="B134" s="238" t="s">
        <v>271</v>
      </c>
      <c r="C134" s="242"/>
      <c r="D134" s="242"/>
      <c r="E134" s="242"/>
      <c r="F134" s="242"/>
      <c r="G134" s="242"/>
      <c r="H134" s="242"/>
      <c r="I134" s="242"/>
      <c r="J134" s="242"/>
    </row>
    <row r="135" spans="1:10" s="67" customFormat="1" ht="14.25" customHeight="1">
      <c r="A135" s="189"/>
      <c r="B135" s="199"/>
      <c r="C135" s="217"/>
      <c r="D135" s="217"/>
      <c r="E135" s="217"/>
      <c r="F135" s="217"/>
      <c r="G135" s="217"/>
      <c r="H135" s="217"/>
      <c r="I135" s="217"/>
      <c r="J135" s="217"/>
    </row>
    <row r="136" spans="1:10" s="67" customFormat="1" ht="74.25" customHeight="1">
      <c r="A136" s="189" t="s">
        <v>121</v>
      </c>
      <c r="B136" s="247" t="s">
        <v>322</v>
      </c>
      <c r="C136" s="242"/>
      <c r="D136" s="242"/>
      <c r="E136" s="242"/>
      <c r="F136" s="242"/>
      <c r="G136" s="242"/>
      <c r="H136" s="242"/>
      <c r="I136" s="242"/>
      <c r="J136" s="242"/>
    </row>
    <row r="137" spans="1:10" s="67" customFormat="1" ht="10.5" customHeight="1">
      <c r="A137" s="189"/>
      <c r="B137" s="199"/>
      <c r="C137" s="217"/>
      <c r="D137" s="217"/>
      <c r="E137" s="217"/>
      <c r="F137" s="217"/>
      <c r="G137" s="217"/>
      <c r="H137" s="217"/>
      <c r="I137" s="217"/>
      <c r="J137" s="217"/>
    </row>
    <row r="138" spans="1:10" s="67" customFormat="1" ht="75" customHeight="1">
      <c r="A138" s="189"/>
      <c r="B138" s="247" t="s">
        <v>326</v>
      </c>
      <c r="C138" s="242"/>
      <c r="D138" s="242"/>
      <c r="E138" s="242"/>
      <c r="F138" s="242"/>
      <c r="G138" s="242"/>
      <c r="H138" s="242"/>
      <c r="I138" s="242"/>
      <c r="J138" s="242"/>
    </row>
    <row r="139" spans="1:10" s="67" customFormat="1" ht="9.75" customHeight="1">
      <c r="A139" s="189"/>
      <c r="B139" s="199"/>
      <c r="C139" s="217"/>
      <c r="D139" s="217"/>
      <c r="E139" s="217"/>
      <c r="F139" s="217"/>
      <c r="G139" s="217"/>
      <c r="H139" s="217"/>
      <c r="I139" s="217"/>
      <c r="J139" s="217"/>
    </row>
    <row r="140" spans="1:10" s="67" customFormat="1" ht="30" customHeight="1">
      <c r="A140" s="189"/>
      <c r="B140" s="247" t="s">
        <v>270</v>
      </c>
      <c r="C140" s="242"/>
      <c r="D140" s="242"/>
      <c r="E140" s="242"/>
      <c r="F140" s="242"/>
      <c r="G140" s="242"/>
      <c r="H140" s="242"/>
      <c r="I140" s="242"/>
      <c r="J140" s="242"/>
    </row>
    <row r="141" spans="1:10" s="67" customFormat="1" ht="15" customHeight="1">
      <c r="A141" s="66"/>
      <c r="D141" s="68"/>
      <c r="E141" s="68"/>
      <c r="F141" s="68"/>
      <c r="G141" s="68"/>
      <c r="H141" s="68"/>
      <c r="I141" s="68"/>
      <c r="J141" s="130"/>
    </row>
    <row r="142" spans="1:10" s="69" customFormat="1" ht="15.75" customHeight="1">
      <c r="A142" s="185" t="s">
        <v>239</v>
      </c>
      <c r="B142" s="69" t="s">
        <v>234</v>
      </c>
      <c r="D142" s="70"/>
      <c r="E142" s="70"/>
      <c r="F142" s="70"/>
      <c r="G142" s="70"/>
      <c r="H142" s="70"/>
      <c r="I142" s="70"/>
      <c r="J142" s="70"/>
    </row>
    <row r="143" spans="1:10" s="67" customFormat="1" ht="15">
      <c r="A143" s="66"/>
      <c r="D143" s="244" t="s">
        <v>300</v>
      </c>
      <c r="E143" s="245"/>
      <c r="F143" s="245"/>
      <c r="G143" s="245"/>
      <c r="H143" s="245"/>
      <c r="I143" s="245"/>
      <c r="J143" s="246"/>
    </row>
    <row r="144" spans="1:10" s="67" customFormat="1" ht="15">
      <c r="A144" s="66"/>
      <c r="D144" s="221" t="s">
        <v>134</v>
      </c>
      <c r="E144" s="221"/>
      <c r="F144" s="221" t="s">
        <v>235</v>
      </c>
      <c r="G144" s="221"/>
      <c r="H144" s="245" t="s">
        <v>92</v>
      </c>
      <c r="I144" s="245"/>
      <c r="J144" s="246"/>
    </row>
    <row r="145" spans="1:10" s="67" customFormat="1" ht="15">
      <c r="A145" s="66"/>
      <c r="D145" s="46" t="s">
        <v>29</v>
      </c>
      <c r="E145" s="28" t="s">
        <v>30</v>
      </c>
      <c r="F145" s="46" t="s">
        <v>29</v>
      </c>
      <c r="G145" s="28" t="s">
        <v>30</v>
      </c>
      <c r="H145" s="46" t="s">
        <v>29</v>
      </c>
      <c r="I145" s="43"/>
      <c r="J145" s="33" t="s">
        <v>30</v>
      </c>
    </row>
    <row r="146" spans="1:10" s="67" customFormat="1" ht="15">
      <c r="A146" s="66"/>
      <c r="D146" s="45" t="s">
        <v>31</v>
      </c>
      <c r="E146" s="27" t="s">
        <v>33</v>
      </c>
      <c r="F146" s="45" t="s">
        <v>31</v>
      </c>
      <c r="G146" s="27" t="s">
        <v>33</v>
      </c>
      <c r="H146" s="45" t="s">
        <v>31</v>
      </c>
      <c r="I146" s="43"/>
      <c r="J146" s="26" t="s">
        <v>33</v>
      </c>
    </row>
    <row r="147" spans="1:10" s="67" customFormat="1" ht="15">
      <c r="A147" s="66"/>
      <c r="D147" s="45" t="s">
        <v>32</v>
      </c>
      <c r="E147" s="27" t="s">
        <v>34</v>
      </c>
      <c r="F147" s="45" t="s">
        <v>32</v>
      </c>
      <c r="G147" s="27" t="s">
        <v>34</v>
      </c>
      <c r="H147" s="45" t="s">
        <v>32</v>
      </c>
      <c r="I147" s="43"/>
      <c r="J147" s="26" t="s">
        <v>34</v>
      </c>
    </row>
    <row r="148" spans="1:10" s="67" customFormat="1" ht="15">
      <c r="A148" s="66"/>
      <c r="D148" s="94">
        <f>+QtrPL!F15</f>
        <v>37256</v>
      </c>
      <c r="E148" s="94">
        <f>+QtrPL!H15</f>
        <v>36891</v>
      </c>
      <c r="F148" s="94">
        <f>+D148</f>
        <v>37256</v>
      </c>
      <c r="G148" s="94">
        <f>+E148</f>
        <v>36891</v>
      </c>
      <c r="H148" s="94">
        <f>+F148</f>
        <v>37256</v>
      </c>
      <c r="I148" s="182"/>
      <c r="J148" s="95">
        <f>+G148</f>
        <v>36891</v>
      </c>
    </row>
    <row r="149" spans="1:10" s="67" customFormat="1" ht="15">
      <c r="A149" s="66"/>
      <c r="D149" s="45" t="s">
        <v>35</v>
      </c>
      <c r="E149" s="45" t="s">
        <v>35</v>
      </c>
      <c r="F149" s="45" t="s">
        <v>35</v>
      </c>
      <c r="G149" s="45" t="s">
        <v>35</v>
      </c>
      <c r="H149" s="45" t="s">
        <v>35</v>
      </c>
      <c r="I149" s="43"/>
      <c r="J149" s="47" t="s">
        <v>35</v>
      </c>
    </row>
    <row r="150" spans="1:10" s="67" customFormat="1" ht="4.5" customHeight="1">
      <c r="A150" s="66"/>
      <c r="D150" s="45"/>
      <c r="E150" s="45"/>
      <c r="F150" s="45"/>
      <c r="G150" s="45"/>
      <c r="H150" s="45"/>
      <c r="I150" s="43"/>
      <c r="J150" s="47"/>
    </row>
    <row r="151" spans="1:10" s="67" customFormat="1" ht="15">
      <c r="A151" s="66"/>
      <c r="B151" s="25" t="s">
        <v>93</v>
      </c>
      <c r="C151" s="25"/>
      <c r="D151" s="105">
        <v>7907547</v>
      </c>
      <c r="E151" s="105">
        <v>7212149</v>
      </c>
      <c r="F151" s="105">
        <v>483307</v>
      </c>
      <c r="G151" s="105">
        <v>440742</v>
      </c>
      <c r="H151" s="105">
        <v>1745320</v>
      </c>
      <c r="I151" s="91"/>
      <c r="J151" s="106">
        <v>1395611</v>
      </c>
    </row>
    <row r="152" spans="1:10" s="67" customFormat="1" ht="15">
      <c r="A152" s="66"/>
      <c r="B152" s="25" t="s">
        <v>236</v>
      </c>
      <c r="C152" s="25"/>
      <c r="D152" s="105">
        <v>1610496</v>
      </c>
      <c r="E152" s="105">
        <v>1131272</v>
      </c>
      <c r="F152" s="105">
        <v>334591</v>
      </c>
      <c r="G152" s="105">
        <v>312288</v>
      </c>
      <c r="H152" s="105">
        <v>24605261</v>
      </c>
      <c r="I152" s="91"/>
      <c r="J152" s="106">
        <v>17782735</v>
      </c>
    </row>
    <row r="153" spans="2:10" s="67" customFormat="1" ht="15">
      <c r="B153" s="25" t="s">
        <v>94</v>
      </c>
      <c r="C153" s="25"/>
      <c r="D153" s="105">
        <v>76436</v>
      </c>
      <c r="E153" s="105">
        <v>98025</v>
      </c>
      <c r="F153" s="105">
        <v>-6852</v>
      </c>
      <c r="G153" s="105">
        <v>12119</v>
      </c>
      <c r="H153" s="105">
        <v>0</v>
      </c>
      <c r="I153" s="91"/>
      <c r="J153" s="106">
        <v>0</v>
      </c>
    </row>
    <row r="154" spans="2:10" s="67" customFormat="1" ht="15">
      <c r="B154" s="25" t="s">
        <v>95</v>
      </c>
      <c r="C154" s="25"/>
      <c r="D154" s="105">
        <v>135791</v>
      </c>
      <c r="E154" s="105">
        <v>121451</v>
      </c>
      <c r="F154" s="105">
        <v>16236</v>
      </c>
      <c r="G154" s="105">
        <v>14636</v>
      </c>
      <c r="H154" s="105">
        <v>0</v>
      </c>
      <c r="I154" s="91"/>
      <c r="J154" s="106">
        <v>0</v>
      </c>
    </row>
    <row r="155" spans="2:10" s="67" customFormat="1" ht="15">
      <c r="B155" s="25" t="s">
        <v>74</v>
      </c>
      <c r="C155" s="25"/>
      <c r="D155" s="107">
        <v>54625</v>
      </c>
      <c r="E155" s="107">
        <v>57087</v>
      </c>
      <c r="F155" s="107">
        <v>-6940</v>
      </c>
      <c r="G155" s="107">
        <v>-4527</v>
      </c>
      <c r="H155" s="107">
        <v>4</v>
      </c>
      <c r="I155" s="93"/>
      <c r="J155" s="214">
        <v>4</v>
      </c>
    </row>
    <row r="156" spans="2:11" ht="12.75" customHeight="1">
      <c r="B156" s="4"/>
      <c r="C156" s="4"/>
      <c r="D156" s="105">
        <f aca="true" t="shared" si="0" ref="D156:J156">SUM(D151:D155)</f>
        <v>9784895</v>
      </c>
      <c r="E156" s="105">
        <f t="shared" si="0"/>
        <v>8619984</v>
      </c>
      <c r="F156" s="105">
        <f t="shared" si="0"/>
        <v>820342</v>
      </c>
      <c r="G156" s="105">
        <f t="shared" si="0"/>
        <v>775258</v>
      </c>
      <c r="H156" s="105">
        <f t="shared" si="0"/>
        <v>26350585</v>
      </c>
      <c r="I156" s="109"/>
      <c r="J156" s="108">
        <f t="shared" si="0"/>
        <v>19178350</v>
      </c>
      <c r="K156" s="73"/>
    </row>
    <row r="157" spans="2:10" ht="12.75" customHeight="1">
      <c r="B157" s="4" t="s">
        <v>129</v>
      </c>
      <c r="C157" s="4"/>
      <c r="D157" s="105"/>
      <c r="E157" s="105"/>
      <c r="F157" s="105"/>
      <c r="G157" s="105"/>
      <c r="H157" s="105"/>
      <c r="I157" s="91"/>
      <c r="J157" s="106"/>
    </row>
    <row r="158" spans="2:10" ht="15">
      <c r="B158" s="4" t="s">
        <v>50</v>
      </c>
      <c r="C158" s="4"/>
      <c r="D158" s="105"/>
      <c r="E158" s="105"/>
      <c r="F158" s="105"/>
      <c r="G158" s="105"/>
      <c r="H158" s="105"/>
      <c r="I158" s="91"/>
      <c r="J158" s="106"/>
    </row>
    <row r="159" spans="2:10" ht="15">
      <c r="B159" s="4"/>
      <c r="C159" s="4" t="s">
        <v>237</v>
      </c>
      <c r="D159" s="105">
        <v>-2236564</v>
      </c>
      <c r="E159" s="105">
        <f>-2258439</f>
        <v>-2258439</v>
      </c>
      <c r="F159" s="105"/>
      <c r="G159" s="105"/>
      <c r="H159" s="105"/>
      <c r="I159" s="91"/>
      <c r="J159" s="106"/>
    </row>
    <row r="160" spans="4:10" ht="3" customHeight="1">
      <c r="D160" s="107"/>
      <c r="E160" s="37"/>
      <c r="F160" s="107"/>
      <c r="G160" s="107"/>
      <c r="H160" s="107"/>
      <c r="I160" s="52"/>
      <c r="J160" s="72"/>
    </row>
    <row r="161" spans="4:10" ht="15">
      <c r="D161" s="107">
        <f aca="true" t="shared" si="1" ref="D161:J161">SUM(D156:D160)</f>
        <v>7548331</v>
      </c>
      <c r="E161" s="37">
        <f t="shared" si="1"/>
        <v>6361545</v>
      </c>
      <c r="F161" s="37">
        <f t="shared" si="1"/>
        <v>820342</v>
      </c>
      <c r="G161" s="37">
        <f t="shared" si="1"/>
        <v>775258</v>
      </c>
      <c r="H161" s="107">
        <f t="shared" si="1"/>
        <v>26350585</v>
      </c>
      <c r="I161" s="52"/>
      <c r="J161" s="72">
        <f t="shared" si="1"/>
        <v>19178350</v>
      </c>
    </row>
    <row r="162" spans="4:10" ht="4.5" customHeight="1">
      <c r="D162" s="138"/>
      <c r="E162" s="74"/>
      <c r="F162" s="34"/>
      <c r="G162" s="74"/>
      <c r="H162" s="138"/>
      <c r="J162" s="74"/>
    </row>
    <row r="163" spans="4:10" ht="9.75" customHeight="1">
      <c r="D163" s="74"/>
      <c r="E163" s="74"/>
      <c r="F163" s="34"/>
      <c r="G163" s="74"/>
      <c r="H163" s="74"/>
      <c r="J163" s="135"/>
    </row>
    <row r="164" spans="1:2" ht="18" customHeight="1">
      <c r="A164" s="200" t="s">
        <v>108</v>
      </c>
      <c r="B164" s="60" t="s">
        <v>109</v>
      </c>
    </row>
    <row r="165" spans="1:10" ht="44.25" customHeight="1">
      <c r="A165" s="42"/>
      <c r="B165" s="252" t="s">
        <v>125</v>
      </c>
      <c r="C165" s="248"/>
      <c r="D165" s="248"/>
      <c r="E165" s="248"/>
      <c r="F165" s="248"/>
      <c r="G165" s="248"/>
      <c r="H165" s="248"/>
      <c r="I165" s="248"/>
      <c r="J165" s="248"/>
    </row>
    <row r="166" spans="1:2" ht="9.75" customHeight="1">
      <c r="A166" s="42"/>
      <c r="B166" s="69"/>
    </row>
    <row r="167" spans="1:2" s="40" customFormat="1" ht="15.75">
      <c r="A167" s="179" t="s">
        <v>110</v>
      </c>
      <c r="B167" s="40" t="s">
        <v>23</v>
      </c>
    </row>
    <row r="168" s="40" customFormat="1" ht="13.5" customHeight="1">
      <c r="A168" s="39"/>
    </row>
    <row r="169" spans="1:10" s="40" customFormat="1" ht="30" customHeight="1">
      <c r="A169" s="80"/>
      <c r="B169" s="238" t="s">
        <v>130</v>
      </c>
      <c r="C169" s="238"/>
      <c r="D169" s="238"/>
      <c r="E169" s="238"/>
      <c r="F169" s="238"/>
      <c r="G169" s="238"/>
      <c r="H169" s="238"/>
      <c r="I169" s="238"/>
      <c r="J169" s="238"/>
    </row>
    <row r="170" spans="1:10" s="40" customFormat="1" ht="16.5" customHeight="1">
      <c r="A170" s="80"/>
      <c r="B170" s="110"/>
      <c r="C170" s="110"/>
      <c r="D170" s="110"/>
      <c r="E170" s="110"/>
      <c r="F170" s="110"/>
      <c r="G170" s="110"/>
      <c r="H170" s="110"/>
      <c r="I170" s="110"/>
      <c r="J170" s="110"/>
    </row>
    <row r="171" spans="1:10" s="40" customFormat="1" ht="15.75">
      <c r="A171" s="39"/>
      <c r="B171" s="89" t="s">
        <v>290</v>
      </c>
      <c r="C171" s="89"/>
      <c r="D171" s="89"/>
      <c r="E171" s="89"/>
      <c r="F171" s="89"/>
      <c r="G171" s="89"/>
      <c r="H171" s="89"/>
      <c r="I171" s="89"/>
      <c r="J171" s="89"/>
    </row>
    <row r="172" spans="1:10" s="40" customFormat="1" ht="27.75" customHeight="1">
      <c r="A172" s="39"/>
      <c r="B172" s="238" t="s">
        <v>47</v>
      </c>
      <c r="C172" s="242"/>
      <c r="D172" s="242"/>
      <c r="E172" s="242"/>
      <c r="F172" s="242"/>
      <c r="G172" s="242"/>
      <c r="H172" s="242"/>
      <c r="I172" s="242"/>
      <c r="J172" s="242"/>
    </row>
    <row r="173" spans="1:10" s="82" customFormat="1" ht="15" customHeight="1">
      <c r="A173" s="81"/>
      <c r="B173" s="124"/>
      <c r="C173" s="124"/>
      <c r="D173" s="124"/>
      <c r="E173" s="124"/>
      <c r="F173" s="124"/>
      <c r="G173" s="124"/>
      <c r="H173" s="124"/>
      <c r="I173" s="124"/>
      <c r="J173" s="124"/>
    </row>
    <row r="174" spans="1:10" s="40" customFormat="1" ht="15.75" customHeight="1">
      <c r="A174" s="39"/>
      <c r="B174" s="239" t="s">
        <v>291</v>
      </c>
      <c r="C174" s="239"/>
      <c r="D174" s="239"/>
      <c r="E174" s="239"/>
      <c r="F174" s="239"/>
      <c r="G174" s="239"/>
      <c r="H174" s="239"/>
      <c r="I174" s="239"/>
      <c r="J174" s="239"/>
    </row>
    <row r="175" spans="1:10" ht="75.75" customHeight="1">
      <c r="A175" s="41"/>
      <c r="B175" s="238" t="s">
        <v>126</v>
      </c>
      <c r="C175" s="238"/>
      <c r="D175" s="238"/>
      <c r="E175" s="238"/>
      <c r="F175" s="238"/>
      <c r="G175" s="238"/>
      <c r="H175" s="238"/>
      <c r="I175" s="238"/>
      <c r="J175" s="238"/>
    </row>
    <row r="176" spans="1:10" ht="15" customHeight="1">
      <c r="A176" s="41"/>
      <c r="B176" s="110"/>
      <c r="C176" s="110"/>
      <c r="D176" s="110"/>
      <c r="E176" s="110"/>
      <c r="F176" s="110"/>
      <c r="G176" s="110"/>
      <c r="H176" s="110"/>
      <c r="I176" s="110"/>
      <c r="J176" s="110"/>
    </row>
    <row r="177" spans="1:10" s="40" customFormat="1" ht="15" customHeight="1">
      <c r="A177" s="39"/>
      <c r="B177" s="240" t="s">
        <v>292</v>
      </c>
      <c r="C177" s="240"/>
      <c r="D177" s="240"/>
      <c r="E177" s="240"/>
      <c r="F177" s="240"/>
      <c r="G177" s="240"/>
      <c r="H177" s="240"/>
      <c r="I177" s="240"/>
      <c r="J177" s="240"/>
    </row>
    <row r="178" spans="1:10" s="87" customFormat="1" ht="46.5" customHeight="1">
      <c r="A178" s="112"/>
      <c r="B178" s="238" t="s">
        <v>193</v>
      </c>
      <c r="C178" s="238"/>
      <c r="D178" s="238"/>
      <c r="E178" s="238"/>
      <c r="F178" s="238"/>
      <c r="G178" s="238"/>
      <c r="H178" s="238"/>
      <c r="I178" s="238"/>
      <c r="J178" s="238"/>
    </row>
    <row r="179" spans="1:10" s="87" customFormat="1" ht="16.5" customHeight="1">
      <c r="A179" s="112"/>
      <c r="B179" s="110"/>
      <c r="C179" s="110"/>
      <c r="D179" s="110"/>
      <c r="E179" s="110"/>
      <c r="F179" s="110"/>
      <c r="G179" s="110"/>
      <c r="H179" s="110"/>
      <c r="I179" s="110"/>
      <c r="J179" s="110"/>
    </row>
    <row r="180" spans="2:10" s="40" customFormat="1" ht="15.75">
      <c r="B180" s="253" t="s">
        <v>293</v>
      </c>
      <c r="C180" s="241"/>
      <c r="D180" s="241"/>
      <c r="E180" s="241"/>
      <c r="F180" s="241"/>
      <c r="G180" s="241"/>
      <c r="H180" s="241"/>
      <c r="I180" s="241"/>
      <c r="J180" s="241"/>
    </row>
    <row r="181" spans="2:10" s="40" customFormat="1" ht="45" customHeight="1">
      <c r="B181" s="238" t="s">
        <v>15</v>
      </c>
      <c r="C181" s="238"/>
      <c r="D181" s="238"/>
      <c r="E181" s="238"/>
      <c r="F181" s="238"/>
      <c r="G181" s="238"/>
      <c r="H181" s="238"/>
      <c r="I181" s="238"/>
      <c r="J181" s="238"/>
    </row>
    <row r="182" spans="2:10" s="40" customFormat="1" ht="8.25" customHeight="1">
      <c r="B182" s="110"/>
      <c r="C182" s="110"/>
      <c r="D182" s="110"/>
      <c r="E182" s="110"/>
      <c r="F182" s="110"/>
      <c r="G182" s="110"/>
      <c r="H182" s="110"/>
      <c r="I182" s="110"/>
      <c r="J182" s="110"/>
    </row>
    <row r="183" spans="1:10" ht="17.25" customHeight="1">
      <c r="A183" s="39" t="s">
        <v>111</v>
      </c>
      <c r="B183" s="40" t="s">
        <v>112</v>
      </c>
      <c r="C183" s="111"/>
      <c r="D183" s="111"/>
      <c r="E183" s="111"/>
      <c r="F183" s="111"/>
      <c r="G183" s="111"/>
      <c r="H183" s="111"/>
      <c r="I183" s="111"/>
      <c r="J183" s="111"/>
    </row>
    <row r="184" spans="2:10" ht="45.75" customHeight="1">
      <c r="B184" s="238" t="s">
        <v>257</v>
      </c>
      <c r="C184" s="238"/>
      <c r="D184" s="238"/>
      <c r="E184" s="238"/>
      <c r="F184" s="238"/>
      <c r="G184" s="238"/>
      <c r="H184" s="238"/>
      <c r="I184" s="238"/>
      <c r="J184" s="238"/>
    </row>
    <row r="185" spans="2:10" ht="8.25" customHeight="1">
      <c r="B185" s="87"/>
      <c r="C185" s="87"/>
      <c r="D185" s="87"/>
      <c r="E185" s="87"/>
      <c r="F185" s="87"/>
      <c r="G185" s="87"/>
      <c r="H185" s="87"/>
      <c r="I185" s="87"/>
      <c r="J185" s="131"/>
    </row>
    <row r="186" spans="1:2" s="40" customFormat="1" ht="15.75">
      <c r="A186" s="48" t="s">
        <v>113</v>
      </c>
      <c r="B186" s="40" t="s">
        <v>289</v>
      </c>
    </row>
    <row r="187" spans="1:2" ht="12.75" customHeight="1">
      <c r="A187" s="54"/>
      <c r="B187" s="19" t="s">
        <v>299</v>
      </c>
    </row>
    <row r="188" ht="15">
      <c r="A188" s="54"/>
    </row>
    <row r="189" spans="1:10" ht="15.75">
      <c r="A189" s="179" t="s">
        <v>114</v>
      </c>
      <c r="B189" s="240" t="s">
        <v>296</v>
      </c>
      <c r="C189" s="241"/>
      <c r="D189" s="241"/>
      <c r="E189" s="241"/>
      <c r="F189" s="241"/>
      <c r="G189" s="241"/>
      <c r="H189" s="241"/>
      <c r="I189" s="241"/>
      <c r="J189" s="241"/>
    </row>
    <row r="190" spans="2:10" ht="77.25" customHeight="1">
      <c r="B190" s="238" t="s">
        <v>16</v>
      </c>
      <c r="C190" s="238"/>
      <c r="D190" s="238"/>
      <c r="E190" s="238"/>
      <c r="F190" s="238"/>
      <c r="G190" s="238"/>
      <c r="H190" s="238"/>
      <c r="I190" s="238"/>
      <c r="J190" s="238"/>
    </row>
    <row r="191" spans="2:10" ht="16.5" customHeight="1">
      <c r="B191" s="111"/>
      <c r="C191" s="111"/>
      <c r="D191" s="111"/>
      <c r="E191" s="111"/>
      <c r="F191" s="111"/>
      <c r="G191" s="111"/>
      <c r="H191" s="111"/>
      <c r="I191" s="111"/>
      <c r="J191" s="111"/>
    </row>
    <row r="192" spans="2:10" ht="30.75" customHeight="1">
      <c r="B192" s="238" t="s">
        <v>17</v>
      </c>
      <c r="C192" s="238"/>
      <c r="D192" s="238"/>
      <c r="E192" s="238"/>
      <c r="F192" s="238"/>
      <c r="G192" s="238"/>
      <c r="H192" s="238"/>
      <c r="I192" s="238"/>
      <c r="J192" s="238"/>
    </row>
    <row r="193" spans="2:10" ht="16.5" customHeight="1">
      <c r="B193" s="111"/>
      <c r="C193" s="111"/>
      <c r="D193" s="111"/>
      <c r="E193" s="111"/>
      <c r="F193" s="111"/>
      <c r="G193" s="111"/>
      <c r="H193" s="111"/>
      <c r="I193" s="111"/>
      <c r="J193" s="111"/>
    </row>
    <row r="194" spans="2:10" s="87" customFormat="1" ht="44.25" customHeight="1">
      <c r="B194" s="238" t="s">
        <v>18</v>
      </c>
      <c r="C194" s="238"/>
      <c r="D194" s="238"/>
      <c r="E194" s="238"/>
      <c r="F194" s="238"/>
      <c r="G194" s="238"/>
      <c r="H194" s="238"/>
      <c r="I194" s="238"/>
      <c r="J194" s="238"/>
    </row>
    <row r="195" spans="2:10" ht="13.5" customHeight="1">
      <c r="B195" s="111"/>
      <c r="C195" s="111"/>
      <c r="D195" s="111"/>
      <c r="E195" s="111"/>
      <c r="F195" s="111"/>
      <c r="G195" s="111"/>
      <c r="H195" s="111"/>
      <c r="I195" s="111"/>
      <c r="J195" s="111"/>
    </row>
    <row r="196" spans="2:10" ht="31.5" customHeight="1">
      <c r="B196" s="238" t="s">
        <v>318</v>
      </c>
      <c r="C196" s="238"/>
      <c r="D196" s="238"/>
      <c r="E196" s="238"/>
      <c r="F196" s="238"/>
      <c r="G196" s="238"/>
      <c r="H196" s="238"/>
      <c r="I196" s="238"/>
      <c r="J196" s="238"/>
    </row>
    <row r="197" spans="2:10" ht="16.5" customHeight="1">
      <c r="B197" s="75"/>
      <c r="C197" s="75"/>
      <c r="D197" s="75"/>
      <c r="E197" s="75"/>
      <c r="F197" s="75"/>
      <c r="G197" s="75"/>
      <c r="H197" s="75"/>
      <c r="I197" s="75"/>
      <c r="J197" s="75"/>
    </row>
    <row r="198" spans="1:10" s="40" customFormat="1" ht="16.5" customHeight="1">
      <c r="A198" s="39" t="s">
        <v>115</v>
      </c>
      <c r="B198" s="251" t="s">
        <v>116</v>
      </c>
      <c r="C198" s="251"/>
      <c r="D198" s="251"/>
      <c r="E198" s="251"/>
      <c r="F198" s="251"/>
      <c r="G198" s="251"/>
      <c r="H198" s="251"/>
      <c r="I198" s="251"/>
      <c r="J198" s="251"/>
    </row>
    <row r="199" spans="2:10" ht="16.5" customHeight="1">
      <c r="B199" s="250" t="s">
        <v>117</v>
      </c>
      <c r="C199" s="250"/>
      <c r="D199" s="250"/>
      <c r="E199" s="250"/>
      <c r="F199" s="250"/>
      <c r="G199" s="250"/>
      <c r="H199" s="250"/>
      <c r="I199" s="250"/>
      <c r="J199" s="250"/>
    </row>
    <row r="200" spans="2:10" ht="16.5" customHeight="1">
      <c r="B200" s="75"/>
      <c r="C200" s="75"/>
      <c r="D200" s="75"/>
      <c r="E200" s="75"/>
      <c r="F200" s="75"/>
      <c r="G200" s="75"/>
      <c r="H200" s="75"/>
      <c r="I200" s="75"/>
      <c r="J200" s="75"/>
    </row>
    <row r="201" spans="1:2" ht="15.75">
      <c r="A201" s="39" t="s">
        <v>118</v>
      </c>
      <c r="B201" s="40" t="s">
        <v>297</v>
      </c>
    </row>
    <row r="202" spans="2:10" ht="30" customHeight="1">
      <c r="B202" s="238" t="s">
        <v>323</v>
      </c>
      <c r="C202" s="238"/>
      <c r="D202" s="238"/>
      <c r="E202" s="238"/>
      <c r="F202" s="238"/>
      <c r="G202" s="238"/>
      <c r="H202" s="238"/>
      <c r="I202" s="238"/>
      <c r="J202" s="238"/>
    </row>
    <row r="203" ht="15.75" customHeight="1"/>
    <row r="204" spans="2:10" ht="74.25" customHeight="1">
      <c r="B204" s="243" t="s">
        <v>334</v>
      </c>
      <c r="C204" s="243"/>
      <c r="D204" s="243"/>
      <c r="E204" s="243"/>
      <c r="F204" s="243"/>
      <c r="G204" s="243"/>
      <c r="H204" s="243"/>
      <c r="I204" s="243"/>
      <c r="J204" s="243"/>
    </row>
    <row r="205" ht="15.75" customHeight="1"/>
    <row r="206" spans="1:2" ht="15.75">
      <c r="A206" s="39" t="s">
        <v>119</v>
      </c>
      <c r="B206" s="40" t="s">
        <v>212</v>
      </c>
    </row>
    <row r="207" ht="8.25" customHeight="1"/>
    <row r="208" spans="2:10" ht="44.25" customHeight="1">
      <c r="B208" s="243" t="s">
        <v>335</v>
      </c>
      <c r="C208" s="243"/>
      <c r="D208" s="243"/>
      <c r="E208" s="243"/>
      <c r="F208" s="243"/>
      <c r="G208" s="243"/>
      <c r="H208" s="243"/>
      <c r="I208" s="243"/>
      <c r="J208" s="243"/>
    </row>
    <row r="209" ht="8.25" customHeight="1"/>
    <row r="210" ht="15">
      <c r="B210" s="19" t="s">
        <v>213</v>
      </c>
    </row>
    <row r="211" spans="2:10" ht="31.5" customHeight="1">
      <c r="B211" s="44" t="s">
        <v>37</v>
      </c>
      <c r="C211" s="243" t="s">
        <v>48</v>
      </c>
      <c r="D211" s="243"/>
      <c r="E211" s="243"/>
      <c r="F211" s="243"/>
      <c r="G211" s="243"/>
      <c r="H211" s="243"/>
      <c r="I211" s="243"/>
      <c r="J211" s="243"/>
    </row>
    <row r="212" spans="2:10" ht="29.25" customHeight="1">
      <c r="B212" s="44" t="s">
        <v>39</v>
      </c>
      <c r="C212" s="243" t="s">
        <v>301</v>
      </c>
      <c r="D212" s="243"/>
      <c r="E212" s="243"/>
      <c r="F212" s="243"/>
      <c r="G212" s="243"/>
      <c r="H212" s="243"/>
      <c r="I212" s="243"/>
      <c r="J212" s="243"/>
    </row>
    <row r="214" spans="1:2" ht="15.75">
      <c r="A214" s="39" t="s">
        <v>198</v>
      </c>
      <c r="B214" s="40" t="s">
        <v>302</v>
      </c>
    </row>
    <row r="215" ht="15">
      <c r="B215" s="19" t="s">
        <v>49</v>
      </c>
    </row>
    <row r="217" spans="1:2" ht="15" customHeight="1">
      <c r="A217" s="39" t="s">
        <v>199</v>
      </c>
      <c r="B217" s="82" t="s">
        <v>120</v>
      </c>
    </row>
    <row r="218" spans="7:11" ht="15">
      <c r="G218" s="50"/>
      <c r="H218" s="55" t="s">
        <v>259</v>
      </c>
      <c r="J218" s="43" t="s">
        <v>259</v>
      </c>
      <c r="K218" s="56"/>
    </row>
    <row r="219" spans="7:11" ht="15">
      <c r="G219" s="50"/>
      <c r="H219" s="96">
        <f>+QtrBS!I8</f>
        <v>37256</v>
      </c>
      <c r="I219" s="183"/>
      <c r="J219" s="96">
        <f>QtrBS!K8</f>
        <v>36891</v>
      </c>
      <c r="K219" s="56"/>
    </row>
    <row r="220" spans="7:11" ht="15">
      <c r="G220" s="50"/>
      <c r="H220" s="57" t="s">
        <v>35</v>
      </c>
      <c r="J220" s="43" t="s">
        <v>35</v>
      </c>
      <c r="K220" s="56"/>
    </row>
    <row r="221" spans="1:11" s="40" customFormat="1" ht="15.75">
      <c r="A221" s="39" t="s">
        <v>55</v>
      </c>
      <c r="B221" s="40" t="s">
        <v>77</v>
      </c>
      <c r="G221" s="18"/>
      <c r="H221" s="58"/>
      <c r="J221" s="59"/>
      <c r="K221" s="60"/>
    </row>
    <row r="222" spans="1:11" ht="15">
      <c r="A222" s="41"/>
      <c r="B222" s="19" t="s">
        <v>266</v>
      </c>
      <c r="G222" s="50"/>
      <c r="H222" s="91">
        <f>+H229</f>
        <v>1082440</v>
      </c>
      <c r="I222" s="35"/>
      <c r="J222" s="35">
        <f>+J229</f>
        <v>1631403</v>
      </c>
      <c r="K222" s="56"/>
    </row>
    <row r="223" spans="1:11" ht="15">
      <c r="A223" s="41"/>
      <c r="B223" s="19" t="s">
        <v>267</v>
      </c>
      <c r="G223" s="50"/>
      <c r="H223" s="93">
        <f>+H224-H222</f>
        <v>1133436</v>
      </c>
      <c r="I223" s="35"/>
      <c r="J223" s="52">
        <f>+J224-J222</f>
        <v>857119</v>
      </c>
      <c r="K223" s="56"/>
    </row>
    <row r="224" spans="1:11" ht="15">
      <c r="A224" s="41"/>
      <c r="G224" s="50"/>
      <c r="H224" s="115">
        <f>+QtrBS!I15</f>
        <v>2215876</v>
      </c>
      <c r="I224" s="35"/>
      <c r="J224" s="53">
        <f>+QtrBS!K15</f>
        <v>2488522</v>
      </c>
      <c r="K224" s="56"/>
    </row>
    <row r="225" spans="1:11" ht="16.5" customHeight="1">
      <c r="A225" s="41"/>
      <c r="G225" s="50"/>
      <c r="H225" s="91"/>
      <c r="I225" s="35"/>
      <c r="J225" s="35"/>
      <c r="K225" s="56"/>
    </row>
    <row r="226" spans="2:11" ht="15">
      <c r="B226" s="19" t="s">
        <v>268</v>
      </c>
      <c r="G226" s="50"/>
      <c r="H226" s="91"/>
      <c r="I226" s="35"/>
      <c r="J226" s="35"/>
      <c r="K226" s="35"/>
    </row>
    <row r="227" spans="3:11" ht="15">
      <c r="C227" s="19" t="s">
        <v>252</v>
      </c>
      <c r="G227" s="50"/>
      <c r="H227" s="91">
        <v>935901</v>
      </c>
      <c r="J227" s="35">
        <v>947035</v>
      </c>
      <c r="K227" s="35"/>
    </row>
    <row r="228" spans="3:11" ht="15">
      <c r="C228" s="19" t="s">
        <v>253</v>
      </c>
      <c r="G228" s="50"/>
      <c r="H228" s="91">
        <v>146539</v>
      </c>
      <c r="J228" s="35">
        <v>684368</v>
      </c>
      <c r="K228" s="35"/>
    </row>
    <row r="229" spans="7:11" ht="15">
      <c r="G229" s="50"/>
      <c r="H229" s="115">
        <f>SUM(H227:H228)</f>
        <v>1082440</v>
      </c>
      <c r="J229" s="53">
        <f>SUM(J227:J228)</f>
        <v>1631403</v>
      </c>
      <c r="K229" s="35"/>
    </row>
    <row r="230" spans="7:11" ht="15" customHeight="1">
      <c r="G230" s="50"/>
      <c r="H230" s="35"/>
      <c r="J230" s="35"/>
      <c r="K230" s="35"/>
    </row>
    <row r="231" spans="1:11" s="40" customFormat="1" ht="15.75">
      <c r="A231" s="39" t="s">
        <v>56</v>
      </c>
      <c r="B231" s="40" t="s">
        <v>286</v>
      </c>
      <c r="G231" s="18"/>
      <c r="H231" s="58"/>
      <c r="J231" s="59"/>
      <c r="K231" s="60"/>
    </row>
    <row r="232" spans="1:11" ht="15">
      <c r="A232" s="41"/>
      <c r="B232" s="19" t="s">
        <v>269</v>
      </c>
      <c r="G232" s="50"/>
      <c r="H232" s="113">
        <v>19012622</v>
      </c>
      <c r="I232" s="34"/>
      <c r="J232" s="61">
        <v>12274126</v>
      </c>
      <c r="K232" s="56"/>
    </row>
    <row r="233" spans="1:11" ht="15">
      <c r="A233" s="41"/>
      <c r="B233" s="19" t="s">
        <v>276</v>
      </c>
      <c r="G233" s="50"/>
      <c r="H233" s="87"/>
      <c r="I233" s="34"/>
      <c r="J233" s="61"/>
      <c r="K233" s="56"/>
    </row>
    <row r="234" spans="1:11" ht="15">
      <c r="A234" s="41"/>
      <c r="B234" s="19" t="s">
        <v>272</v>
      </c>
      <c r="G234" s="50"/>
      <c r="H234" s="113">
        <v>-1624840</v>
      </c>
      <c r="I234" s="34"/>
      <c r="J234" s="61">
        <f>-237468-226916-151147</f>
        <v>-615531</v>
      </c>
      <c r="K234" s="56"/>
    </row>
    <row r="235" spans="1:11" ht="15">
      <c r="A235" s="41"/>
      <c r="B235" s="19" t="s">
        <v>273</v>
      </c>
      <c r="G235" s="50"/>
      <c r="H235" s="114">
        <f>SUM(H232:H234)</f>
        <v>17387782</v>
      </c>
      <c r="I235" s="34"/>
      <c r="J235" s="114">
        <f>SUM(J232:J234)</f>
        <v>11658595</v>
      </c>
      <c r="K235" s="56"/>
    </row>
    <row r="236" spans="1:11" ht="10.5" customHeight="1">
      <c r="A236" s="41"/>
      <c r="G236" s="50"/>
      <c r="H236" s="113"/>
      <c r="I236" s="34"/>
      <c r="J236" s="61"/>
      <c r="K236" s="56"/>
    </row>
    <row r="237" spans="1:11" ht="15">
      <c r="A237" s="41"/>
      <c r="B237" s="19" t="s">
        <v>262</v>
      </c>
      <c r="G237" s="50"/>
      <c r="H237" s="91"/>
      <c r="J237" s="35"/>
      <c r="K237" s="35"/>
    </row>
    <row r="238" spans="3:11" ht="15">
      <c r="C238" s="19" t="s">
        <v>252</v>
      </c>
      <c r="G238" s="50"/>
      <c r="H238" s="91">
        <v>6271871</v>
      </c>
      <c r="J238" s="35">
        <v>3146615</v>
      </c>
      <c r="K238" s="35"/>
    </row>
    <row r="239" spans="3:11" ht="15">
      <c r="C239" s="19" t="s">
        <v>253</v>
      </c>
      <c r="G239" s="50"/>
      <c r="H239" s="91">
        <v>12740751</v>
      </c>
      <c r="J239" s="35">
        <v>9127511</v>
      </c>
      <c r="K239" s="35"/>
    </row>
    <row r="240" spans="7:11" ht="15.75" customHeight="1">
      <c r="G240" s="50"/>
      <c r="H240" s="115">
        <f>SUM(H238:H239)</f>
        <v>19012622</v>
      </c>
      <c r="J240" s="53">
        <f>SUM(J238:J239)</f>
        <v>12274126</v>
      </c>
      <c r="K240" s="35"/>
    </row>
    <row r="241" spans="7:11" ht="17.25" customHeight="1">
      <c r="G241" s="50"/>
      <c r="H241" s="91"/>
      <c r="J241" s="35"/>
      <c r="K241" s="35"/>
    </row>
    <row r="242" spans="1:11" s="40" customFormat="1" ht="15.75">
      <c r="A242" s="39" t="s">
        <v>61</v>
      </c>
      <c r="B242" s="40" t="s">
        <v>2</v>
      </c>
      <c r="G242" s="18"/>
      <c r="H242" s="58"/>
      <c r="J242" s="59"/>
      <c r="K242" s="60"/>
    </row>
    <row r="243" spans="1:11" ht="15">
      <c r="A243" s="41"/>
      <c r="B243" s="19" t="s">
        <v>312</v>
      </c>
      <c r="G243" s="50"/>
      <c r="H243" s="35"/>
      <c r="J243" s="35"/>
      <c r="K243" s="35"/>
    </row>
    <row r="244" spans="2:11" ht="15">
      <c r="B244" s="19" t="s">
        <v>137</v>
      </c>
      <c r="G244" s="50"/>
      <c r="H244" s="35">
        <v>150975</v>
      </c>
      <c r="J244" s="35">
        <v>127769</v>
      </c>
      <c r="K244" s="35"/>
    </row>
    <row r="245" spans="2:11" ht="15">
      <c r="B245" s="19" t="s">
        <v>138</v>
      </c>
      <c r="G245" s="50"/>
      <c r="H245" s="35">
        <v>57815</v>
      </c>
      <c r="J245" s="35">
        <v>50812</v>
      </c>
      <c r="K245" s="35"/>
    </row>
    <row r="246" spans="2:11" ht="15">
      <c r="B246" s="19" t="s">
        <v>194</v>
      </c>
      <c r="G246" s="50"/>
      <c r="H246" s="35">
        <v>277967</v>
      </c>
      <c r="J246" s="35">
        <v>245674</v>
      </c>
      <c r="K246" s="35"/>
    </row>
    <row r="247" spans="2:11" ht="15">
      <c r="B247" s="19" t="s">
        <v>215</v>
      </c>
      <c r="G247" s="50"/>
      <c r="H247" s="35">
        <v>615449</v>
      </c>
      <c r="J247" s="35">
        <v>0</v>
      </c>
      <c r="K247" s="35"/>
    </row>
    <row r="248" spans="7:11" ht="15">
      <c r="G248" s="50"/>
      <c r="H248" s="53">
        <f>SUM(H244:H247)</f>
        <v>1102206</v>
      </c>
      <c r="J248" s="53">
        <f>SUM(J244:J247)</f>
        <v>424255</v>
      </c>
      <c r="K248" s="35"/>
    </row>
    <row r="249" spans="7:11" ht="9.75" customHeight="1">
      <c r="G249" s="50"/>
      <c r="H249" s="35"/>
      <c r="J249" s="35"/>
      <c r="K249" s="35"/>
    </row>
    <row r="250" spans="2:11" ht="12.75" customHeight="1">
      <c r="B250" s="215" t="s">
        <v>215</v>
      </c>
      <c r="C250" s="87"/>
      <c r="G250" s="50"/>
      <c r="H250" s="35"/>
      <c r="J250" s="35"/>
      <c r="K250" s="35"/>
    </row>
    <row r="251" spans="2:11" ht="29.25" customHeight="1">
      <c r="B251" s="238" t="s">
        <v>329</v>
      </c>
      <c r="C251" s="242"/>
      <c r="D251" s="242"/>
      <c r="E251" s="242"/>
      <c r="F251" s="242"/>
      <c r="G251" s="242"/>
      <c r="H251" s="242"/>
      <c r="I251" s="242"/>
      <c r="J251" s="242"/>
      <c r="K251" s="35"/>
    </row>
    <row r="252" spans="7:11" ht="13.5" customHeight="1">
      <c r="G252" s="50"/>
      <c r="H252" s="35"/>
      <c r="J252" s="35"/>
      <c r="K252" s="35"/>
    </row>
    <row r="253" spans="7:11" ht="13.5" customHeight="1">
      <c r="G253" s="50"/>
      <c r="H253" s="55" t="s">
        <v>259</v>
      </c>
      <c r="J253" s="43" t="s">
        <v>259</v>
      </c>
      <c r="K253" s="35"/>
    </row>
    <row r="254" spans="7:11" ht="13.5" customHeight="1">
      <c r="G254" s="50"/>
      <c r="H254" s="96">
        <f>+QtrBS!I8</f>
        <v>37256</v>
      </c>
      <c r="I254" s="183"/>
      <c r="J254" s="96">
        <f>QtrBS!K8</f>
        <v>36891</v>
      </c>
      <c r="K254" s="35"/>
    </row>
    <row r="255" spans="7:11" ht="13.5" customHeight="1">
      <c r="G255" s="50"/>
      <c r="H255" s="57" t="s">
        <v>35</v>
      </c>
      <c r="J255" s="43" t="s">
        <v>35</v>
      </c>
      <c r="K255" s="35"/>
    </row>
    <row r="256" spans="1:11" s="40" customFormat="1" ht="15.75">
      <c r="A256" s="39" t="s">
        <v>121</v>
      </c>
      <c r="B256" s="40" t="s">
        <v>256</v>
      </c>
      <c r="G256" s="18"/>
      <c r="H256" s="58"/>
      <c r="J256" s="59"/>
      <c r="K256" s="60"/>
    </row>
    <row r="257" spans="1:11" ht="15">
      <c r="A257" s="41"/>
      <c r="B257" s="19" t="s">
        <v>283</v>
      </c>
      <c r="G257" s="50"/>
      <c r="H257" s="113">
        <f>+H259-H258</f>
        <v>2887063</v>
      </c>
      <c r="I257" s="34"/>
      <c r="J257" s="61">
        <f>+J259-J258</f>
        <v>1032614</v>
      </c>
      <c r="K257" s="56"/>
    </row>
    <row r="258" spans="1:11" ht="15">
      <c r="A258" s="41"/>
      <c r="B258" s="19" t="s">
        <v>277</v>
      </c>
      <c r="G258" s="50"/>
      <c r="H258" s="142">
        <f>+H265</f>
        <v>14155538</v>
      </c>
      <c r="I258" s="34"/>
      <c r="J258" s="62">
        <f>+J265</f>
        <v>10346413</v>
      </c>
      <c r="K258" s="56"/>
    </row>
    <row r="259" spans="1:11" ht="15">
      <c r="A259" s="41"/>
      <c r="G259" s="50"/>
      <c r="H259" s="114">
        <f>+QtrBS!I29</f>
        <v>17042601</v>
      </c>
      <c r="I259" s="34"/>
      <c r="J259" s="51">
        <f>+QtrBS!K29</f>
        <v>11379027</v>
      </c>
      <c r="K259" s="56"/>
    </row>
    <row r="260" spans="1:11" ht="5.25" customHeight="1">
      <c r="A260" s="41"/>
      <c r="G260" s="50"/>
      <c r="H260" s="113"/>
      <c r="I260" s="34"/>
      <c r="J260" s="62"/>
      <c r="K260" s="56"/>
    </row>
    <row r="261" spans="2:11" ht="15">
      <c r="B261" s="19" t="s">
        <v>278</v>
      </c>
      <c r="G261" s="50"/>
      <c r="H261" s="91"/>
      <c r="I261" s="34"/>
      <c r="J261" s="35"/>
      <c r="K261" s="35"/>
    </row>
    <row r="262" spans="7:11" ht="3" customHeight="1">
      <c r="G262" s="50"/>
      <c r="H262" s="91"/>
      <c r="I262" s="34"/>
      <c r="J262" s="35"/>
      <c r="K262" s="35"/>
    </row>
    <row r="263" spans="3:11" ht="15">
      <c r="C263" s="19" t="s">
        <v>252</v>
      </c>
      <c r="G263" s="50"/>
      <c r="H263" s="91">
        <v>11799926</v>
      </c>
      <c r="J263" s="35">
        <f>6897990+1292337</f>
        <v>8190327</v>
      </c>
      <c r="K263" s="35"/>
    </row>
    <row r="264" spans="3:11" ht="15">
      <c r="C264" s="19" t="s">
        <v>253</v>
      </c>
      <c r="G264" s="50"/>
      <c r="H264" s="91">
        <v>2355612</v>
      </c>
      <c r="J264" s="35">
        <f>2138435+17651</f>
        <v>2156086</v>
      </c>
      <c r="K264" s="35"/>
    </row>
    <row r="265" spans="7:11" ht="15">
      <c r="G265" s="50"/>
      <c r="H265" s="115">
        <f>SUM(H263:H264)</f>
        <v>14155538</v>
      </c>
      <c r="J265" s="53">
        <f>SUM(J263:J264)</f>
        <v>10346413</v>
      </c>
      <c r="K265" s="35"/>
    </row>
    <row r="266" spans="7:11" ht="16.5" customHeight="1">
      <c r="G266" s="50"/>
      <c r="H266" s="35"/>
      <c r="J266" s="35"/>
      <c r="K266" s="35"/>
    </row>
    <row r="267" spans="1:11" s="40" customFormat="1" ht="15.75">
      <c r="A267" s="39" t="s">
        <v>122</v>
      </c>
      <c r="B267" s="40" t="s">
        <v>5</v>
      </c>
      <c r="G267" s="18"/>
      <c r="H267" s="58"/>
      <c r="J267" s="59"/>
      <c r="K267" s="60"/>
    </row>
    <row r="268" spans="1:11" ht="15">
      <c r="A268" s="41"/>
      <c r="B268" s="19" t="s">
        <v>313</v>
      </c>
      <c r="G268" s="50"/>
      <c r="H268" s="35"/>
      <c r="K268" s="35"/>
    </row>
    <row r="269" spans="2:11" ht="15">
      <c r="B269" s="19" t="s">
        <v>91</v>
      </c>
      <c r="G269" s="50"/>
      <c r="H269" s="91">
        <v>65834</v>
      </c>
      <c r="J269" s="35">
        <v>65795</v>
      </c>
      <c r="K269" s="35"/>
    </row>
    <row r="270" spans="2:11" ht="15">
      <c r="B270" s="19" t="s">
        <v>139</v>
      </c>
      <c r="G270" s="50"/>
      <c r="H270" s="91">
        <v>229611</v>
      </c>
      <c r="J270" s="35">
        <v>223645</v>
      </c>
      <c r="K270" s="35"/>
    </row>
    <row r="271" spans="2:11" ht="15">
      <c r="B271" s="19" t="s">
        <v>141</v>
      </c>
      <c r="G271" s="184"/>
      <c r="H271" s="91">
        <v>179309</v>
      </c>
      <c r="J271" s="35">
        <f>170238</f>
        <v>170238</v>
      </c>
      <c r="K271" s="35"/>
    </row>
    <row r="272" spans="2:11" ht="15">
      <c r="B272" s="19" t="s">
        <v>140</v>
      </c>
      <c r="G272" s="50"/>
      <c r="H272" s="91">
        <v>331100</v>
      </c>
      <c r="J272" s="35">
        <v>241042</v>
      </c>
      <c r="K272" s="35"/>
    </row>
    <row r="273" spans="2:11" ht="15">
      <c r="B273" s="19" t="s">
        <v>173</v>
      </c>
      <c r="G273" s="184"/>
      <c r="H273" s="91">
        <v>1200403</v>
      </c>
      <c r="J273" s="35">
        <v>499403</v>
      </c>
      <c r="K273" s="35"/>
    </row>
    <row r="274" spans="7:11" ht="15">
      <c r="G274" s="50"/>
      <c r="H274" s="53">
        <f>SUM(H269:H273)</f>
        <v>2006257</v>
      </c>
      <c r="J274" s="53">
        <f>SUM(J269:J273)</f>
        <v>1200123</v>
      </c>
      <c r="K274" s="35"/>
    </row>
    <row r="275" spans="7:11" ht="15.75" customHeight="1">
      <c r="G275" s="50"/>
      <c r="H275" s="35"/>
      <c r="J275" s="35"/>
      <c r="K275" s="35"/>
    </row>
    <row r="276" spans="7:11" ht="15.75" customHeight="1">
      <c r="G276" s="50"/>
      <c r="H276" s="35"/>
      <c r="J276" s="35"/>
      <c r="K276" s="35"/>
    </row>
    <row r="277" spans="7:11" ht="15.75" customHeight="1">
      <c r="G277" s="50"/>
      <c r="H277" s="55" t="s">
        <v>259</v>
      </c>
      <c r="J277" s="43" t="s">
        <v>259</v>
      </c>
      <c r="K277" s="35"/>
    </row>
    <row r="278" spans="7:11" ht="15.75" customHeight="1">
      <c r="G278" s="50"/>
      <c r="H278" s="96">
        <f>+QtrBS!I8</f>
        <v>37256</v>
      </c>
      <c r="I278" s="183"/>
      <c r="J278" s="96">
        <f>QtrBS!K8</f>
        <v>36891</v>
      </c>
      <c r="K278" s="35"/>
    </row>
    <row r="279" spans="7:11" ht="15.75" customHeight="1">
      <c r="G279" s="50"/>
      <c r="H279" s="57" t="s">
        <v>35</v>
      </c>
      <c r="J279" s="43" t="s">
        <v>35</v>
      </c>
      <c r="K279" s="35"/>
    </row>
    <row r="280" spans="1:11" s="40" customFormat="1" ht="14.25" customHeight="1">
      <c r="A280" s="39" t="s">
        <v>123</v>
      </c>
      <c r="B280" s="40" t="s">
        <v>258</v>
      </c>
      <c r="G280" s="18"/>
      <c r="H280" s="63"/>
      <c r="J280" s="63"/>
      <c r="K280" s="63"/>
    </row>
    <row r="281" spans="1:11" ht="14.25" customHeight="1">
      <c r="A281" s="41"/>
      <c r="B281" s="19" t="s">
        <v>255</v>
      </c>
      <c r="G281" s="50"/>
      <c r="H281" s="35"/>
      <c r="J281" s="35"/>
      <c r="K281" s="35"/>
    </row>
    <row r="282" spans="2:11" ht="14.25" customHeight="1">
      <c r="B282" s="19" t="s">
        <v>248</v>
      </c>
      <c r="G282" s="50"/>
      <c r="H282" s="91">
        <v>362046</v>
      </c>
      <c r="J282" s="91">
        <v>361253</v>
      </c>
      <c r="K282" s="35"/>
    </row>
    <row r="283" spans="2:11" ht="14.25" customHeight="1">
      <c r="B283" s="19" t="s">
        <v>247</v>
      </c>
      <c r="G283" s="50"/>
      <c r="H283" s="91">
        <v>214199</v>
      </c>
      <c r="J283" s="91">
        <v>179428</v>
      </c>
      <c r="K283" s="35"/>
    </row>
    <row r="284" spans="2:11" ht="14.25" customHeight="1">
      <c r="B284" s="19" t="s">
        <v>307</v>
      </c>
      <c r="G284" s="50"/>
      <c r="H284" s="91">
        <v>66639</v>
      </c>
      <c r="J284" s="91">
        <f>25808+15690+1489+24031</f>
        <v>67018</v>
      </c>
      <c r="K284" s="35"/>
    </row>
    <row r="285" spans="2:11" ht="14.25" customHeight="1">
      <c r="B285" s="19" t="s">
        <v>314</v>
      </c>
      <c r="G285" s="50"/>
      <c r="H285" s="91">
        <v>59977</v>
      </c>
      <c r="J285" s="91">
        <f>135220-58741</f>
        <v>76479</v>
      </c>
      <c r="K285" s="35"/>
    </row>
    <row r="286" spans="2:11" ht="14.25" customHeight="1">
      <c r="B286" s="19" t="s">
        <v>279</v>
      </c>
      <c r="G286" s="50"/>
      <c r="H286" s="91">
        <v>1489588</v>
      </c>
      <c r="J286" s="91">
        <f>1764613+300672-483382-313176</f>
        <v>1268727</v>
      </c>
      <c r="K286" s="35"/>
    </row>
    <row r="287" spans="7:11" ht="14.25" customHeight="1">
      <c r="G287" s="50"/>
      <c r="H287" s="115">
        <f>SUM(H282:H286)</f>
        <v>2192449</v>
      </c>
      <c r="J287" s="53">
        <f>SUM(J282:J286)</f>
        <v>1952905</v>
      </c>
      <c r="K287" s="35"/>
    </row>
    <row r="288" spans="7:11" ht="15.75" customHeight="1">
      <c r="G288" s="50"/>
      <c r="H288" s="116"/>
      <c r="J288" s="35"/>
      <c r="K288" s="35"/>
    </row>
    <row r="289" spans="2:11" s="87" customFormat="1" ht="75" customHeight="1">
      <c r="B289" s="238" t="s">
        <v>328</v>
      </c>
      <c r="C289" s="242"/>
      <c r="D289" s="242"/>
      <c r="E289" s="242"/>
      <c r="F289" s="242"/>
      <c r="G289" s="242"/>
      <c r="H289" s="242"/>
      <c r="I289" s="242"/>
      <c r="J289" s="242"/>
      <c r="K289" s="91"/>
    </row>
    <row r="290" spans="7:11" ht="16.5" customHeight="1">
      <c r="G290" s="50"/>
      <c r="H290" s="116"/>
      <c r="J290" s="35"/>
      <c r="K290" s="35"/>
    </row>
    <row r="291" spans="1:2" ht="16.5" customHeight="1">
      <c r="A291" s="39" t="s">
        <v>124</v>
      </c>
      <c r="B291" s="40" t="s">
        <v>8</v>
      </c>
    </row>
    <row r="292" spans="1:10" ht="30" customHeight="1">
      <c r="A292" s="39"/>
      <c r="B292" s="238" t="s">
        <v>13</v>
      </c>
      <c r="C292" s="238"/>
      <c r="D292" s="238"/>
      <c r="E292" s="238"/>
      <c r="F292" s="238"/>
      <c r="G292" s="238"/>
      <c r="H292" s="238"/>
      <c r="I292" s="238"/>
      <c r="J292" s="238"/>
    </row>
    <row r="293" spans="7:11" ht="13.5" customHeight="1">
      <c r="G293" s="50"/>
      <c r="H293" s="116"/>
      <c r="J293" s="136"/>
      <c r="K293" s="35"/>
    </row>
    <row r="294" spans="1:11" ht="20.25" customHeight="1">
      <c r="A294" s="39" t="s">
        <v>200</v>
      </c>
      <c r="B294" s="40" t="s">
        <v>176</v>
      </c>
      <c r="G294" s="50"/>
      <c r="H294" s="116"/>
      <c r="J294" s="136"/>
      <c r="K294" s="35"/>
    </row>
    <row r="295" spans="1:11" ht="20.25" customHeight="1">
      <c r="A295" s="39"/>
      <c r="B295" s="19" t="s">
        <v>185</v>
      </c>
      <c r="G295" s="50"/>
      <c r="H295" s="116"/>
      <c r="J295" s="136"/>
      <c r="K295" s="35"/>
    </row>
    <row r="296" spans="1:11" ht="61.5" customHeight="1">
      <c r="A296" s="39"/>
      <c r="B296" s="243" t="s">
        <v>324</v>
      </c>
      <c r="C296" s="248"/>
      <c r="D296" s="248"/>
      <c r="E296" s="248"/>
      <c r="F296" s="248"/>
      <c r="G296" s="248"/>
      <c r="H296" s="248"/>
      <c r="I296" s="248"/>
      <c r="J296" s="248"/>
      <c r="K296" s="35"/>
    </row>
    <row r="297" spans="1:11" ht="30.75" customHeight="1">
      <c r="A297" s="39"/>
      <c r="B297" s="243" t="s">
        <v>186</v>
      </c>
      <c r="C297" s="248"/>
      <c r="D297" s="248"/>
      <c r="E297" s="248"/>
      <c r="F297" s="248"/>
      <c r="G297" s="248"/>
      <c r="H297" s="248"/>
      <c r="I297" s="248"/>
      <c r="J297" s="248"/>
      <c r="K297" s="35"/>
    </row>
    <row r="298" spans="1:11" ht="16.5" customHeight="1">
      <c r="A298" s="39"/>
      <c r="B298" s="40"/>
      <c r="G298" s="195" t="s">
        <v>174</v>
      </c>
      <c r="H298" s="194" t="s">
        <v>170</v>
      </c>
      <c r="J298" s="136"/>
      <c r="K298" s="35"/>
    </row>
    <row r="299" spans="1:11" ht="16.5" customHeight="1">
      <c r="A299" s="39"/>
      <c r="B299" s="40"/>
      <c r="F299" s="193"/>
      <c r="G299" s="195" t="s">
        <v>189</v>
      </c>
      <c r="H299" s="208" t="s">
        <v>190</v>
      </c>
      <c r="I299" s="191"/>
      <c r="J299" s="61" t="s">
        <v>174</v>
      </c>
      <c r="K299" s="35"/>
    </row>
    <row r="300" spans="1:11" ht="16.5" customHeight="1">
      <c r="A300" s="39"/>
      <c r="B300" s="40"/>
      <c r="G300" s="206" t="s">
        <v>171</v>
      </c>
      <c r="H300" s="207" t="s">
        <v>188</v>
      </c>
      <c r="I300" s="191"/>
      <c r="J300" s="209" t="s">
        <v>175</v>
      </c>
      <c r="K300" s="35"/>
    </row>
    <row r="301" spans="1:11" ht="16.5" customHeight="1">
      <c r="A301" s="39"/>
      <c r="B301" s="40"/>
      <c r="G301" s="195" t="s">
        <v>35</v>
      </c>
      <c r="H301" s="195" t="s">
        <v>35</v>
      </c>
      <c r="I301" s="191"/>
      <c r="J301" s="195" t="s">
        <v>35</v>
      </c>
      <c r="K301" s="35"/>
    </row>
    <row r="302" spans="1:11" ht="16.5" customHeight="1">
      <c r="A302" s="39"/>
      <c r="B302" s="192" t="s">
        <v>168</v>
      </c>
      <c r="G302" s="50"/>
      <c r="H302" s="116"/>
      <c r="J302" s="136"/>
      <c r="K302" s="35"/>
    </row>
    <row r="303" spans="1:11" ht="16.5" customHeight="1">
      <c r="A303" s="39"/>
      <c r="B303" s="192" t="s">
        <v>169</v>
      </c>
      <c r="G303" s="50"/>
      <c r="H303" s="116"/>
      <c r="J303" s="136"/>
      <c r="K303" s="35"/>
    </row>
    <row r="304" spans="1:11" ht="16.5" customHeight="1">
      <c r="A304" s="39"/>
      <c r="B304" s="191" t="s">
        <v>218</v>
      </c>
      <c r="G304" s="204">
        <v>11159192</v>
      </c>
      <c r="H304" s="202">
        <v>499403</v>
      </c>
      <c r="J304" s="203">
        <v>11658595</v>
      </c>
      <c r="K304" s="35"/>
    </row>
    <row r="305" spans="1:11" ht="16.5" customHeight="1">
      <c r="A305" s="39"/>
      <c r="B305" s="191" t="s">
        <v>187</v>
      </c>
      <c r="G305" s="204"/>
      <c r="H305" s="202"/>
      <c r="J305" s="203"/>
      <c r="K305" s="35"/>
    </row>
    <row r="306" spans="1:11" ht="16.5" customHeight="1" thickBot="1">
      <c r="A306" s="39"/>
      <c r="B306" s="191"/>
      <c r="C306" s="41" t="s">
        <v>191</v>
      </c>
      <c r="G306" s="196">
        <v>170069</v>
      </c>
      <c r="H306" s="197">
        <v>75605</v>
      </c>
      <c r="I306" s="198"/>
      <c r="J306" s="216">
        <f>+G306+H306</f>
        <v>245674</v>
      </c>
      <c r="K306" s="35"/>
    </row>
    <row r="307" spans="1:11" ht="16.5" customHeight="1" thickTop="1">
      <c r="A307" s="39"/>
      <c r="B307" s="40"/>
      <c r="G307" s="50"/>
      <c r="H307" s="116"/>
      <c r="J307" s="136"/>
      <c r="K307" s="35"/>
    </row>
    <row r="308" spans="1:11" ht="16.5" customHeight="1">
      <c r="A308" s="39"/>
      <c r="B308" s="192" t="s">
        <v>172</v>
      </c>
      <c r="G308" s="50"/>
      <c r="H308" s="116"/>
      <c r="J308" s="136"/>
      <c r="K308" s="35"/>
    </row>
    <row r="309" spans="1:11" ht="16.5" customHeight="1">
      <c r="A309" s="39"/>
      <c r="B309" s="191" t="s">
        <v>6</v>
      </c>
      <c r="G309" s="50"/>
      <c r="H309" s="116"/>
      <c r="J309" s="136"/>
      <c r="K309" s="35"/>
    </row>
    <row r="310" spans="1:11" ht="16.5" customHeight="1">
      <c r="A310" s="39"/>
      <c r="B310" s="191"/>
      <c r="C310" s="191" t="s">
        <v>219</v>
      </c>
      <c r="G310" s="204">
        <v>0</v>
      </c>
      <c r="H310" s="202">
        <v>499403</v>
      </c>
      <c r="I310" s="204"/>
      <c r="J310" s="205">
        <f>+G310+H310</f>
        <v>499403</v>
      </c>
      <c r="K310" s="35"/>
    </row>
    <row r="311" spans="1:11" ht="16.5" customHeight="1" thickBot="1">
      <c r="A311" s="39"/>
      <c r="B311" s="191"/>
      <c r="C311" s="19" t="s">
        <v>192</v>
      </c>
      <c r="G311" s="196">
        <v>165437</v>
      </c>
      <c r="H311" s="197">
        <v>75605</v>
      </c>
      <c r="I311" s="196"/>
      <c r="J311" s="210">
        <f>+G311+H311</f>
        <v>241042</v>
      </c>
      <c r="K311" s="35"/>
    </row>
    <row r="312" spans="1:11" ht="16.5" customHeight="1" thickTop="1">
      <c r="A312" s="39"/>
      <c r="B312" s="191"/>
      <c r="G312" s="50"/>
      <c r="H312" s="116"/>
      <c r="J312" s="136"/>
      <c r="K312" s="35"/>
    </row>
    <row r="313" spans="1:11" ht="16.5" customHeight="1" thickBot="1">
      <c r="A313" s="39"/>
      <c r="B313" s="192" t="s">
        <v>220</v>
      </c>
      <c r="G313" s="196">
        <v>5099573</v>
      </c>
      <c r="H313" s="197">
        <v>-579917</v>
      </c>
      <c r="I313" s="196"/>
      <c r="J313" s="210">
        <f>+G313+H313</f>
        <v>4519656</v>
      </c>
      <c r="K313" s="35"/>
    </row>
    <row r="314" spans="1:11" ht="16.5" customHeight="1" thickTop="1">
      <c r="A314" s="39"/>
      <c r="B314" s="40"/>
      <c r="G314" s="50"/>
      <c r="H314" s="116"/>
      <c r="J314" s="136"/>
      <c r="K314" s="35"/>
    </row>
    <row r="315" spans="1:11" ht="16.5" customHeight="1">
      <c r="A315" s="39"/>
      <c r="B315" s="40"/>
      <c r="G315" s="50"/>
      <c r="H315" s="116"/>
      <c r="J315" s="136"/>
      <c r="K315" s="35"/>
    </row>
    <row r="316" spans="7:11" ht="16.5" customHeight="1">
      <c r="G316" s="50"/>
      <c r="H316" s="116"/>
      <c r="J316" s="136"/>
      <c r="K316" s="35"/>
    </row>
    <row r="317" ht="15">
      <c r="G317" s="19" t="s">
        <v>294</v>
      </c>
    </row>
    <row r="318" ht="15">
      <c r="G318" s="19" t="s">
        <v>295</v>
      </c>
    </row>
    <row r="319" ht="15">
      <c r="G319" s="19" t="s">
        <v>24</v>
      </c>
    </row>
    <row r="321" spans="2:3" ht="15">
      <c r="B321" s="87" t="s">
        <v>327</v>
      </c>
      <c r="C321" s="87"/>
    </row>
  </sheetData>
  <mergeCells count="71">
    <mergeCell ref="B192:J192"/>
    <mergeCell ref="B184:J184"/>
    <mergeCell ref="B130:J130"/>
    <mergeCell ref="B194:J194"/>
    <mergeCell ref="B132:J132"/>
    <mergeCell ref="B136:J136"/>
    <mergeCell ref="B138:J138"/>
    <mergeCell ref="B134:J134"/>
    <mergeCell ref="B180:J180"/>
    <mergeCell ref="B178:J178"/>
    <mergeCell ref="B196:J196"/>
    <mergeCell ref="B199:J199"/>
    <mergeCell ref="B198:J198"/>
    <mergeCell ref="D144:E144"/>
    <mergeCell ref="B169:J169"/>
    <mergeCell ref="B177:J177"/>
    <mergeCell ref="F144:G144"/>
    <mergeCell ref="B181:J181"/>
    <mergeCell ref="B165:J165"/>
    <mergeCell ref="B175:J175"/>
    <mergeCell ref="B5:J5"/>
    <mergeCell ref="B53:J53"/>
    <mergeCell ref="B72:J72"/>
    <mergeCell ref="C67:J67"/>
    <mergeCell ref="C68:J68"/>
    <mergeCell ref="B57:J57"/>
    <mergeCell ref="C61:J61"/>
    <mergeCell ref="C63:J63"/>
    <mergeCell ref="B59:J59"/>
    <mergeCell ref="C65:J65"/>
    <mergeCell ref="C66:J66"/>
    <mergeCell ref="B119:J119"/>
    <mergeCell ref="B126:J126"/>
    <mergeCell ref="B122:J122"/>
    <mergeCell ref="B124:J124"/>
    <mergeCell ref="B82:J82"/>
    <mergeCell ref="B100:J100"/>
    <mergeCell ref="B116:J116"/>
    <mergeCell ref="C69:J69"/>
    <mergeCell ref="B74:J74"/>
    <mergeCell ref="B4:J4"/>
    <mergeCell ref="B97:J97"/>
    <mergeCell ref="B80:J80"/>
    <mergeCell ref="D96:E96"/>
    <mergeCell ref="F96:G96"/>
    <mergeCell ref="F14:G14"/>
    <mergeCell ref="H14:J14"/>
    <mergeCell ref="B28:J28"/>
    <mergeCell ref="B31:J31"/>
    <mergeCell ref="B34:J34"/>
    <mergeCell ref="B292:J292"/>
    <mergeCell ref="B204:J204"/>
    <mergeCell ref="B297:J297"/>
    <mergeCell ref="B296:J296"/>
    <mergeCell ref="B289:J289"/>
    <mergeCell ref="C211:J211"/>
    <mergeCell ref="B251:J251"/>
    <mergeCell ref="B26:J26"/>
    <mergeCell ref="B202:J202"/>
    <mergeCell ref="C212:J212"/>
    <mergeCell ref="B208:J208"/>
    <mergeCell ref="D143:J143"/>
    <mergeCell ref="B140:J140"/>
    <mergeCell ref="H144:J144"/>
    <mergeCell ref="B128:J128"/>
    <mergeCell ref="B110:J110"/>
    <mergeCell ref="B113:J113"/>
    <mergeCell ref="B190:J190"/>
    <mergeCell ref="B174:J174"/>
    <mergeCell ref="B189:J189"/>
    <mergeCell ref="B172:J172"/>
  </mergeCells>
  <printOptions horizontalCentered="1"/>
  <pageMargins left="0.35433070866141736" right="0.28" top="0.44" bottom="0.36" header="0.35" footer="0.22"/>
  <pageSetup firstPageNumber="3" useFirstPageNumber="1" horizontalDpi="600" verticalDpi="600" orientation="portrait" paperSize="9" scale="80" r:id="rId1"/>
  <headerFooter alignWithMargins="0">
    <oddFooter>&amp;C&amp;12&amp;P&amp;R&amp;6c:\quarter\&amp;F &amp;A
&amp;T &amp;D</oddFooter>
  </headerFooter>
  <rowBreaks count="4" manualBreakCount="4">
    <brk id="51" max="255" man="1"/>
    <brk id="98" max="255" man="1"/>
    <brk id="216" max="9" man="1"/>
    <brk id="27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Group Finance</cp:lastModifiedBy>
  <cp:lastPrinted>2002-02-28T08:33:36Z</cp:lastPrinted>
  <dcterms:created xsi:type="dcterms:W3CDTF">1999-05-18T00:37:04Z</dcterms:created>
  <dcterms:modified xsi:type="dcterms:W3CDTF">2002-02-27T00:38:57Z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