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ConBS" sheetId="1" r:id="rId1"/>
    <sheet name="ConPL" sheetId="2" r:id="rId2"/>
  </sheets>
  <definedNames>
    <definedName name="_xlnm.Print_Area" localSheetId="0">'ConBS'!$A$1:$K$83</definedName>
    <definedName name="_xlnm.Print_Area" localSheetId="1">'ConPL'!$A$1:$K$69</definedName>
  </definedNames>
  <calcPr fullCalcOnLoad="1"/>
</workbook>
</file>

<file path=xl/sharedStrings.xml><?xml version="1.0" encoding="utf-8"?>
<sst xmlns="http://schemas.openxmlformats.org/spreadsheetml/2006/main" count="126" uniqueCount="107">
  <si>
    <t xml:space="preserve">ANCOM BERHAD </t>
  </si>
  <si>
    <t>RM'000</t>
  </si>
  <si>
    <t>Turnover</t>
  </si>
  <si>
    <t>Investment income</t>
  </si>
  <si>
    <t>Other income including interest income</t>
  </si>
  <si>
    <t>2 (a)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</si>
  <si>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</si>
  <si>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</si>
  <si>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</si>
  <si>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</si>
  <si>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</si>
  <si>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 xml:space="preserve">   (b)</t>
  </si>
  <si>
    <t>Interest on borrowings</t>
  </si>
  <si>
    <t xml:space="preserve">   (c)</t>
  </si>
  <si>
    <t>1 (a)</t>
  </si>
  <si>
    <t>Depreciation and amortisation</t>
  </si>
  <si>
    <t xml:space="preserve">   (d)</t>
  </si>
  <si>
    <t>Exceptional items</t>
  </si>
  <si>
    <t xml:space="preserve">   (e)</t>
  </si>
  <si>
    <t xml:space="preserve">Operating profit/(loss) after interest on </t>
  </si>
  <si>
    <t xml:space="preserve">and exceptional items but before income </t>
  </si>
  <si>
    <t xml:space="preserve">   (f)</t>
  </si>
  <si>
    <t xml:space="preserve">   (g)</t>
  </si>
  <si>
    <t>Profit/(loss) before taxation, minority</t>
  </si>
  <si>
    <t xml:space="preserve">   (h)</t>
  </si>
  <si>
    <t>Taxation</t>
  </si>
  <si>
    <t xml:space="preserve">   (i)</t>
  </si>
  <si>
    <t>(i) Profit/(loss) after  taxation before</t>
  </si>
  <si>
    <t xml:space="preserve">    deducting minority interests</t>
  </si>
  <si>
    <t>(ii) Less minority interests</t>
  </si>
  <si>
    <t xml:space="preserve">   (j)</t>
  </si>
  <si>
    <t>Profit/(loss) after taxation attributable to</t>
  </si>
  <si>
    <t>members of the company</t>
  </si>
  <si>
    <t xml:space="preserve">   (k)</t>
  </si>
  <si>
    <t xml:space="preserve">(iii) Extraordinary items attributable to </t>
  </si>
  <si>
    <t>(ii)  Less minority interests</t>
  </si>
  <si>
    <t>(i)   Extraordinary items</t>
  </si>
  <si>
    <t xml:space="preserve">      members of the company</t>
  </si>
  <si>
    <t xml:space="preserve">    (j)</t>
  </si>
  <si>
    <t>Profit/(loss) after taxation and extraordinary</t>
  </si>
  <si>
    <t>items attributable to members of the</t>
  </si>
  <si>
    <t>company</t>
  </si>
  <si>
    <t>3 (a)</t>
  </si>
  <si>
    <t>Earnings per share based on 2(j) above after</t>
  </si>
  <si>
    <t xml:space="preserve">deducting any provision for preference </t>
  </si>
  <si>
    <t>dividends, if any:-</t>
  </si>
  <si>
    <t>(i) Basic (based on</t>
  </si>
  <si>
    <t xml:space="preserve">    ordinary shares)(sen)</t>
  </si>
  <si>
    <t>(ii) Fully diluted (based on</t>
  </si>
  <si>
    <t xml:space="preserve">     ordinary shares)(sen)</t>
  </si>
  <si>
    <t>ANCOM BERHAD</t>
  </si>
  <si>
    <t>CONSOLIDATED BALANCE SHEET</t>
  </si>
  <si>
    <t>AS AT</t>
  </si>
  <si>
    <t xml:space="preserve">    Stocks</t>
  </si>
  <si>
    <t xml:space="preserve">   </t>
  </si>
  <si>
    <t xml:space="preserve">    Provision for taxation</t>
  </si>
  <si>
    <t>Net tangible assets per share (sen)</t>
  </si>
  <si>
    <t>31.5.99</t>
  </si>
  <si>
    <t>QTR ENDED 30 NOV</t>
  </si>
  <si>
    <t>CUM QTR TO 30 NOV</t>
  </si>
  <si>
    <t>30.11.99</t>
  </si>
  <si>
    <t>ASSETS EMPLOYED</t>
  </si>
  <si>
    <t>FIXED ASSETS</t>
  </si>
  <si>
    <t>DEVELOPMENT PROPERTIES</t>
  </si>
  <si>
    <t>INVESTMENT IN ASSOCIATED COMPANIES</t>
  </si>
  <si>
    <t>OTHER INVESTMENTS - AT COST</t>
  </si>
  <si>
    <t>INTANGIBLE ASSETS</t>
  </si>
  <si>
    <t>CURRENT ASSETS</t>
  </si>
  <si>
    <t xml:space="preserve">    Development  properties</t>
  </si>
  <si>
    <t xml:space="preserve">    Trade debtors</t>
  </si>
  <si>
    <t xml:space="preserve">    Other debtors, deposits &amp; prepayments</t>
  </si>
  <si>
    <t xml:space="preserve">    Short term deposits</t>
  </si>
  <si>
    <t xml:space="preserve">    Cash and bank balances</t>
  </si>
  <si>
    <t>CURRENT LIABILITIES</t>
  </si>
  <si>
    <t xml:space="preserve">    Trade creditors</t>
  </si>
  <si>
    <t xml:space="preserve">    Other creditors &amp; accruals</t>
  </si>
  <si>
    <t xml:space="preserve">    Short term borrowings</t>
  </si>
  <si>
    <t>NET CURRENT ASSETS</t>
  </si>
  <si>
    <t>FINANCED BY</t>
  </si>
  <si>
    <t>SHARE CAPITAL</t>
  </si>
  <si>
    <t>SHAREHOLDERS' FUNDS</t>
  </si>
  <si>
    <t>MINORITY INTERESTS</t>
  </si>
  <si>
    <t>DEFERRED TAXATION</t>
  </si>
  <si>
    <t>GOODWILL ARISING ON CONSOLIDATION</t>
  </si>
  <si>
    <t xml:space="preserve">    Hire-purchase &amp; lease creditors</t>
  </si>
  <si>
    <t xml:space="preserve">    Amount due from associated companies</t>
  </si>
  <si>
    <t xml:space="preserve">    Amount due to associated companies</t>
  </si>
  <si>
    <t xml:space="preserve">    Proposed dividend</t>
  </si>
  <si>
    <t>RETAINED EARNINGS</t>
  </si>
  <si>
    <t>REVALUATION RESERVES</t>
  </si>
  <si>
    <t>CAPITAL RESERVES</t>
  </si>
  <si>
    <t>FOREIGN EXCHANGE RESERVES</t>
  </si>
  <si>
    <t>SHARE PREMIUM</t>
  </si>
  <si>
    <t>MERGER RESERVES/RELIEF</t>
  </si>
  <si>
    <t>LONG TERM LOANS</t>
  </si>
  <si>
    <t>HIRE-PURCHASE AND LEASE CREDITORS</t>
  </si>
  <si>
    <t>PROVISION FOR RETIREMENT BENEFITS</t>
  </si>
  <si>
    <t>4 (a)</t>
  </si>
  <si>
    <t>Dividend per share (sen)</t>
  </si>
  <si>
    <t>Nil</t>
  </si>
  <si>
    <t>Dividend description</t>
  </si>
  <si>
    <t xml:space="preserve">CONSOLIDATED INCOME STATEMENT </t>
  </si>
  <si>
    <t>QUARTERLY REPORT ON CONSOLIDATED RESULTS FOR THE FINANCIAL QUARTER ENDED 30 NOVEMBER 1999</t>
  </si>
  <si>
    <t>(These figures have not been audited)</t>
  </si>
  <si>
    <t>tax, minority interests and extraordinary items</t>
  </si>
  <si>
    <t>Share in the results of associated  companies</t>
  </si>
  <si>
    <t>CAPITAL REDEMPTION RESERVES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</si>
</sst>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E1">
      <selection activeCell="A1" sqref="A1:K82"/>
    </sheetView>
  </sheetViews>
  <sheetFormatPr defaultColWidth="9.140625" defaultRowHeight="12.75"/>
  <sheetData>
    <row r="1" spans="1:7" ht="12.75">
      <c r="A1" s="2" t="s">
        <v>50</v>
      </c>
      <c r="B1" s="2"/>
      <c r="C1" s="2"/>
      <c r="D1" s="2"/>
      <c r="E1" s="2"/>
      <c r="F1" s="2"/>
      <c r="G1" s="2"/>
    </row>
    <row r="2" spans="1:7" ht="12.75">
      <c r="A2" s="2" t="s">
        <v>102</v>
      </c>
      <c r="B2" s="2"/>
      <c r="C2" s="2"/>
      <c r="D2" s="2"/>
      <c r="E2" s="2"/>
      <c r="F2" s="2"/>
      <c r="G2" s="2"/>
    </row>
    <row r="3" spans="1:7" ht="12.75">
      <c r="A3" s="2" t="s">
        <v>103</v>
      </c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 t="s">
        <v>51</v>
      </c>
      <c r="B5" s="2"/>
      <c r="C5" s="2"/>
      <c r="D5" s="2"/>
      <c r="E5" s="2"/>
      <c r="F5" s="2"/>
      <c r="G5" s="2"/>
    </row>
    <row r="7" spans="9:11" ht="12.75">
      <c r="I7" s="3" t="s">
        <v>52</v>
      </c>
      <c r="K7" s="3" t="s">
        <v>52</v>
      </c>
    </row>
    <row r="8" spans="9:11" ht="12.75">
      <c r="I8" s="3" t="s">
        <v>60</v>
      </c>
      <c r="K8" s="3" t="s">
        <v>57</v>
      </c>
    </row>
    <row r="9" spans="9:11" ht="12.75">
      <c r="I9" s="3" t="s">
        <v>1</v>
      </c>
      <c r="K9" s="3" t="s">
        <v>1</v>
      </c>
    </row>
    <row r="10" spans="1:2" ht="12.75">
      <c r="A10" s="2" t="s">
        <v>61</v>
      </c>
      <c r="B10" s="2"/>
    </row>
    <row r="12" spans="1:11" ht="12.75">
      <c r="A12" t="s">
        <v>62</v>
      </c>
      <c r="I12" s="5">
        <v>348055</v>
      </c>
      <c r="J12" s="5"/>
      <c r="K12" s="5">
        <v>115205</v>
      </c>
    </row>
    <row r="13" spans="9:11" ht="12.75">
      <c r="I13" s="5"/>
      <c r="J13" s="5"/>
      <c r="K13" s="5"/>
    </row>
    <row r="14" spans="1:11" ht="12.75">
      <c r="A14" t="s">
        <v>63</v>
      </c>
      <c r="I14" s="5">
        <v>26136</v>
      </c>
      <c r="J14" s="5"/>
      <c r="K14" s="5">
        <v>26313</v>
      </c>
    </row>
    <row r="15" spans="9:11" ht="12.75">
      <c r="I15" s="5"/>
      <c r="J15" s="5"/>
      <c r="K15" s="5"/>
    </row>
    <row r="16" spans="1:11" ht="12.75">
      <c r="A16" t="s">
        <v>64</v>
      </c>
      <c r="I16" s="5">
        <v>7775</v>
      </c>
      <c r="J16" s="5"/>
      <c r="K16" s="5">
        <v>5888</v>
      </c>
    </row>
    <row r="17" spans="9:11" ht="12.75">
      <c r="I17" s="5"/>
      <c r="J17" s="5"/>
      <c r="K17" s="5"/>
    </row>
    <row r="18" spans="1:11" ht="12.75">
      <c r="A18" t="s">
        <v>65</v>
      </c>
      <c r="I18" s="5">
        <v>48937</v>
      </c>
      <c r="J18" s="5"/>
      <c r="K18" s="5">
        <v>44346</v>
      </c>
    </row>
    <row r="19" spans="9:11" ht="12.75">
      <c r="I19" s="5"/>
      <c r="J19" s="5"/>
      <c r="K19" s="5"/>
    </row>
    <row r="20" spans="1:11" ht="12.75">
      <c r="A20" t="s">
        <v>66</v>
      </c>
      <c r="I20" s="5">
        <v>16165</v>
      </c>
      <c r="J20" s="5"/>
      <c r="K20" s="5">
        <v>6842</v>
      </c>
    </row>
    <row r="21" spans="9:11" ht="12.75">
      <c r="I21" s="5"/>
      <c r="J21" s="5"/>
      <c r="K21" s="5"/>
    </row>
    <row r="22" spans="1:11" ht="12.75">
      <c r="A22" t="s">
        <v>83</v>
      </c>
      <c r="I22" s="5">
        <v>51876</v>
      </c>
      <c r="J22" s="5"/>
      <c r="K22" s="5">
        <v>39743</v>
      </c>
    </row>
    <row r="23" spans="9:11" ht="12.75">
      <c r="I23" s="5"/>
      <c r="J23" s="5"/>
      <c r="K23" s="5"/>
    </row>
    <row r="24" spans="1:11" ht="12.75">
      <c r="A24" t="s">
        <v>67</v>
      </c>
      <c r="I24" s="8"/>
      <c r="J24" s="5"/>
      <c r="K24" s="8"/>
    </row>
    <row r="25" spans="1:11" ht="12.75">
      <c r="A25" t="s">
        <v>68</v>
      </c>
      <c r="I25" s="9">
        <v>6998</v>
      </c>
      <c r="J25" s="5"/>
      <c r="K25" s="9">
        <v>8036</v>
      </c>
    </row>
    <row r="26" spans="1:11" ht="12.75">
      <c r="A26" t="s">
        <v>53</v>
      </c>
      <c r="I26" s="9">
        <v>148754</v>
      </c>
      <c r="J26" s="5"/>
      <c r="K26" s="9">
        <v>22107</v>
      </c>
    </row>
    <row r="27" spans="1:11" ht="12.75">
      <c r="A27" t="s">
        <v>69</v>
      </c>
      <c r="I27" s="9">
        <v>266099</v>
      </c>
      <c r="J27" s="5"/>
      <c r="K27" s="9">
        <v>59815</v>
      </c>
    </row>
    <row r="28" spans="1:11" ht="12.75">
      <c r="A28" t="s">
        <v>70</v>
      </c>
      <c r="I28" s="9">
        <v>45103</v>
      </c>
      <c r="J28" s="5"/>
      <c r="K28" s="9">
        <v>9866</v>
      </c>
    </row>
    <row r="29" spans="1:11" ht="12.75">
      <c r="A29" t="s">
        <v>85</v>
      </c>
      <c r="I29" s="9">
        <v>1988</v>
      </c>
      <c r="J29" s="5"/>
      <c r="K29" s="9">
        <v>3107</v>
      </c>
    </row>
    <row r="30" spans="1:11" ht="12.75">
      <c r="A30" t="s">
        <v>71</v>
      </c>
      <c r="I30" s="9">
        <v>22056</v>
      </c>
      <c r="J30" s="5"/>
      <c r="K30" s="9">
        <v>35003</v>
      </c>
    </row>
    <row r="31" spans="1:11" ht="12.75">
      <c r="A31" t="s">
        <v>72</v>
      </c>
      <c r="I31" s="9">
        <v>34930</v>
      </c>
      <c r="J31" s="5"/>
      <c r="K31" s="9">
        <v>12351</v>
      </c>
    </row>
    <row r="32" spans="9:11" ht="12.75">
      <c r="I32" s="9"/>
      <c r="J32" s="5"/>
      <c r="K32" s="9"/>
    </row>
    <row r="33" spans="9:11" ht="12.75">
      <c r="I33" s="10">
        <f>SUM(I25:I31)</f>
        <v>525928</v>
      </c>
      <c r="J33" s="5"/>
      <c r="K33" s="10">
        <f>SUM(K25:K31)</f>
        <v>150285</v>
      </c>
    </row>
    <row r="34" spans="9:11" ht="12.75">
      <c r="I34" s="9"/>
      <c r="J34" s="5"/>
      <c r="K34" s="9"/>
    </row>
    <row r="35" spans="1:11" ht="12.75">
      <c r="A35" t="s">
        <v>73</v>
      </c>
      <c r="I35" s="9"/>
      <c r="J35" s="5"/>
      <c r="K35" s="9"/>
    </row>
    <row r="36" spans="1:11" ht="12.75">
      <c r="A36" t="s">
        <v>74</v>
      </c>
      <c r="I36" s="9">
        <v>135163</v>
      </c>
      <c r="J36" s="5"/>
      <c r="K36" s="9">
        <v>21315</v>
      </c>
    </row>
    <row r="37" spans="1:11" ht="12.75">
      <c r="A37" t="s">
        <v>75</v>
      </c>
      <c r="I37" s="9">
        <v>74332</v>
      </c>
      <c r="J37" s="5"/>
      <c r="K37" s="9">
        <v>20317</v>
      </c>
    </row>
    <row r="38" spans="1:11" ht="12.75">
      <c r="A38" t="s">
        <v>84</v>
      </c>
      <c r="I38" s="9">
        <v>1178</v>
      </c>
      <c r="J38" s="5"/>
      <c r="K38" s="9">
        <v>1031</v>
      </c>
    </row>
    <row r="39" spans="1:11" ht="12.75">
      <c r="A39" t="s">
        <v>86</v>
      </c>
      <c r="I39" s="9">
        <v>6193</v>
      </c>
      <c r="J39" s="5"/>
      <c r="K39" s="9">
        <v>186</v>
      </c>
    </row>
    <row r="40" spans="1:11" ht="12.75">
      <c r="A40" t="s">
        <v>76</v>
      </c>
      <c r="I40" s="9">
        <f>5681+190052</f>
        <v>195733</v>
      </c>
      <c r="J40" s="5"/>
      <c r="K40" s="9">
        <v>47601</v>
      </c>
    </row>
    <row r="41" spans="1:11" ht="12.75">
      <c r="A41" t="s">
        <v>87</v>
      </c>
      <c r="I41" s="9">
        <v>3362</v>
      </c>
      <c r="J41" s="5"/>
      <c r="K41" s="9">
        <v>3362</v>
      </c>
    </row>
    <row r="42" spans="1:11" ht="12.75">
      <c r="A42" t="s">
        <v>55</v>
      </c>
      <c r="I42" s="9">
        <v>3666</v>
      </c>
      <c r="J42" s="5"/>
      <c r="K42" s="9">
        <v>2749</v>
      </c>
    </row>
    <row r="43" spans="1:11" ht="12.75">
      <c r="A43" t="s">
        <v>54</v>
      </c>
      <c r="I43" s="9"/>
      <c r="J43" s="5"/>
      <c r="K43" s="9"/>
    </row>
    <row r="44" spans="9:11" ht="12.75">
      <c r="I44" s="10">
        <f>SUM(I36:I42)</f>
        <v>419627</v>
      </c>
      <c r="J44" s="5"/>
      <c r="K44" s="10">
        <f>SUM(K36:K42)</f>
        <v>96561</v>
      </c>
    </row>
    <row r="45" spans="9:11" ht="12.75">
      <c r="I45" s="5"/>
      <c r="J45" s="5"/>
      <c r="K45" s="5"/>
    </row>
    <row r="46" spans="1:11" ht="12.75">
      <c r="A46" t="s">
        <v>77</v>
      </c>
      <c r="I46" s="5">
        <f>+I33-I44</f>
        <v>106301</v>
      </c>
      <c r="J46" s="5"/>
      <c r="K46" s="5">
        <f>+K33-K44</f>
        <v>53724</v>
      </c>
    </row>
    <row r="47" spans="9:11" ht="12.75">
      <c r="I47" s="5"/>
      <c r="J47" s="5"/>
      <c r="K47" s="5"/>
    </row>
    <row r="48" spans="9:11" ht="13.5" thickBot="1">
      <c r="I48" s="6">
        <f>SUM(I12:I22)+I46</f>
        <v>605245</v>
      </c>
      <c r="J48" s="5"/>
      <c r="K48" s="6">
        <f>SUM(K12:K22)+K46</f>
        <v>292061</v>
      </c>
    </row>
    <row r="49" spans="9:11" ht="13.5" thickTop="1">
      <c r="I49" s="5"/>
      <c r="J49" s="5"/>
      <c r="K49" s="5"/>
    </row>
    <row r="50" spans="1:11" ht="12.75">
      <c r="A50" s="2" t="s">
        <v>78</v>
      </c>
      <c r="B50" s="2"/>
      <c r="I50" s="5"/>
      <c r="J50" s="5"/>
      <c r="K50" s="5"/>
    </row>
    <row r="51" spans="9:11" ht="12.75">
      <c r="I51" s="5"/>
      <c r="J51" s="5"/>
      <c r="K51" s="5"/>
    </row>
    <row r="52" spans="1:11" ht="12.75">
      <c r="A52" t="s">
        <v>79</v>
      </c>
      <c r="I52" s="5">
        <v>118404</v>
      </c>
      <c r="J52" s="5"/>
      <c r="K52" s="5">
        <v>116761</v>
      </c>
    </row>
    <row r="53" ht="12.75">
      <c r="K53" s="5"/>
    </row>
    <row r="54" spans="1:11" ht="12.75">
      <c r="A54" t="s">
        <v>88</v>
      </c>
      <c r="I54" s="5">
        <v>55359</v>
      </c>
      <c r="J54" s="5"/>
      <c r="K54" s="5">
        <v>47534</v>
      </c>
    </row>
    <row r="55" spans="9:11" ht="12.75">
      <c r="I55" s="5"/>
      <c r="J55" s="5"/>
      <c r="K55" s="5"/>
    </row>
    <row r="56" spans="1:11" ht="12.75">
      <c r="A56" t="s">
        <v>106</v>
      </c>
      <c r="I56" s="5">
        <v>4917</v>
      </c>
      <c r="J56" s="5"/>
      <c r="K56" s="5">
        <v>4917</v>
      </c>
    </row>
    <row r="57" spans="9:11" ht="12.75">
      <c r="I57" s="5"/>
      <c r="J57" s="5"/>
      <c r="K57" s="5"/>
    </row>
    <row r="58" spans="1:11" ht="12.75">
      <c r="A58" t="s">
        <v>89</v>
      </c>
      <c r="I58" s="5">
        <v>6995</v>
      </c>
      <c r="J58" s="5"/>
      <c r="K58" s="5">
        <v>6995</v>
      </c>
    </row>
    <row r="59" spans="9:11" ht="12.75">
      <c r="I59" s="5"/>
      <c r="J59" s="5"/>
      <c r="K59" s="5"/>
    </row>
    <row r="60" spans="1:11" ht="12.75">
      <c r="A60" t="s">
        <v>90</v>
      </c>
      <c r="I60" s="5">
        <v>2349</v>
      </c>
      <c r="J60" s="5"/>
      <c r="K60" s="5">
        <v>2349</v>
      </c>
    </row>
    <row r="61" spans="9:11" ht="12.75">
      <c r="I61" s="5"/>
      <c r="J61" s="5"/>
      <c r="K61" s="5"/>
    </row>
    <row r="62" spans="1:11" ht="12.75">
      <c r="A62" t="s">
        <v>91</v>
      </c>
      <c r="I62" s="5">
        <v>-3133</v>
      </c>
      <c r="J62" s="5"/>
      <c r="K62" s="5">
        <v>-949</v>
      </c>
    </row>
    <row r="63" spans="9:11" ht="12.75">
      <c r="I63" s="5"/>
      <c r="J63" s="5"/>
      <c r="K63" s="5"/>
    </row>
    <row r="64" spans="1:11" ht="12.75">
      <c r="A64" t="s">
        <v>92</v>
      </c>
      <c r="I64" s="5">
        <v>74147</v>
      </c>
      <c r="J64" s="5"/>
      <c r="K64" s="5">
        <v>73365</v>
      </c>
    </row>
    <row r="65" spans="9:11" ht="12.75">
      <c r="I65" s="5"/>
      <c r="J65" s="5"/>
      <c r="K65" s="5"/>
    </row>
    <row r="66" spans="1:11" ht="12.75">
      <c r="A66" t="s">
        <v>93</v>
      </c>
      <c r="I66" s="5">
        <v>1282</v>
      </c>
      <c r="J66" s="5"/>
      <c r="K66" s="5">
        <v>1282</v>
      </c>
    </row>
    <row r="67" spans="9:11" ht="12.75">
      <c r="I67" s="8"/>
      <c r="J67" s="5"/>
      <c r="K67" s="8"/>
    </row>
    <row r="68" spans="1:11" ht="12.75">
      <c r="A68" t="s">
        <v>80</v>
      </c>
      <c r="I68" s="5">
        <f>SUM(I52:I66)</f>
        <v>260320</v>
      </c>
      <c r="J68" s="5"/>
      <c r="K68" s="5">
        <f>SUM(K52:K66)</f>
        <v>252254</v>
      </c>
    </row>
    <row r="69" spans="9:11" ht="12.75">
      <c r="I69" s="5"/>
      <c r="J69" s="5"/>
      <c r="K69" s="5"/>
    </row>
    <row r="70" spans="1:11" ht="12.75">
      <c r="A70" t="s">
        <v>81</v>
      </c>
      <c r="I70" s="5">
        <v>211015</v>
      </c>
      <c r="J70" s="5"/>
      <c r="K70" s="5">
        <v>10765</v>
      </c>
    </row>
    <row r="72" spans="1:11" ht="12.75">
      <c r="A72" t="s">
        <v>94</v>
      </c>
      <c r="I72" s="5">
        <v>123095</v>
      </c>
      <c r="J72" s="5"/>
      <c r="K72" s="5">
        <v>26086</v>
      </c>
    </row>
    <row r="73" spans="9:11" ht="12.75">
      <c r="I73" s="5"/>
      <c r="J73" s="5"/>
      <c r="K73" s="5"/>
    </row>
    <row r="74" spans="1:11" ht="12.75">
      <c r="A74" t="s">
        <v>96</v>
      </c>
      <c r="I74" s="5">
        <v>5921</v>
      </c>
      <c r="J74" s="5"/>
      <c r="K74" s="5">
        <v>0</v>
      </c>
    </row>
    <row r="75" spans="9:11" ht="12.75">
      <c r="I75" s="5"/>
      <c r="J75" s="5"/>
      <c r="K75" s="5"/>
    </row>
    <row r="76" spans="1:11" ht="12.75">
      <c r="A76" t="s">
        <v>95</v>
      </c>
      <c r="I76" s="5">
        <v>1834</v>
      </c>
      <c r="J76" s="5"/>
      <c r="K76" s="5">
        <v>1751</v>
      </c>
    </row>
    <row r="78" spans="1:11" ht="12.75">
      <c r="A78" t="s">
        <v>82</v>
      </c>
      <c r="I78" s="5">
        <v>3060</v>
      </c>
      <c r="J78" s="5"/>
      <c r="K78" s="5">
        <v>1205</v>
      </c>
    </row>
    <row r="79" spans="9:11" ht="12.75">
      <c r="I79" s="5"/>
      <c r="J79" s="5"/>
      <c r="K79" s="5"/>
    </row>
    <row r="80" spans="9:11" ht="13.5" thickBot="1">
      <c r="I80" s="6">
        <f>SUM(I68:I78)</f>
        <v>605245</v>
      </c>
      <c r="J80" s="5"/>
      <c r="K80" s="6">
        <f>SUM(K68:K78)</f>
        <v>292061</v>
      </c>
    </row>
    <row r="81" ht="13.5" thickTop="1"/>
    <row r="82" spans="1:11" ht="12.75">
      <c r="A82" t="s">
        <v>56</v>
      </c>
      <c r="I82" s="11">
        <f>(I68-I20-I22)/I52</f>
        <v>1.6239231782710044</v>
      </c>
      <c r="K82">
        <v>1.76</v>
      </c>
    </row>
  </sheetData>
  <printOptions horizontalCentered="1"/>
  <pageMargins left="0.75" right="0.75" top="0.5" bottom="0.5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90" zoomScaleNormal="90" workbookViewId="0" topLeftCell="F1">
      <selection activeCell="M1" sqref="M1"/>
    </sheetView>
  </sheetViews>
  <sheetFormatPr defaultColWidth="9.140625" defaultRowHeight="12.75"/>
  <cols>
    <col min="1" max="1" width="6.57421875" style="0" customWidth="1"/>
    <col min="6" max="6" width="9.7109375" style="0" customWidth="1"/>
    <col min="7" max="8" width="10.7109375" style="0" customWidth="1"/>
    <col min="9" max="9" width="5.7109375" style="0" customWidth="1"/>
    <col min="10" max="12" width="10.710937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102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103</v>
      </c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 t="s">
        <v>101</v>
      </c>
      <c r="B5" s="2"/>
      <c r="C5" s="2"/>
      <c r="D5" s="2"/>
      <c r="E5" s="2"/>
      <c r="F5" s="2"/>
      <c r="G5" s="2"/>
      <c r="H5" s="2"/>
      <c r="I5" s="2"/>
    </row>
    <row r="7" spans="7:11" ht="12.75">
      <c r="G7" s="13" t="s">
        <v>58</v>
      </c>
      <c r="H7" s="13"/>
      <c r="J7" s="13" t="s">
        <v>59</v>
      </c>
      <c r="K7" s="13"/>
    </row>
    <row r="8" spans="7:11" ht="12.75">
      <c r="G8" s="3">
        <v>1999</v>
      </c>
      <c r="H8" s="3">
        <v>1998</v>
      </c>
      <c r="J8" s="3">
        <v>1999</v>
      </c>
      <c r="K8" s="3">
        <v>1998</v>
      </c>
    </row>
    <row r="9" spans="7:11" ht="12.75">
      <c r="G9" s="1" t="s">
        <v>1</v>
      </c>
      <c r="H9" s="1" t="s">
        <v>1</v>
      </c>
      <c r="J9" s="4" t="s">
        <v>1</v>
      </c>
      <c r="K9" s="4" t="s">
        <v>1</v>
      </c>
    </row>
    <row r="11" spans="1:11" ht="12.75">
      <c r="A11" t="s">
        <v>14</v>
      </c>
      <c r="B11" t="s">
        <v>2</v>
      </c>
      <c r="G11" s="5">
        <f>J11-69119</f>
        <v>205538</v>
      </c>
      <c r="H11" s="5">
        <f>158465-80076</f>
        <v>78389</v>
      </c>
      <c r="J11" s="5">
        <v>274657</v>
      </c>
      <c r="K11" s="5">
        <v>158465</v>
      </c>
    </row>
    <row r="12" spans="7:11" ht="12.75">
      <c r="G12" s="5"/>
      <c r="H12" s="5"/>
      <c r="J12" s="5"/>
      <c r="K12" s="5"/>
    </row>
    <row r="13" spans="1:11" ht="12.75">
      <c r="A13" t="s">
        <v>11</v>
      </c>
      <c r="B13" t="s">
        <v>3</v>
      </c>
      <c r="G13" s="5">
        <v>597</v>
      </c>
      <c r="H13" s="5">
        <v>0</v>
      </c>
      <c r="J13" s="5">
        <v>994</v>
      </c>
      <c r="K13" s="5">
        <v>218</v>
      </c>
    </row>
    <row r="14" spans="7:11" ht="12.75">
      <c r="G14" s="5"/>
      <c r="H14" s="5"/>
      <c r="J14" s="5"/>
      <c r="K14" s="5"/>
    </row>
    <row r="15" spans="1:11" ht="12.75">
      <c r="A15" t="s">
        <v>13</v>
      </c>
      <c r="B15" t="s">
        <v>4</v>
      </c>
      <c r="G15" s="5">
        <v>299</v>
      </c>
      <c r="H15" s="5">
        <v>920</v>
      </c>
      <c r="J15" s="5">
        <v>738</v>
      </c>
      <c r="K15" s="5">
        <v>2342</v>
      </c>
    </row>
    <row r="16" spans="7:11" ht="12.75">
      <c r="G16" s="5"/>
      <c r="H16" s="5"/>
      <c r="J16" s="5"/>
      <c r="K16" s="5"/>
    </row>
    <row r="17" spans="1:11" ht="12.75">
      <c r="A17" t="s">
        <v>5</v>
      </c>
      <c r="B17" t="s">
        <v>6</v>
      </c>
      <c r="G17" s="7">
        <v>23555</v>
      </c>
      <c r="H17" s="7">
        <f>K17-10215</f>
        <v>6778</v>
      </c>
      <c r="J17" s="5">
        <v>32131</v>
      </c>
      <c r="K17" s="5">
        <f>K28-K22-K24</f>
        <v>16993</v>
      </c>
    </row>
    <row r="18" spans="2:11" ht="12.75">
      <c r="B18" t="s">
        <v>8</v>
      </c>
      <c r="G18" s="5"/>
      <c r="H18" s="5"/>
      <c r="J18" s="5"/>
      <c r="K18" s="5"/>
    </row>
    <row r="19" spans="2:11" ht="12.75">
      <c r="B19" t="s">
        <v>9</v>
      </c>
      <c r="G19" s="5"/>
      <c r="H19" s="5"/>
      <c r="J19" s="5"/>
      <c r="K19" s="5"/>
    </row>
    <row r="20" spans="2:11" ht="12.75">
      <c r="B20" t="s">
        <v>10</v>
      </c>
      <c r="G20" s="5"/>
      <c r="H20" s="5"/>
      <c r="J20" s="5"/>
      <c r="K20" s="5"/>
    </row>
    <row r="21" spans="7:11" ht="12.75">
      <c r="G21" s="5"/>
      <c r="H21" s="5"/>
      <c r="J21" s="5"/>
      <c r="K21" s="5"/>
    </row>
    <row r="22" spans="1:11" ht="12.75">
      <c r="A22" t="s">
        <v>11</v>
      </c>
      <c r="B22" t="s">
        <v>12</v>
      </c>
      <c r="G22" s="5">
        <v>-5177</v>
      </c>
      <c r="H22" s="5">
        <v>-2226</v>
      </c>
      <c r="J22" s="5">
        <v>-6650</v>
      </c>
      <c r="K22" s="5">
        <v>-4903</v>
      </c>
    </row>
    <row r="23" spans="7:11" ht="12.75">
      <c r="G23" s="5"/>
      <c r="H23" s="5"/>
      <c r="J23" s="5"/>
      <c r="K23" s="5"/>
    </row>
    <row r="24" spans="1:11" ht="12.75">
      <c r="A24" t="s">
        <v>13</v>
      </c>
      <c r="B24" t="s">
        <v>15</v>
      </c>
      <c r="G24" s="5">
        <v>-11263</v>
      </c>
      <c r="H24" s="5">
        <v>-2349</v>
      </c>
      <c r="J24" s="5">
        <v>-13917</v>
      </c>
      <c r="K24" s="5">
        <v>-4620</v>
      </c>
    </row>
    <row r="25" spans="7:11" ht="12.75">
      <c r="G25" s="5"/>
      <c r="H25" s="5"/>
      <c r="J25" s="5"/>
      <c r="K25" s="5"/>
    </row>
    <row r="26" spans="1:11" ht="12.75">
      <c r="A26" t="s">
        <v>16</v>
      </c>
      <c r="B26" t="s">
        <v>17</v>
      </c>
      <c r="G26" s="5">
        <v>0</v>
      </c>
      <c r="H26" s="5">
        <v>0</v>
      </c>
      <c r="J26" s="5">
        <v>0</v>
      </c>
      <c r="K26" s="5">
        <v>0</v>
      </c>
    </row>
    <row r="27" spans="7:11" ht="12.75">
      <c r="G27" s="5"/>
      <c r="H27" s="5"/>
      <c r="J27" s="5"/>
      <c r="K27" s="5"/>
    </row>
    <row r="28" spans="1:11" ht="12.75">
      <c r="A28" t="s">
        <v>18</v>
      </c>
      <c r="B28" t="s">
        <v>19</v>
      </c>
      <c r="G28" s="5">
        <f>+G17+G22+G24</f>
        <v>7115</v>
      </c>
      <c r="H28" s="5">
        <f>+H17+H22+H24</f>
        <v>2203</v>
      </c>
      <c r="J28" s="5">
        <v>11564</v>
      </c>
      <c r="K28" s="5">
        <v>7470</v>
      </c>
    </row>
    <row r="29" spans="2:11" ht="12.75">
      <c r="B29" t="s">
        <v>7</v>
      </c>
      <c r="G29" s="5"/>
      <c r="H29" s="5"/>
      <c r="J29" s="5"/>
      <c r="K29" s="5"/>
    </row>
    <row r="30" spans="2:11" ht="12.75">
      <c r="B30" t="s">
        <v>20</v>
      </c>
      <c r="G30" s="5"/>
      <c r="H30" s="5"/>
      <c r="J30" s="5"/>
      <c r="K30" s="5"/>
    </row>
    <row r="31" spans="2:11" ht="12.75">
      <c r="B31" t="s">
        <v>104</v>
      </c>
      <c r="G31" s="5"/>
      <c r="H31" s="5"/>
      <c r="J31" s="5"/>
      <c r="K31" s="5"/>
    </row>
    <row r="32" spans="7:11" ht="12.75">
      <c r="G32" s="5"/>
      <c r="H32" s="5"/>
      <c r="J32" s="5"/>
      <c r="K32" s="5"/>
    </row>
    <row r="33" spans="1:11" ht="12.75">
      <c r="A33" t="s">
        <v>21</v>
      </c>
      <c r="B33" t="s">
        <v>105</v>
      </c>
      <c r="G33" s="5">
        <f>987-499</f>
        <v>488</v>
      </c>
      <c r="H33" s="5">
        <f>K33-204</f>
        <v>-73</v>
      </c>
      <c r="J33" s="5">
        <v>987</v>
      </c>
      <c r="K33" s="5">
        <v>131</v>
      </c>
    </row>
    <row r="34" spans="7:11" ht="12.75">
      <c r="G34" s="5"/>
      <c r="H34" s="5"/>
      <c r="J34" s="5"/>
      <c r="K34" s="5"/>
    </row>
    <row r="35" spans="1:11" ht="12.75">
      <c r="A35" t="s">
        <v>22</v>
      </c>
      <c r="B35" t="s">
        <v>23</v>
      </c>
      <c r="G35" s="5">
        <f>+G28+G33</f>
        <v>7603</v>
      </c>
      <c r="H35" s="5">
        <f>+H28+H33</f>
        <v>2130</v>
      </c>
      <c r="J35" s="5">
        <f>+J28+J33</f>
        <v>12551</v>
      </c>
      <c r="K35" s="5">
        <f>+K28+K33</f>
        <v>7601</v>
      </c>
    </row>
    <row r="36" spans="2:11" ht="12.75">
      <c r="B36" t="s">
        <v>10</v>
      </c>
      <c r="G36" s="5"/>
      <c r="H36" s="5"/>
      <c r="J36" s="5"/>
      <c r="K36" s="5"/>
    </row>
    <row r="37" spans="7:11" ht="12.75">
      <c r="G37" s="5"/>
      <c r="H37" s="5"/>
      <c r="J37" s="5"/>
      <c r="K37" s="5"/>
    </row>
    <row r="38" spans="1:11" ht="12.75">
      <c r="A38" t="s">
        <v>24</v>
      </c>
      <c r="B38" t="s">
        <v>25</v>
      </c>
      <c r="G38" s="5">
        <v>-441</v>
      </c>
      <c r="H38" s="5">
        <f>K38+633</f>
        <v>449</v>
      </c>
      <c r="J38" s="5">
        <v>-2087</v>
      </c>
      <c r="K38" s="5">
        <v>-184</v>
      </c>
    </row>
    <row r="39" spans="7:11" ht="12.75">
      <c r="G39" s="5"/>
      <c r="H39" s="5"/>
      <c r="J39" s="5"/>
      <c r="K39" s="5"/>
    </row>
    <row r="40" spans="1:11" ht="12.75">
      <c r="A40" t="s">
        <v>26</v>
      </c>
      <c r="B40" t="s">
        <v>27</v>
      </c>
      <c r="G40" s="5">
        <f>+G35+G38</f>
        <v>7162</v>
      </c>
      <c r="H40" s="5">
        <f>+H35+H38</f>
        <v>2579</v>
      </c>
      <c r="J40" s="5">
        <f>+J35+J38</f>
        <v>10464</v>
      </c>
      <c r="K40" s="5">
        <f>+K35+K38</f>
        <v>7417</v>
      </c>
    </row>
    <row r="41" spans="2:11" ht="12.75">
      <c r="B41" t="s">
        <v>28</v>
      </c>
      <c r="G41" s="5"/>
      <c r="H41" s="5"/>
      <c r="J41" s="5"/>
      <c r="K41" s="5"/>
    </row>
    <row r="42" spans="7:11" ht="12.75">
      <c r="G42" s="5"/>
      <c r="H42" s="5"/>
      <c r="J42" s="5"/>
      <c r="K42" s="5"/>
    </row>
    <row r="43" spans="2:11" ht="12.75">
      <c r="B43" t="s">
        <v>29</v>
      </c>
      <c r="G43" s="5">
        <v>-2822</v>
      </c>
      <c r="H43" s="5">
        <f>K43-14</f>
        <v>-174</v>
      </c>
      <c r="J43" s="7">
        <v>-2639</v>
      </c>
      <c r="K43" s="5">
        <v>-160</v>
      </c>
    </row>
    <row r="44" spans="7:11" ht="12.75">
      <c r="G44" s="5"/>
      <c r="H44" s="5"/>
      <c r="J44" s="5"/>
      <c r="K44" s="5"/>
    </row>
    <row r="45" spans="1:11" ht="12.75">
      <c r="A45" t="s">
        <v>30</v>
      </c>
      <c r="B45" t="s">
        <v>31</v>
      </c>
      <c r="G45" s="5">
        <f>+G40+G43</f>
        <v>4340</v>
      </c>
      <c r="H45" s="5">
        <f>+H40+H43</f>
        <v>2405</v>
      </c>
      <c r="J45" s="5">
        <f>+J40+J43</f>
        <v>7825</v>
      </c>
      <c r="K45" s="5">
        <f>+K40+K43</f>
        <v>7257</v>
      </c>
    </row>
    <row r="46" spans="2:11" ht="12.75">
      <c r="B46" t="s">
        <v>32</v>
      </c>
      <c r="G46" s="5"/>
      <c r="H46" s="5"/>
      <c r="J46" s="5"/>
      <c r="K46" s="5"/>
    </row>
    <row r="47" spans="7:11" ht="12.75">
      <c r="G47" s="5"/>
      <c r="H47" s="5"/>
      <c r="J47" s="5"/>
      <c r="K47" s="5"/>
    </row>
    <row r="48" spans="1:11" ht="12.75">
      <c r="A48" t="s">
        <v>33</v>
      </c>
      <c r="B48" t="s">
        <v>36</v>
      </c>
      <c r="G48" s="5">
        <v>0</v>
      </c>
      <c r="H48" s="5">
        <v>0</v>
      </c>
      <c r="J48" s="5">
        <v>0</v>
      </c>
      <c r="K48" s="5">
        <v>0</v>
      </c>
    </row>
    <row r="49" spans="2:11" ht="12.75">
      <c r="B49" t="s">
        <v>35</v>
      </c>
      <c r="G49" s="5">
        <v>0</v>
      </c>
      <c r="H49" s="5">
        <v>0</v>
      </c>
      <c r="J49" s="5">
        <v>0</v>
      </c>
      <c r="K49" s="5">
        <v>0</v>
      </c>
    </row>
    <row r="50" spans="2:11" ht="12.75">
      <c r="B50" t="s">
        <v>34</v>
      </c>
      <c r="G50" s="5">
        <v>0</v>
      </c>
      <c r="H50" s="5">
        <v>0</v>
      </c>
      <c r="J50" s="5">
        <v>0</v>
      </c>
      <c r="K50" s="5">
        <v>0</v>
      </c>
    </row>
    <row r="51" spans="2:11" ht="12.75">
      <c r="B51" t="s">
        <v>37</v>
      </c>
      <c r="G51" s="5"/>
      <c r="H51" s="5"/>
      <c r="J51" s="5"/>
      <c r="K51" s="5"/>
    </row>
    <row r="52" spans="7:11" ht="12.75">
      <c r="G52" s="5"/>
      <c r="H52" s="5"/>
      <c r="J52" s="5"/>
      <c r="K52" s="5"/>
    </row>
    <row r="53" spans="1:11" ht="12.75">
      <c r="A53" t="s">
        <v>38</v>
      </c>
      <c r="B53" t="s">
        <v>39</v>
      </c>
      <c r="G53" s="5">
        <f>SUM(G45:G51)</f>
        <v>4340</v>
      </c>
      <c r="H53" s="5">
        <f>SUM(H45:H50)</f>
        <v>2405</v>
      </c>
      <c r="J53" s="5">
        <f>SUM(J45:J51)</f>
        <v>7825</v>
      </c>
      <c r="K53" s="5">
        <f>+SUM(K45:K50)</f>
        <v>7257</v>
      </c>
    </row>
    <row r="54" spans="2:11" ht="12.75">
      <c r="B54" t="s">
        <v>40</v>
      </c>
      <c r="G54" s="5"/>
      <c r="H54" s="5"/>
      <c r="J54" s="5"/>
      <c r="K54" s="5"/>
    </row>
    <row r="55" spans="2:11" ht="12.75">
      <c r="B55" t="s">
        <v>41</v>
      </c>
      <c r="G55" s="5"/>
      <c r="H55" s="5"/>
      <c r="J55" s="5"/>
      <c r="K55" s="5"/>
    </row>
    <row r="57" spans="1:2" ht="12.75">
      <c r="A57" t="s">
        <v>42</v>
      </c>
      <c r="B57" t="s">
        <v>43</v>
      </c>
    </row>
    <row r="58" ht="12.75">
      <c r="B58" t="s">
        <v>44</v>
      </c>
    </row>
    <row r="59" ht="12.75">
      <c r="B59" t="s">
        <v>45</v>
      </c>
    </row>
    <row r="61" spans="2:11" ht="12.75">
      <c r="B61" t="s">
        <v>46</v>
      </c>
      <c r="G61" s="12">
        <v>3.68</v>
      </c>
      <c r="H61" s="12">
        <v>2.05</v>
      </c>
      <c r="J61" s="12">
        <v>6.64</v>
      </c>
      <c r="K61" s="12">
        <v>6.17</v>
      </c>
    </row>
    <row r="62" ht="12.75">
      <c r="B62" t="s">
        <v>47</v>
      </c>
    </row>
    <row r="64" spans="2:11" ht="12.75">
      <c r="B64" t="s">
        <v>48</v>
      </c>
      <c r="G64" s="12">
        <v>3.86</v>
      </c>
      <c r="H64" s="12">
        <v>2.05</v>
      </c>
      <c r="J64" s="12">
        <v>6.75</v>
      </c>
      <c r="K64" s="12">
        <v>6.17</v>
      </c>
    </row>
    <row r="65" ht="12.75">
      <c r="B65" t="s">
        <v>49</v>
      </c>
    </row>
    <row r="67" spans="1:11" ht="12.75">
      <c r="A67" t="s">
        <v>97</v>
      </c>
      <c r="B67" t="s">
        <v>98</v>
      </c>
      <c r="G67" s="1" t="s">
        <v>99</v>
      </c>
      <c r="H67" s="1" t="s">
        <v>99</v>
      </c>
      <c r="I67" s="1"/>
      <c r="J67" s="1" t="s">
        <v>99</v>
      </c>
      <c r="K67" s="1" t="s">
        <v>99</v>
      </c>
    </row>
    <row r="68" spans="7:11" ht="12.75">
      <c r="G68" s="1"/>
      <c r="H68" s="1"/>
      <c r="I68" s="1"/>
      <c r="J68" s="1"/>
      <c r="K68" s="1"/>
    </row>
    <row r="69" spans="1:11" ht="12.75">
      <c r="A69" t="s">
        <v>11</v>
      </c>
      <c r="B69" t="s">
        <v>100</v>
      </c>
      <c r="G69" s="1" t="s">
        <v>99</v>
      </c>
      <c r="H69" s="1" t="s">
        <v>99</v>
      </c>
      <c r="I69" s="1"/>
      <c r="J69" s="1" t="s">
        <v>99</v>
      </c>
      <c r="K69" s="1" t="s">
        <v>99</v>
      </c>
    </row>
    <row r="76" spans="7:12" ht="12.75">
      <c r="G76" s="1"/>
      <c r="J76" s="1"/>
      <c r="K76" s="1"/>
      <c r="L76" s="1"/>
    </row>
    <row r="77" spans="7:12" ht="12.75">
      <c r="G77" s="1"/>
      <c r="J77" s="1"/>
      <c r="K77" s="1"/>
      <c r="L77" s="1"/>
    </row>
    <row r="78" spans="10:12" ht="12.75">
      <c r="J78" s="1"/>
      <c r="K78" s="1"/>
      <c r="L78" s="1"/>
    </row>
  </sheetData>
  <mergeCells count="2">
    <mergeCell ref="G7:H7"/>
    <mergeCell ref="J7:K7"/>
  </mergeCells>
  <printOptions/>
  <pageMargins left="1" right="0.75" top="1" bottom="1" header="1" footer="0.5"/>
  <pageSetup horizontalDpi="360" verticalDpi="36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Ancom Berhad</cp:lastModifiedBy>
  <cp:lastPrinted>2000-01-26T04:19:01Z</cp:lastPrinted>
  <dcterms:created xsi:type="dcterms:W3CDTF">1999-04-23T06:48:49Z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