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BS" sheetId="1" r:id="rId1"/>
    <sheet name="P&amp;L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<sst xmlns="http://schemas.openxmlformats.org/spreadsheetml/2006/main" count="119" uniqueCount="106">
  <si>
    <t xml:space="preserve">ANCOM BERHAD </t>
  </si>
  <si>
    <t>ANCOM BERHAD</t>
  </si>
  <si>
    <t>CONSOLIDATED INCOME STATEMENT FOR THE QTR ENDED 31 AUGUST 1999</t>
  </si>
  <si>
    <t>CONSOLIDATED BALANCE SHEET</t>
  </si>
  <si>
    <t>AS AT</t>
  </si>
  <si>
    <t>CUM QTR TO 31 AUG</t>
  </si>
  <si>
    <t>31.8.99</t>
  </si>
  <si>
    <t>31.5.99</t>
  </si>
  <si>
    <t>ASSETS EMPLOYED</t>
  </si>
  <si>
    <t>RM'000</t>
  </si>
  <si>
    <t>FIXED ASSETS</t>
  </si>
  <si>
    <t>1 (a)</t>
  </si>
  <si>
    <t>Turnover</t>
  </si>
  <si>
    <t>DEVELOPMENT PROPERTIES</t>
  </si>
  <si>
    <t xml:space="preserve">   (b)</t>
  </si>
  <si>
    <t>Investment income</t>
  </si>
  <si>
    <t>INVESTMENT IN ASSOCIATED COMPANIES</t>
  </si>
  <si>
    <t xml:space="preserve">   (c)</t>
  </si>
  <si>
    <t>Other income including interest income</t>
  </si>
  <si>
    <t>OTHER INVESTMENTS - AT COST</t>
  </si>
  <si>
    <t>2 (a)</t>
  </si>
  <si>
    <t>Operating profit/(loss) before interest on</t>
  </si>
  <si>
    <t>borrowings, depreciation and amortisation,</t>
  </si>
  <si>
    <t>INTANGIBLE ASSETS</t>
  </si>
  <si>
    <t xml:space="preserve">exceptional items, income tax, minority </t>
  </si>
  <si>
    <t>interests and extraordinary items</t>
  </si>
  <si>
    <t>GOODWILL ARISING ON CONSOLIDATION</t>
  </si>
  <si>
    <t>Interest on borrowings</t>
  </si>
  <si>
    <t>CURRENT ASSETS</t>
  </si>
  <si>
    <t xml:space="preserve">    Development properties</t>
  </si>
  <si>
    <t>Depreciation and amortisation</t>
  </si>
  <si>
    <t xml:space="preserve">    Stocks</t>
  </si>
  <si>
    <t xml:space="preserve">    Trade debtors</t>
  </si>
  <si>
    <t xml:space="preserve">   (d)</t>
  </si>
  <si>
    <t>Exceptional items</t>
  </si>
  <si>
    <t xml:space="preserve">    Other debtors, deposits &amp; prepayments</t>
  </si>
  <si>
    <t xml:space="preserve">    Amount due from associated companies</t>
  </si>
  <si>
    <t xml:space="preserve">   (e)</t>
  </si>
  <si>
    <t xml:space="preserve">Operating profit/(loss) after interest on </t>
  </si>
  <si>
    <t xml:space="preserve">    Short term deposits</t>
  </si>
  <si>
    <t>borrowings, depreciation and amortisation</t>
  </si>
  <si>
    <t xml:space="preserve">    Cash and bank balances</t>
  </si>
  <si>
    <t xml:space="preserve">and exceptional items but before income </t>
  </si>
  <si>
    <t>tax, minority interests and extraordinary</t>
  </si>
  <si>
    <t>items</t>
  </si>
  <si>
    <t>CURRENT LIABILITIES</t>
  </si>
  <si>
    <t xml:space="preserve">   (f)</t>
  </si>
  <si>
    <t xml:space="preserve">Share in the results of associated </t>
  </si>
  <si>
    <t xml:space="preserve">    Trade creditors</t>
  </si>
  <si>
    <t>companies</t>
  </si>
  <si>
    <t xml:space="preserve">    Other creditors &amp; accruals</t>
  </si>
  <si>
    <t xml:space="preserve">    Hire-purchase &amp; lease creditors</t>
  </si>
  <si>
    <t xml:space="preserve">   (g)</t>
  </si>
  <si>
    <t>Profit/(loss) before taxation, minority</t>
  </si>
  <si>
    <t xml:space="preserve">    Amount due to associated companies</t>
  </si>
  <si>
    <t xml:space="preserve">    Short term borrowings</t>
  </si>
  <si>
    <t xml:space="preserve">    Proposed dividend</t>
  </si>
  <si>
    <t xml:space="preserve">   (h)</t>
  </si>
  <si>
    <t>Taxation</t>
  </si>
  <si>
    <t xml:space="preserve">    Provision for taxation</t>
  </si>
  <si>
    <t xml:space="preserve">   </t>
  </si>
  <si>
    <t xml:space="preserve">   (i)</t>
  </si>
  <si>
    <t>(i) Profit/(loss) after  taxation before</t>
  </si>
  <si>
    <t xml:space="preserve">    deducting minority interests</t>
  </si>
  <si>
    <t>NET CURRENT ASSETS</t>
  </si>
  <si>
    <t>(ii) Less minority interests</t>
  </si>
  <si>
    <t xml:space="preserve">   (j)</t>
  </si>
  <si>
    <t>Profit/(loss) after taxation attributable to</t>
  </si>
  <si>
    <t>members of the company</t>
  </si>
  <si>
    <t>FINANCED BY</t>
  </si>
  <si>
    <t xml:space="preserve">   (k)</t>
  </si>
  <si>
    <t>(i)   Extraordinary items</t>
  </si>
  <si>
    <t>SHARE CAPITAL</t>
  </si>
  <si>
    <t>(ii)  Less minority interests</t>
  </si>
  <si>
    <t xml:space="preserve">(iii) Extraordinary items attributable to </t>
  </si>
  <si>
    <t>RETAINED EARNINGS</t>
  </si>
  <si>
    <t xml:space="preserve">      members of the company</t>
  </si>
  <si>
    <t>CAPITAL REDEMPTION RESERVES</t>
  </si>
  <si>
    <t xml:space="preserve">    (j)</t>
  </si>
  <si>
    <t>Profit/(loss) after taxation and extraordinary</t>
  </si>
  <si>
    <t>items attributable to members of the</t>
  </si>
  <si>
    <t>REVALUATION RESERVES</t>
  </si>
  <si>
    <t>company</t>
  </si>
  <si>
    <t>CAPITAL RESERVES</t>
  </si>
  <si>
    <t>3 (a)</t>
  </si>
  <si>
    <t>Earnings per share based on 2(j) above after</t>
  </si>
  <si>
    <t xml:space="preserve">deducting any provision for preference </t>
  </si>
  <si>
    <t>FOREIGN EXCHANGE RESERVES</t>
  </si>
  <si>
    <t>dividends, if any:-</t>
  </si>
  <si>
    <t>SHARE PREMIUM</t>
  </si>
  <si>
    <t>(i) Basic (based on ordinary shares) (sen)</t>
  </si>
  <si>
    <t>MERGER RESERVES/RELIEF</t>
  </si>
  <si>
    <t xml:space="preserve">(ii) Fully diluted (based on ordinary </t>
  </si>
  <si>
    <t xml:space="preserve">     shares)(sen)</t>
  </si>
  <si>
    <t>SHAREHOLDERS' FUNDS</t>
  </si>
  <si>
    <t>4 (a)</t>
  </si>
  <si>
    <t>Dividend per share (sen)</t>
  </si>
  <si>
    <t>Nil</t>
  </si>
  <si>
    <t>MINORITY INTERESTS</t>
  </si>
  <si>
    <t>Dividend description</t>
  </si>
  <si>
    <t>LONG TERM LOANS</t>
  </si>
  <si>
    <t>HIRE-PURCHASE AND LEASE CREDITORS</t>
  </si>
  <si>
    <t>DEFERRED TAXATION</t>
  </si>
  <si>
    <t>Net tangible assets per share (sen)</t>
  </si>
  <si>
    <t>QTR ENDED 31 AUG</t>
  </si>
  <si>
    <t>Note: No comparatives available as this is the Group's first quarterly report.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</si>
</sst>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5" xfId="15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31</xdr:row>
      <xdr:rowOff>0</xdr:rowOff>
    </xdr:from>
    <xdr:to>
      <xdr:col>7</xdr:col>
      <xdr:colOff>0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501967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N/A
(See note below)
</a:t>
          </a:r>
        </a:p>
      </xdr:txBody>
    </xdr:sp>
    <xdr:clientData/>
  </xdr:twoCellAnchor>
  <xdr:twoCellAnchor>
    <xdr:from>
      <xdr:col>9</xdr:col>
      <xdr:colOff>19050</xdr:colOff>
      <xdr:row>31</xdr:row>
      <xdr:rowOff>0</xdr:rowOff>
    </xdr:from>
    <xdr:to>
      <xdr:col>10</xdr:col>
      <xdr:colOff>9525</xdr:colOff>
      <xdr:row>34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57825" y="5019675"/>
          <a:ext cx="704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N/A
(See note below)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tr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"/>
      <sheetName val="Sheet1"/>
      <sheetName val="Income&amp;expsum99"/>
      <sheetName val="Income&amp;expsum98"/>
      <sheetName val="Notes1"/>
      <sheetName val="EPS"/>
    </sheetNames>
    <sheetDataSet>
      <sheetData sheetId="0">
        <row r="15">
          <cell r="F15">
            <v>8576</v>
          </cell>
        </row>
        <row r="26">
          <cell r="F26">
            <v>4449</v>
          </cell>
        </row>
      </sheetData>
      <sheetData sheetId="2">
        <row r="49">
          <cell r="D49">
            <v>397</v>
          </cell>
          <cell r="H49">
            <v>439</v>
          </cell>
          <cell r="L49">
            <v>2654</v>
          </cell>
          <cell r="N49">
            <v>1473</v>
          </cell>
        </row>
      </sheetData>
      <sheetData sheetId="5">
        <row r="70">
          <cell r="G70">
            <v>2.963776076787209</v>
          </cell>
          <cell r="J70">
            <v>2.963776076787209</v>
          </cell>
        </row>
        <row r="72">
          <cell r="G72">
            <v>3.1847389223332967</v>
          </cell>
          <cell r="J72">
            <v>3.1847389223332967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7" sqref="D7"/>
    </sheetView>
  </sheetViews>
  <sheetFormatPr defaultColWidth="9.140625" defaultRowHeight="12.75"/>
  <cols>
    <col min="7" max="7" width="10.7109375" style="0" customWidth="1"/>
    <col min="8" max="8" width="7.7109375" style="0" customWidth="1"/>
    <col min="9" max="9" width="10.7109375" style="0" customWidth="1"/>
  </cols>
  <sheetData>
    <row r="1" spans="1:5" ht="12.75">
      <c r="A1" s="1" t="s">
        <v>1</v>
      </c>
      <c r="B1" s="1"/>
      <c r="C1" s="1"/>
      <c r="D1" s="1"/>
      <c r="E1" s="1"/>
    </row>
    <row r="2" spans="1:5" ht="12.75">
      <c r="A2" s="1" t="s">
        <v>3</v>
      </c>
      <c r="B2" s="1"/>
      <c r="C2" s="1"/>
      <c r="D2" s="1"/>
      <c r="E2" s="1"/>
    </row>
    <row r="4" spans="7:9" ht="12.75">
      <c r="G4" s="2" t="s">
        <v>4</v>
      </c>
      <c r="I4" s="2" t="s">
        <v>4</v>
      </c>
    </row>
    <row r="5" spans="7:9" ht="12.75">
      <c r="G5" s="2" t="s">
        <v>6</v>
      </c>
      <c r="I5" s="2" t="s">
        <v>7</v>
      </c>
    </row>
    <row r="6" spans="1:9" ht="12.75">
      <c r="A6" s="1" t="s">
        <v>8</v>
      </c>
      <c r="B6" s="1"/>
      <c r="G6" s="2" t="s">
        <v>9</v>
      </c>
      <c r="I6" s="2" t="s">
        <v>9</v>
      </c>
    </row>
    <row r="8" spans="1:9" ht="12.75">
      <c r="A8" t="s">
        <v>10</v>
      </c>
      <c r="G8" s="6">
        <v>114462</v>
      </c>
      <c r="H8" s="6"/>
      <c r="I8" s="6">
        <v>115205</v>
      </c>
    </row>
    <row r="9" spans="7:9" ht="12.75">
      <c r="G9" s="6"/>
      <c r="H9" s="6"/>
      <c r="I9" s="6"/>
    </row>
    <row r="10" spans="1:9" ht="12.75">
      <c r="A10" t="s">
        <v>13</v>
      </c>
      <c r="G10" s="6">
        <v>26293</v>
      </c>
      <c r="H10" s="6"/>
      <c r="I10" s="6">
        <v>26313</v>
      </c>
    </row>
    <row r="11" spans="7:9" ht="12.75">
      <c r="G11" s="6"/>
      <c r="H11" s="6"/>
      <c r="I11" s="6"/>
    </row>
    <row r="12" spans="1:9" ht="12.75">
      <c r="A12" t="s">
        <v>16</v>
      </c>
      <c r="G12" s="6">
        <v>6251</v>
      </c>
      <c r="H12" s="6"/>
      <c r="I12" s="6">
        <v>5888</v>
      </c>
    </row>
    <row r="13" spans="7:9" ht="12.75">
      <c r="G13" s="6"/>
      <c r="H13" s="6"/>
      <c r="I13" s="6"/>
    </row>
    <row r="14" spans="1:9" ht="12.75">
      <c r="A14" t="s">
        <v>19</v>
      </c>
      <c r="G14" s="6">
        <v>44356</v>
      </c>
      <c r="H14" s="6"/>
      <c r="I14" s="6">
        <v>44346</v>
      </c>
    </row>
    <row r="15" spans="7:9" ht="12.75">
      <c r="G15" s="6"/>
      <c r="H15" s="6"/>
      <c r="I15" s="6"/>
    </row>
    <row r="16" spans="1:9" ht="12.75">
      <c r="A16" t="s">
        <v>23</v>
      </c>
      <c r="G16" s="6">
        <v>8941</v>
      </c>
      <c r="H16" s="6"/>
      <c r="I16" s="6">
        <v>6842</v>
      </c>
    </row>
    <row r="17" spans="7:9" ht="12.75">
      <c r="G17" s="6"/>
      <c r="H17" s="6"/>
      <c r="I17" s="6"/>
    </row>
    <row r="18" spans="1:9" ht="12.75">
      <c r="A18" t="s">
        <v>26</v>
      </c>
      <c r="G18" s="6">
        <v>39913</v>
      </c>
      <c r="H18" s="6"/>
      <c r="I18" s="6">
        <v>39743</v>
      </c>
    </row>
    <row r="19" spans="7:9" ht="12.75">
      <c r="G19" s="6"/>
      <c r="H19" s="6"/>
      <c r="I19" s="6"/>
    </row>
    <row r="20" spans="1:9" ht="12.75">
      <c r="A20" t="s">
        <v>28</v>
      </c>
      <c r="G20" s="8"/>
      <c r="H20" s="6"/>
      <c r="I20" s="8"/>
    </row>
    <row r="21" spans="1:9" ht="12.75">
      <c r="A21" t="s">
        <v>29</v>
      </c>
      <c r="G21" s="9">
        <v>8118</v>
      </c>
      <c r="H21" s="6"/>
      <c r="I21" s="9">
        <v>8036</v>
      </c>
    </row>
    <row r="22" spans="1:9" ht="12.75">
      <c r="A22" t="s">
        <v>31</v>
      </c>
      <c r="G22" s="9">
        <v>22622</v>
      </c>
      <c r="H22" s="6"/>
      <c r="I22" s="9">
        <v>22107</v>
      </c>
    </row>
    <row r="23" spans="1:9" ht="12.75">
      <c r="A23" t="s">
        <v>32</v>
      </c>
      <c r="G23" s="9">
        <v>74233</v>
      </c>
      <c r="H23" s="6"/>
      <c r="I23" s="9">
        <v>59815</v>
      </c>
    </row>
    <row r="24" spans="1:9" ht="12.75">
      <c r="A24" t="s">
        <v>35</v>
      </c>
      <c r="G24" s="9">
        <v>192752</v>
      </c>
      <c r="H24" s="6"/>
      <c r="I24" s="9">
        <v>9866</v>
      </c>
    </row>
    <row r="25" spans="1:9" ht="12.75">
      <c r="A25" t="s">
        <v>36</v>
      </c>
      <c r="G25" s="9">
        <f>2089</f>
        <v>2089</v>
      </c>
      <c r="I25" s="9">
        <f>3107</f>
        <v>3107</v>
      </c>
    </row>
    <row r="26" spans="1:9" ht="12.75">
      <c r="A26" t="s">
        <v>39</v>
      </c>
      <c r="G26" s="9">
        <v>19331</v>
      </c>
      <c r="H26" s="6"/>
      <c r="I26" s="9">
        <v>35003</v>
      </c>
    </row>
    <row r="27" spans="1:9" ht="12.75">
      <c r="A27" t="s">
        <v>41</v>
      </c>
      <c r="G27" s="9">
        <v>9453</v>
      </c>
      <c r="H27" s="6"/>
      <c r="I27" s="9">
        <v>12351</v>
      </c>
    </row>
    <row r="28" spans="7:9" ht="12.75">
      <c r="G28" s="10"/>
      <c r="I28" s="10"/>
    </row>
    <row r="29" spans="7:9" ht="12.75">
      <c r="G29" s="11">
        <f>SUM(G21:G27)</f>
        <v>328598</v>
      </c>
      <c r="H29" s="6"/>
      <c r="I29" s="11">
        <f>SUM(I21:I27)</f>
        <v>150285</v>
      </c>
    </row>
    <row r="30" spans="7:9" ht="12.75">
      <c r="G30" s="9"/>
      <c r="H30" s="6"/>
      <c r="I30" s="9"/>
    </row>
    <row r="31" spans="1:9" ht="12.75">
      <c r="A31" t="s">
        <v>45</v>
      </c>
      <c r="G31" s="9"/>
      <c r="H31" s="6"/>
      <c r="I31" s="9"/>
    </row>
    <row r="32" spans="1:10" ht="12.75">
      <c r="A32" t="s">
        <v>48</v>
      </c>
      <c r="G32" s="9">
        <v>23975</v>
      </c>
      <c r="H32" s="6"/>
      <c r="I32" s="9">
        <v>21315</v>
      </c>
      <c r="J32" s="12"/>
    </row>
    <row r="33" spans="1:9" ht="12.75">
      <c r="A33" t="s">
        <v>50</v>
      </c>
      <c r="F33" s="12"/>
      <c r="G33" s="9">
        <v>22382</v>
      </c>
      <c r="H33" s="6"/>
      <c r="I33" s="9">
        <v>20317</v>
      </c>
    </row>
    <row r="34" spans="1:9" ht="12.75">
      <c r="A34" t="s">
        <v>51</v>
      </c>
      <c r="G34" s="9">
        <v>1544</v>
      </c>
      <c r="I34" s="9">
        <v>1031</v>
      </c>
    </row>
    <row r="35" spans="1:9" ht="12.75">
      <c r="A35" t="s">
        <v>54</v>
      </c>
      <c r="G35" s="9">
        <v>6856</v>
      </c>
      <c r="H35" s="6"/>
      <c r="I35" s="9">
        <v>186</v>
      </c>
    </row>
    <row r="36" spans="1:9" ht="12.75">
      <c r="A36" t="s">
        <v>55</v>
      </c>
      <c r="G36" s="9">
        <v>59945</v>
      </c>
      <c r="H36" s="6"/>
      <c r="I36" s="9">
        <v>47601</v>
      </c>
    </row>
    <row r="37" spans="1:9" ht="12.75">
      <c r="A37" t="s">
        <v>56</v>
      </c>
      <c r="G37" s="9">
        <v>3362</v>
      </c>
      <c r="H37" s="6"/>
      <c r="I37" s="9">
        <v>3362</v>
      </c>
    </row>
    <row r="38" spans="1:9" ht="12.75">
      <c r="A38" t="s">
        <v>59</v>
      </c>
      <c r="G38" s="9">
        <v>3026</v>
      </c>
      <c r="H38" s="6"/>
      <c r="I38" s="9">
        <v>2749</v>
      </c>
    </row>
    <row r="39" spans="1:9" ht="12.75">
      <c r="A39" t="s">
        <v>60</v>
      </c>
      <c r="G39" s="9"/>
      <c r="H39" s="6"/>
      <c r="I39" s="9"/>
    </row>
    <row r="40" spans="7:9" ht="12.75">
      <c r="G40" s="11">
        <f>SUM(G32:G38)</f>
        <v>121090</v>
      </c>
      <c r="H40" s="6"/>
      <c r="I40" s="11">
        <f>SUM(I32:I38)</f>
        <v>96561</v>
      </c>
    </row>
    <row r="41" spans="7:9" ht="12.75">
      <c r="G41" s="6"/>
      <c r="H41" s="6"/>
      <c r="I41" s="6"/>
    </row>
    <row r="42" spans="1:9" ht="12.75">
      <c r="A42" t="s">
        <v>64</v>
      </c>
      <c r="G42" s="6">
        <f>+G29-G40</f>
        <v>207508</v>
      </c>
      <c r="H42" s="6"/>
      <c r="I42" s="6">
        <f>+I29-I40</f>
        <v>53724</v>
      </c>
    </row>
    <row r="43" spans="7:9" ht="12.75">
      <c r="G43" s="6"/>
      <c r="H43" s="6"/>
      <c r="I43" s="6"/>
    </row>
    <row r="44" spans="7:9" ht="13.5" thickBot="1">
      <c r="G44" s="13">
        <f>SUM(G8:G18)+G42</f>
        <v>447724</v>
      </c>
      <c r="H44" s="6"/>
      <c r="I44" s="13">
        <f>SUM(I8:I18)+I42</f>
        <v>292061</v>
      </c>
    </row>
    <row r="45" spans="7:9" ht="13.5" thickTop="1">
      <c r="G45" s="6"/>
      <c r="H45" s="6"/>
      <c r="I45" s="6"/>
    </row>
    <row r="46" spans="1:9" ht="12.75">
      <c r="A46" s="1" t="s">
        <v>69</v>
      </c>
      <c r="B46" s="1"/>
      <c r="G46" s="6"/>
      <c r="H46" s="6"/>
      <c r="I46" s="6"/>
    </row>
    <row r="47" spans="7:9" ht="12.75">
      <c r="G47" s="6"/>
      <c r="H47" s="6"/>
      <c r="I47" s="6"/>
    </row>
    <row r="48" spans="1:9" ht="12.75">
      <c r="A48" t="s">
        <v>72</v>
      </c>
      <c r="G48" s="6">
        <v>118020</v>
      </c>
      <c r="H48" s="6"/>
      <c r="I48" s="6">
        <v>116761</v>
      </c>
    </row>
    <row r="49" spans="7:9" ht="12.75">
      <c r="G49" s="6"/>
      <c r="H49" s="6"/>
      <c r="I49" s="6"/>
    </row>
    <row r="50" spans="1:9" ht="12.75">
      <c r="A50" t="s">
        <v>75</v>
      </c>
      <c r="G50" s="6">
        <v>51019</v>
      </c>
      <c r="H50" s="6"/>
      <c r="I50" s="6">
        <v>47534</v>
      </c>
    </row>
    <row r="52" spans="1:9" ht="12.75">
      <c r="A52" t="s">
        <v>77</v>
      </c>
      <c r="G52" s="6">
        <v>4917</v>
      </c>
      <c r="H52" s="6"/>
      <c r="I52" s="6">
        <v>4917</v>
      </c>
    </row>
    <row r="54" spans="1:9" ht="12.75">
      <c r="A54" t="s">
        <v>81</v>
      </c>
      <c r="G54" s="6">
        <v>6995</v>
      </c>
      <c r="H54" s="6"/>
      <c r="I54" s="6">
        <v>6995</v>
      </c>
    </row>
    <row r="56" spans="1:9" ht="12.75">
      <c r="A56" t="s">
        <v>83</v>
      </c>
      <c r="G56" s="6">
        <v>2349</v>
      </c>
      <c r="H56" s="6"/>
      <c r="I56" s="6">
        <v>2349</v>
      </c>
    </row>
    <row r="58" spans="1:9" ht="12.75">
      <c r="A58" t="s">
        <v>87</v>
      </c>
      <c r="G58" s="6">
        <v>-763</v>
      </c>
      <c r="H58" s="6"/>
      <c r="I58" s="6">
        <v>-949</v>
      </c>
    </row>
    <row r="60" spans="1:9" ht="12.75">
      <c r="A60" t="s">
        <v>89</v>
      </c>
      <c r="G60" s="6">
        <v>73964.5</v>
      </c>
      <c r="H60" s="6"/>
      <c r="I60" s="6">
        <v>73365</v>
      </c>
    </row>
    <row r="62" spans="1:9" ht="12.75">
      <c r="A62" t="s">
        <v>91</v>
      </c>
      <c r="G62" s="6">
        <v>1282</v>
      </c>
      <c r="H62" s="6"/>
      <c r="I62" s="6">
        <v>1282</v>
      </c>
    </row>
    <row r="63" spans="7:9" ht="12.75">
      <c r="G63" s="8"/>
      <c r="H63" s="6"/>
      <c r="I63" s="8"/>
    </row>
    <row r="64" spans="1:9" ht="12.75">
      <c r="A64" t="s">
        <v>94</v>
      </c>
      <c r="G64" s="6">
        <f>SUM(G48:G62)</f>
        <v>257783.5</v>
      </c>
      <c r="H64" s="6"/>
      <c r="I64" s="6">
        <f>SUM(I48:I62)</f>
        <v>252254</v>
      </c>
    </row>
    <row r="65" spans="7:9" ht="12.75">
      <c r="G65" s="6"/>
      <c r="H65" s="6"/>
      <c r="I65" s="6"/>
    </row>
    <row r="66" spans="1:9" ht="12.75">
      <c r="A66" t="s">
        <v>98</v>
      </c>
      <c r="G66" s="6">
        <v>62168</v>
      </c>
      <c r="H66" s="6"/>
      <c r="I66" s="6">
        <v>10765</v>
      </c>
    </row>
    <row r="68" spans="1:9" ht="12.75">
      <c r="A68" t="s">
        <v>100</v>
      </c>
      <c r="G68" s="6">
        <f>125113</f>
        <v>125113</v>
      </c>
      <c r="H68" s="6"/>
      <c r="I68" s="6">
        <v>26086</v>
      </c>
    </row>
    <row r="70" spans="1:9" ht="12.75">
      <c r="A70" t="s">
        <v>101</v>
      </c>
      <c r="G70" s="6">
        <v>1700</v>
      </c>
      <c r="H70" s="6"/>
      <c r="I70" s="6">
        <f>1751</f>
        <v>1751</v>
      </c>
    </row>
    <row r="72" spans="1:9" ht="12.75">
      <c r="A72" t="s">
        <v>102</v>
      </c>
      <c r="G72" s="6">
        <v>959</v>
      </c>
      <c r="H72" s="6"/>
      <c r="I72" s="6">
        <v>1205</v>
      </c>
    </row>
    <row r="73" spans="7:9" ht="12.75">
      <c r="G73" s="6"/>
      <c r="H73" s="6"/>
      <c r="I73" s="6"/>
    </row>
    <row r="74" spans="7:9" ht="13.5" thickBot="1">
      <c r="G74" s="13">
        <f>SUM(G64:G72)</f>
        <v>447723.5</v>
      </c>
      <c r="H74" s="6"/>
      <c r="I74" s="13">
        <f>SUM(I64:I72)</f>
        <v>292061</v>
      </c>
    </row>
    <row r="75" ht="13.5" thickTop="1"/>
    <row r="76" spans="1:9" ht="12.75">
      <c r="A76" t="s">
        <v>103</v>
      </c>
      <c r="G76" s="14">
        <f>((G64-G16-G18)/G48)</f>
        <v>1.7702889340789696</v>
      </c>
      <c r="I76">
        <v>1.76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5" max="5" width="9.7109375" style="0" customWidth="1"/>
    <col min="6" max="7" width="10.7109375" style="0" customWidth="1"/>
    <col min="8" max="8" width="5.7109375" style="0" customWidth="1"/>
    <col min="9" max="11" width="10.7109375" style="0" customWidth="1"/>
    <col min="19" max="19" width="10.7109375" style="0" customWidth="1"/>
    <col min="20" max="20" width="7.7109375" style="0" customWidth="1"/>
    <col min="21" max="21" width="10.71093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M1" s="16"/>
      <c r="N1" s="16"/>
      <c r="O1" s="16"/>
      <c r="P1" s="16"/>
      <c r="Q1" s="16"/>
      <c r="R1" s="17"/>
      <c r="S1" s="17"/>
      <c r="T1" s="17"/>
      <c r="U1" s="17"/>
    </row>
    <row r="2" spans="1:21" ht="12.75">
      <c r="A2" s="1" t="s">
        <v>2</v>
      </c>
      <c r="B2" s="1"/>
      <c r="C2" s="1"/>
      <c r="D2" s="1"/>
      <c r="E2" s="1"/>
      <c r="F2" s="1"/>
      <c r="G2" s="1"/>
      <c r="H2" s="1"/>
      <c r="M2" s="16"/>
      <c r="N2" s="16"/>
      <c r="O2" s="16"/>
      <c r="P2" s="16"/>
      <c r="Q2" s="16"/>
      <c r="R2" s="17"/>
      <c r="S2" s="17"/>
      <c r="T2" s="17"/>
      <c r="U2" s="17"/>
    </row>
    <row r="3" spans="13:21" ht="12.75">
      <c r="M3" s="17"/>
      <c r="N3" s="17"/>
      <c r="O3" s="17"/>
      <c r="P3" s="17"/>
      <c r="Q3" s="17"/>
      <c r="R3" s="17"/>
      <c r="S3" s="17"/>
      <c r="T3" s="17"/>
      <c r="U3" s="17"/>
    </row>
    <row r="4" spans="13:21" ht="12.75">
      <c r="M4" s="17"/>
      <c r="N4" s="17"/>
      <c r="O4" s="17"/>
      <c r="P4" s="17"/>
      <c r="Q4" s="17"/>
      <c r="R4" s="17"/>
      <c r="S4" s="18"/>
      <c r="T4" s="17"/>
      <c r="U4" s="18"/>
    </row>
    <row r="5" spans="6:21" ht="12.75">
      <c r="F5" s="3" t="s">
        <v>104</v>
      </c>
      <c r="G5" s="3"/>
      <c r="I5" s="3" t="s">
        <v>5</v>
      </c>
      <c r="J5" s="3"/>
      <c r="M5" s="17"/>
      <c r="N5" s="17"/>
      <c r="O5" s="17"/>
      <c r="P5" s="17"/>
      <c r="Q5" s="17"/>
      <c r="R5" s="17"/>
      <c r="S5" s="18"/>
      <c r="T5" s="17"/>
      <c r="U5" s="18"/>
    </row>
    <row r="6" spans="6:21" ht="12.75">
      <c r="F6" s="2">
        <v>1999</v>
      </c>
      <c r="G6" s="2">
        <v>1998</v>
      </c>
      <c r="I6" s="2">
        <v>1999</v>
      </c>
      <c r="J6" s="2">
        <v>1998</v>
      </c>
      <c r="M6" s="16"/>
      <c r="N6" s="16"/>
      <c r="O6" s="17"/>
      <c r="P6" s="17"/>
      <c r="Q6" s="17"/>
      <c r="R6" s="17"/>
      <c r="S6" s="18"/>
      <c r="T6" s="17"/>
      <c r="U6" s="18"/>
    </row>
    <row r="7" spans="6:21" ht="12.75">
      <c r="F7" s="4" t="s">
        <v>9</v>
      </c>
      <c r="G7" s="4" t="s">
        <v>9</v>
      </c>
      <c r="I7" s="5" t="s">
        <v>9</v>
      </c>
      <c r="J7" s="5" t="s">
        <v>9</v>
      </c>
      <c r="M7" s="17"/>
      <c r="N7" s="17"/>
      <c r="O7" s="17"/>
      <c r="P7" s="17"/>
      <c r="Q7" s="17"/>
      <c r="R7" s="17"/>
      <c r="S7" s="17"/>
      <c r="T7" s="17"/>
      <c r="U7" s="17"/>
    </row>
    <row r="8" spans="13:21" ht="12.75">
      <c r="M8" s="17"/>
      <c r="N8" s="17"/>
      <c r="O8" s="17"/>
      <c r="P8" s="17"/>
      <c r="Q8" s="17"/>
      <c r="R8" s="17"/>
      <c r="S8" s="19"/>
      <c r="T8" s="19"/>
      <c r="U8" s="19"/>
    </row>
    <row r="9" spans="1:21" ht="12.75">
      <c r="A9" t="s">
        <v>11</v>
      </c>
      <c r="B9" t="s">
        <v>12</v>
      </c>
      <c r="F9" s="6">
        <v>69119</v>
      </c>
      <c r="G9" s="6"/>
      <c r="I9" s="6">
        <f>F9</f>
        <v>69119</v>
      </c>
      <c r="J9" s="6"/>
      <c r="M9" s="17"/>
      <c r="N9" s="17"/>
      <c r="O9" s="17"/>
      <c r="P9" s="17"/>
      <c r="Q9" s="17"/>
      <c r="R9" s="17"/>
      <c r="S9" s="19"/>
      <c r="T9" s="19"/>
      <c r="U9" s="19"/>
    </row>
    <row r="10" spans="6:21" ht="12.75">
      <c r="F10" s="6"/>
      <c r="G10" s="6"/>
      <c r="I10" s="6"/>
      <c r="J10" s="6"/>
      <c r="M10" s="17"/>
      <c r="N10" s="17"/>
      <c r="O10" s="17"/>
      <c r="P10" s="17"/>
      <c r="Q10" s="17"/>
      <c r="R10" s="17"/>
      <c r="S10" s="19"/>
      <c r="T10" s="19"/>
      <c r="U10" s="19"/>
    </row>
    <row r="11" spans="1:21" ht="12.75">
      <c r="A11" t="s">
        <v>14</v>
      </c>
      <c r="B11" t="s">
        <v>15</v>
      </c>
      <c r="F11" s="6">
        <f>'[1]Income&amp;expsum99'!D49</f>
        <v>397</v>
      </c>
      <c r="G11" s="6"/>
      <c r="I11" s="6">
        <f>F11</f>
        <v>397</v>
      </c>
      <c r="J11" s="6"/>
      <c r="M11" s="17"/>
      <c r="N11" s="17"/>
      <c r="O11" s="17"/>
      <c r="P11" s="17"/>
      <c r="Q11" s="17"/>
      <c r="R11" s="17"/>
      <c r="S11" s="19"/>
      <c r="T11" s="19"/>
      <c r="U11" s="19"/>
    </row>
    <row r="12" spans="6:21" ht="12.75">
      <c r="F12" s="6"/>
      <c r="G12" s="6"/>
      <c r="I12" s="6"/>
      <c r="J12" s="6"/>
      <c r="M12" s="17"/>
      <c r="N12" s="17"/>
      <c r="O12" s="17"/>
      <c r="P12" s="17"/>
      <c r="Q12" s="17"/>
      <c r="R12" s="17"/>
      <c r="S12" s="19"/>
      <c r="T12" s="19"/>
      <c r="U12" s="19"/>
    </row>
    <row r="13" spans="1:21" ht="12.75">
      <c r="A13" t="s">
        <v>17</v>
      </c>
      <c r="B13" t="s">
        <v>18</v>
      </c>
      <c r="F13" s="6">
        <f>'[1]Income&amp;expsum99'!H49</f>
        <v>439</v>
      </c>
      <c r="G13" s="6"/>
      <c r="I13" s="6">
        <f>F13</f>
        <v>439</v>
      </c>
      <c r="J13" s="6"/>
      <c r="M13" s="17"/>
      <c r="N13" s="17"/>
      <c r="O13" s="17"/>
      <c r="P13" s="17"/>
      <c r="Q13" s="17"/>
      <c r="R13" s="17"/>
      <c r="S13" s="19"/>
      <c r="T13" s="19"/>
      <c r="U13" s="19"/>
    </row>
    <row r="14" spans="6:21" ht="12.75">
      <c r="F14" s="6"/>
      <c r="G14" s="6"/>
      <c r="I14" s="6"/>
      <c r="J14" s="6"/>
      <c r="M14" s="17"/>
      <c r="N14" s="17"/>
      <c r="O14" s="17"/>
      <c r="P14" s="17"/>
      <c r="Q14" s="17"/>
      <c r="R14" s="17"/>
      <c r="S14" s="19"/>
      <c r="T14" s="19"/>
      <c r="U14" s="19"/>
    </row>
    <row r="15" spans="1:21" ht="12.75">
      <c r="A15" t="s">
        <v>20</v>
      </c>
      <c r="B15" t="s">
        <v>21</v>
      </c>
      <c r="F15" s="7">
        <f>'[1]BS&amp;PL'!F15</f>
        <v>8576</v>
      </c>
      <c r="G15" s="7"/>
      <c r="I15" s="7">
        <f>F15</f>
        <v>8576</v>
      </c>
      <c r="J15" s="6"/>
      <c r="M15" s="17"/>
      <c r="N15" s="17"/>
      <c r="O15" s="17"/>
      <c r="P15" s="17"/>
      <c r="Q15" s="17"/>
      <c r="R15" s="17"/>
      <c r="S15" s="19"/>
      <c r="T15" s="19"/>
      <c r="U15" s="19"/>
    </row>
    <row r="16" spans="2:21" ht="12.75">
      <c r="B16" t="s">
        <v>22</v>
      </c>
      <c r="F16" s="6"/>
      <c r="G16" s="6"/>
      <c r="I16" s="6"/>
      <c r="J16" s="7"/>
      <c r="M16" s="17"/>
      <c r="N16" s="17"/>
      <c r="O16" s="17"/>
      <c r="P16" s="17"/>
      <c r="Q16" s="17"/>
      <c r="R16" s="17"/>
      <c r="S16" s="19"/>
      <c r="T16" s="19"/>
      <c r="U16" s="19"/>
    </row>
    <row r="17" spans="2:21" ht="12.75">
      <c r="B17" t="s">
        <v>24</v>
      </c>
      <c r="F17" s="6"/>
      <c r="G17" s="6"/>
      <c r="I17" s="6"/>
      <c r="J17" s="6"/>
      <c r="M17" s="17"/>
      <c r="N17" s="17"/>
      <c r="O17" s="17"/>
      <c r="P17" s="17"/>
      <c r="Q17" s="17"/>
      <c r="R17" s="17"/>
      <c r="S17" s="19"/>
      <c r="T17" s="19"/>
      <c r="U17" s="19"/>
    </row>
    <row r="18" spans="2:21" ht="12.75">
      <c r="B18" t="s">
        <v>25</v>
      </c>
      <c r="F18" s="6"/>
      <c r="G18" s="6"/>
      <c r="I18" s="6"/>
      <c r="J18" s="6"/>
      <c r="M18" s="17"/>
      <c r="N18" s="17"/>
      <c r="O18" s="17"/>
      <c r="P18" s="17"/>
      <c r="Q18" s="17"/>
      <c r="R18" s="17"/>
      <c r="S18" s="19"/>
      <c r="T18" s="19"/>
      <c r="U18" s="19"/>
    </row>
    <row r="19" spans="6:21" ht="12.75">
      <c r="F19" s="6"/>
      <c r="G19" s="6"/>
      <c r="I19" s="6"/>
      <c r="J19" s="6"/>
      <c r="M19" s="17"/>
      <c r="N19" s="17"/>
      <c r="O19" s="17"/>
      <c r="P19" s="17"/>
      <c r="Q19" s="17"/>
      <c r="R19" s="17"/>
      <c r="S19" s="19"/>
      <c r="T19" s="19"/>
      <c r="U19" s="19"/>
    </row>
    <row r="20" spans="1:21" ht="12.75">
      <c r="A20" t="s">
        <v>14</v>
      </c>
      <c r="B20" t="s">
        <v>27</v>
      </c>
      <c r="F20" s="6">
        <f>-'[1]Income&amp;expsum99'!N49</f>
        <v>-1473</v>
      </c>
      <c r="G20" s="7"/>
      <c r="I20" s="6">
        <f>F20</f>
        <v>-1473</v>
      </c>
      <c r="J20" s="6"/>
      <c r="M20" s="17"/>
      <c r="N20" s="17"/>
      <c r="O20" s="17"/>
      <c r="P20" s="17"/>
      <c r="Q20" s="17"/>
      <c r="R20" s="17"/>
      <c r="S20" s="19"/>
      <c r="T20" s="19"/>
      <c r="U20" s="19"/>
    </row>
    <row r="21" spans="6:21" ht="12.75">
      <c r="F21" s="6"/>
      <c r="G21" s="6"/>
      <c r="I21" s="6"/>
      <c r="J21" s="6"/>
      <c r="M21" s="17"/>
      <c r="N21" s="17"/>
      <c r="O21" s="17"/>
      <c r="P21" s="17"/>
      <c r="Q21" s="17"/>
      <c r="R21" s="17"/>
      <c r="S21" s="19"/>
      <c r="T21" s="19"/>
      <c r="U21" s="19"/>
    </row>
    <row r="22" spans="1:21" ht="12.75">
      <c r="A22" t="s">
        <v>17</v>
      </c>
      <c r="B22" t="s">
        <v>30</v>
      </c>
      <c r="F22" s="6">
        <f>-'[1]Income&amp;expsum99'!L49</f>
        <v>-2654</v>
      </c>
      <c r="G22" s="6"/>
      <c r="I22" s="6">
        <f>F22</f>
        <v>-2654</v>
      </c>
      <c r="J22" s="6"/>
      <c r="M22" s="17"/>
      <c r="N22" s="17"/>
      <c r="O22" s="17"/>
      <c r="P22" s="17"/>
      <c r="Q22" s="17"/>
      <c r="R22" s="17"/>
      <c r="S22" s="19"/>
      <c r="T22" s="19"/>
      <c r="U22" s="19"/>
    </row>
    <row r="23" spans="6:21" ht="12.75">
      <c r="F23" s="6"/>
      <c r="G23" s="6"/>
      <c r="I23" s="6"/>
      <c r="J23" s="6"/>
      <c r="M23" s="17"/>
      <c r="N23" s="17"/>
      <c r="O23" s="17"/>
      <c r="P23" s="17"/>
      <c r="Q23" s="17"/>
      <c r="R23" s="17"/>
      <c r="S23" s="19"/>
      <c r="T23" s="19"/>
      <c r="U23" s="19"/>
    </row>
    <row r="24" spans="1:21" ht="12.75">
      <c r="A24" t="s">
        <v>33</v>
      </c>
      <c r="B24" t="s">
        <v>34</v>
      </c>
      <c r="F24" s="6">
        <v>0</v>
      </c>
      <c r="G24" s="6"/>
      <c r="I24" s="6">
        <f>F24</f>
        <v>0</v>
      </c>
      <c r="J24" s="6"/>
      <c r="M24" s="17"/>
      <c r="N24" s="17"/>
      <c r="O24" s="17"/>
      <c r="P24" s="17"/>
      <c r="Q24" s="17"/>
      <c r="R24" s="17"/>
      <c r="S24" s="19"/>
      <c r="T24" s="19"/>
      <c r="U24" s="19"/>
    </row>
    <row r="25" spans="6:21" ht="12.75">
      <c r="F25" s="6"/>
      <c r="G25" s="6"/>
      <c r="I25" s="6"/>
      <c r="J25" s="6"/>
      <c r="M25" s="17"/>
      <c r="N25" s="17"/>
      <c r="O25" s="17"/>
      <c r="P25" s="17"/>
      <c r="Q25" s="17"/>
      <c r="R25" s="17"/>
      <c r="S25" s="19"/>
      <c r="T25" s="17"/>
      <c r="U25" s="19"/>
    </row>
    <row r="26" spans="1:21" ht="12.75">
      <c r="A26" t="s">
        <v>37</v>
      </c>
      <c r="B26" t="s">
        <v>38</v>
      </c>
      <c r="F26" s="6">
        <f>'[1]BS&amp;PL'!F26</f>
        <v>4449</v>
      </c>
      <c r="G26" s="6"/>
      <c r="I26" s="6">
        <f>F26</f>
        <v>4449</v>
      </c>
      <c r="J26" s="6"/>
      <c r="M26" s="17"/>
      <c r="N26" s="17"/>
      <c r="O26" s="17"/>
      <c r="P26" s="17"/>
      <c r="Q26" s="17"/>
      <c r="R26" s="17"/>
      <c r="S26" s="19"/>
      <c r="T26" s="19"/>
      <c r="U26" s="19"/>
    </row>
    <row r="27" spans="2:21" ht="12.75">
      <c r="B27" t="s">
        <v>40</v>
      </c>
      <c r="F27" s="6"/>
      <c r="G27" s="6"/>
      <c r="I27" s="6"/>
      <c r="J27" s="6"/>
      <c r="M27" s="17"/>
      <c r="N27" s="17"/>
      <c r="O27" s="17"/>
      <c r="P27" s="17"/>
      <c r="Q27" s="17"/>
      <c r="R27" s="17"/>
      <c r="S27" s="19"/>
      <c r="T27" s="19"/>
      <c r="U27" s="19"/>
    </row>
    <row r="28" spans="2:21" ht="12.75">
      <c r="B28" t="s">
        <v>42</v>
      </c>
      <c r="F28" s="6"/>
      <c r="G28" s="6"/>
      <c r="I28" s="6"/>
      <c r="J28" s="6"/>
      <c r="M28" s="17"/>
      <c r="N28" s="17"/>
      <c r="O28" s="17"/>
      <c r="P28" s="17"/>
      <c r="Q28" s="17"/>
      <c r="R28" s="17"/>
      <c r="S28" s="17"/>
      <c r="T28" s="17"/>
      <c r="U28" s="17"/>
    </row>
    <row r="29" spans="2:21" ht="12.75">
      <c r="B29" t="s">
        <v>43</v>
      </c>
      <c r="F29" s="6"/>
      <c r="G29" s="6"/>
      <c r="I29" s="6"/>
      <c r="J29" s="6"/>
      <c r="M29" s="17"/>
      <c r="N29" s="17"/>
      <c r="O29" s="17"/>
      <c r="P29" s="17"/>
      <c r="Q29" s="17"/>
      <c r="R29" s="17"/>
      <c r="S29" s="19"/>
      <c r="T29" s="19"/>
      <c r="U29" s="19"/>
    </row>
    <row r="30" spans="2:21" ht="12.75">
      <c r="B30" t="s">
        <v>44</v>
      </c>
      <c r="F30" s="6"/>
      <c r="G30" s="6"/>
      <c r="I30" s="6"/>
      <c r="J30" s="6"/>
      <c r="M30" s="17"/>
      <c r="N30" s="17"/>
      <c r="O30" s="17"/>
      <c r="P30" s="17"/>
      <c r="Q30" s="17"/>
      <c r="R30" s="17"/>
      <c r="S30" s="19"/>
      <c r="T30" s="19"/>
      <c r="U30" s="19"/>
    </row>
    <row r="31" spans="6:21" ht="12.75">
      <c r="F31" s="6"/>
      <c r="G31" s="6"/>
      <c r="I31" s="6"/>
      <c r="J31" s="6"/>
      <c r="M31" s="17"/>
      <c r="N31" s="17"/>
      <c r="O31" s="17"/>
      <c r="P31" s="17"/>
      <c r="Q31" s="17"/>
      <c r="R31" s="17"/>
      <c r="S31" s="19"/>
      <c r="T31" s="19"/>
      <c r="U31" s="19"/>
    </row>
    <row r="32" spans="1:22" ht="12.75">
      <c r="A32" t="s">
        <v>46</v>
      </c>
      <c r="B32" t="s">
        <v>47</v>
      </c>
      <c r="F32" s="6">
        <v>499</v>
      </c>
      <c r="G32" s="6"/>
      <c r="I32" s="6">
        <f>F32</f>
        <v>499</v>
      </c>
      <c r="J32" s="6"/>
      <c r="M32" s="17"/>
      <c r="N32" s="17"/>
      <c r="O32" s="17"/>
      <c r="P32" s="17"/>
      <c r="Q32" s="17"/>
      <c r="R32" s="17"/>
      <c r="S32" s="19"/>
      <c r="T32" s="19"/>
      <c r="U32" s="19"/>
      <c r="V32" s="12"/>
    </row>
    <row r="33" spans="2:21" ht="12.75">
      <c r="B33" t="s">
        <v>49</v>
      </c>
      <c r="F33" s="6"/>
      <c r="G33" s="6"/>
      <c r="I33" s="6"/>
      <c r="J33" s="6"/>
      <c r="M33" s="17"/>
      <c r="N33" s="17"/>
      <c r="O33" s="17"/>
      <c r="P33" s="17"/>
      <c r="Q33" s="17"/>
      <c r="R33" s="20"/>
      <c r="S33" s="19"/>
      <c r="T33" s="19"/>
      <c r="U33" s="19"/>
    </row>
    <row r="34" spans="6:21" ht="12.75">
      <c r="F34" s="6"/>
      <c r="G34" s="6"/>
      <c r="I34" s="6"/>
      <c r="J34" s="6"/>
      <c r="M34" s="17"/>
      <c r="N34" s="17"/>
      <c r="O34" s="17"/>
      <c r="P34" s="17"/>
      <c r="Q34" s="17"/>
      <c r="R34" s="17"/>
      <c r="S34" s="19"/>
      <c r="T34" s="17"/>
      <c r="U34" s="19"/>
    </row>
    <row r="35" spans="1:21" ht="12.75">
      <c r="A35" t="s">
        <v>52</v>
      </c>
      <c r="B35" t="s">
        <v>53</v>
      </c>
      <c r="F35" s="6">
        <f>+F26+F32</f>
        <v>4948</v>
      </c>
      <c r="G35" s="6"/>
      <c r="I35" s="6">
        <f>+I26+I32</f>
        <v>4948</v>
      </c>
      <c r="J35" s="6"/>
      <c r="M35" s="17"/>
      <c r="N35" s="17"/>
      <c r="O35" s="17"/>
      <c r="P35" s="17"/>
      <c r="Q35" s="17"/>
      <c r="R35" s="17"/>
      <c r="S35" s="19"/>
      <c r="T35" s="19"/>
      <c r="U35" s="19"/>
    </row>
    <row r="36" spans="2:21" ht="12.75">
      <c r="B36" t="s">
        <v>25</v>
      </c>
      <c r="F36" s="6"/>
      <c r="G36" s="6"/>
      <c r="I36" s="6"/>
      <c r="J36" s="6"/>
      <c r="M36" s="17"/>
      <c r="N36" s="17"/>
      <c r="O36" s="17"/>
      <c r="P36" s="17"/>
      <c r="Q36" s="17"/>
      <c r="R36" s="17"/>
      <c r="S36" s="19"/>
      <c r="T36" s="19"/>
      <c r="U36" s="19"/>
    </row>
    <row r="37" spans="6:21" ht="12.75">
      <c r="F37" s="6"/>
      <c r="G37" s="6"/>
      <c r="I37" s="6"/>
      <c r="J37" s="6"/>
      <c r="M37" s="17"/>
      <c r="N37" s="17"/>
      <c r="O37" s="17"/>
      <c r="P37" s="17"/>
      <c r="Q37" s="17"/>
      <c r="R37" s="17"/>
      <c r="S37" s="19"/>
      <c r="T37" s="19"/>
      <c r="U37" s="19"/>
    </row>
    <row r="38" spans="1:21" ht="12.75">
      <c r="A38" t="s">
        <v>57</v>
      </c>
      <c r="B38" t="s">
        <v>58</v>
      </c>
      <c r="F38" s="6">
        <v>-1646</v>
      </c>
      <c r="G38" s="6"/>
      <c r="I38" s="6">
        <f>F38</f>
        <v>-1646</v>
      </c>
      <c r="J38" s="6"/>
      <c r="M38" s="17"/>
      <c r="N38" s="17"/>
      <c r="O38" s="17"/>
      <c r="P38" s="17"/>
      <c r="Q38" s="17"/>
      <c r="R38" s="17"/>
      <c r="S38" s="19"/>
      <c r="T38" s="19"/>
      <c r="U38" s="19"/>
    </row>
    <row r="39" spans="6:21" ht="12.75">
      <c r="F39" s="6"/>
      <c r="G39" s="6"/>
      <c r="I39" s="6"/>
      <c r="J39" s="6"/>
      <c r="M39" s="17"/>
      <c r="N39" s="17"/>
      <c r="O39" s="17"/>
      <c r="P39" s="17"/>
      <c r="Q39" s="17"/>
      <c r="R39" s="17"/>
      <c r="S39" s="19"/>
      <c r="T39" s="19"/>
      <c r="U39" s="19"/>
    </row>
    <row r="40" spans="1:21" ht="12.75">
      <c r="A40" t="s">
        <v>61</v>
      </c>
      <c r="B40" t="s">
        <v>62</v>
      </c>
      <c r="F40" s="6">
        <f>+F35+F38</f>
        <v>3302</v>
      </c>
      <c r="G40" s="6"/>
      <c r="I40" s="6">
        <f>+I35+I38</f>
        <v>3302</v>
      </c>
      <c r="J40" s="6"/>
      <c r="M40" s="17"/>
      <c r="N40" s="17"/>
      <c r="O40" s="17"/>
      <c r="P40" s="17"/>
      <c r="Q40" s="17"/>
      <c r="R40" s="17"/>
      <c r="S40" s="19"/>
      <c r="T40" s="19"/>
      <c r="U40" s="19"/>
    </row>
    <row r="41" spans="2:21" ht="12.75">
      <c r="B41" t="s">
        <v>63</v>
      </c>
      <c r="F41" s="6"/>
      <c r="G41" s="6"/>
      <c r="I41" s="6"/>
      <c r="J41" s="6"/>
      <c r="M41" s="17"/>
      <c r="N41" s="17"/>
      <c r="O41" s="17"/>
      <c r="P41" s="17"/>
      <c r="Q41" s="17"/>
      <c r="R41" s="17"/>
      <c r="S41" s="19"/>
      <c r="T41" s="19"/>
      <c r="U41" s="19"/>
    </row>
    <row r="42" spans="6:21" ht="12.75">
      <c r="F42" s="6"/>
      <c r="G42" s="6"/>
      <c r="I42" s="6"/>
      <c r="J42" s="6"/>
      <c r="M42" s="17"/>
      <c r="N42" s="17"/>
      <c r="O42" s="17"/>
      <c r="P42" s="17"/>
      <c r="Q42" s="17"/>
      <c r="R42" s="17"/>
      <c r="S42" s="19"/>
      <c r="T42" s="19"/>
      <c r="U42" s="19"/>
    </row>
    <row r="43" spans="2:21" ht="12.75">
      <c r="B43" t="s">
        <v>65</v>
      </c>
      <c r="F43" s="6">
        <v>183</v>
      </c>
      <c r="G43" s="6"/>
      <c r="I43" s="6">
        <f>F43</f>
        <v>183</v>
      </c>
      <c r="J43" s="6"/>
      <c r="M43" s="17"/>
      <c r="N43" s="17"/>
      <c r="O43" s="17"/>
      <c r="P43" s="17"/>
      <c r="Q43" s="17"/>
      <c r="R43" s="17"/>
      <c r="S43" s="19"/>
      <c r="T43" s="19"/>
      <c r="U43" s="19"/>
    </row>
    <row r="44" spans="6:21" ht="12.75">
      <c r="F44" s="6"/>
      <c r="G44" s="6"/>
      <c r="I44" s="6"/>
      <c r="J44" s="6"/>
      <c r="M44" s="17"/>
      <c r="N44" s="17"/>
      <c r="O44" s="17"/>
      <c r="P44" s="17"/>
      <c r="Q44" s="17"/>
      <c r="R44" s="17"/>
      <c r="S44" s="19"/>
      <c r="T44" s="19"/>
      <c r="U44" s="19"/>
    </row>
    <row r="45" spans="1:21" ht="12.75">
      <c r="A45" t="s">
        <v>66</v>
      </c>
      <c r="B45" t="s">
        <v>67</v>
      </c>
      <c r="F45" s="6">
        <f>+F40+F43</f>
        <v>3485</v>
      </c>
      <c r="G45" s="6"/>
      <c r="I45" s="6">
        <f>+I40+I43</f>
        <v>3485</v>
      </c>
      <c r="J45" s="6"/>
      <c r="M45" s="17"/>
      <c r="N45" s="17"/>
      <c r="O45" s="17"/>
      <c r="P45" s="17"/>
      <c r="Q45" s="17"/>
      <c r="R45" s="17"/>
      <c r="S45" s="19"/>
      <c r="T45" s="19"/>
      <c r="U45" s="19"/>
    </row>
    <row r="46" spans="2:21" ht="12.75">
      <c r="B46" t="s">
        <v>68</v>
      </c>
      <c r="F46" s="6"/>
      <c r="G46" s="6"/>
      <c r="I46" s="6"/>
      <c r="J46" s="6"/>
      <c r="M46" s="16"/>
      <c r="N46" s="16"/>
      <c r="O46" s="17"/>
      <c r="P46" s="17"/>
      <c r="Q46" s="17"/>
      <c r="R46" s="17"/>
      <c r="S46" s="19"/>
      <c r="T46" s="19"/>
      <c r="U46" s="19"/>
    </row>
    <row r="47" spans="6:21" ht="12.75">
      <c r="F47" s="6"/>
      <c r="G47" s="6"/>
      <c r="I47" s="6"/>
      <c r="J47" s="6"/>
      <c r="M47" s="17"/>
      <c r="N47" s="17"/>
      <c r="O47" s="17"/>
      <c r="P47" s="17"/>
      <c r="Q47" s="17"/>
      <c r="R47" s="17"/>
      <c r="S47" s="19"/>
      <c r="T47" s="19"/>
      <c r="U47" s="19"/>
    </row>
    <row r="48" spans="1:21" ht="12.75">
      <c r="A48" t="s">
        <v>70</v>
      </c>
      <c r="B48" t="s">
        <v>71</v>
      </c>
      <c r="F48" s="6">
        <v>0</v>
      </c>
      <c r="G48" s="6"/>
      <c r="I48" s="6">
        <v>0</v>
      </c>
      <c r="J48" s="6"/>
      <c r="M48" s="17"/>
      <c r="N48" s="17"/>
      <c r="O48" s="17"/>
      <c r="P48" s="17"/>
      <c r="Q48" s="17"/>
      <c r="R48" s="17"/>
      <c r="S48" s="19"/>
      <c r="T48" s="19"/>
      <c r="U48" s="19"/>
    </row>
    <row r="49" spans="2:21" ht="12.75">
      <c r="B49" t="s">
        <v>73</v>
      </c>
      <c r="F49" s="6">
        <v>0</v>
      </c>
      <c r="G49" s="6"/>
      <c r="I49" s="6">
        <v>0</v>
      </c>
      <c r="J49" s="6"/>
      <c r="M49" s="17"/>
      <c r="N49" s="17"/>
      <c r="O49" s="17"/>
      <c r="P49" s="17"/>
      <c r="Q49" s="17"/>
      <c r="R49" s="17"/>
      <c r="S49" s="19"/>
      <c r="T49" s="19"/>
      <c r="U49" s="19"/>
    </row>
    <row r="50" spans="2:21" ht="12.75">
      <c r="B50" t="s">
        <v>74</v>
      </c>
      <c r="F50" s="6">
        <v>0</v>
      </c>
      <c r="G50" s="6"/>
      <c r="I50" s="6">
        <v>0</v>
      </c>
      <c r="J50" s="6"/>
      <c r="M50" s="17"/>
      <c r="N50" s="17"/>
      <c r="O50" s="17"/>
      <c r="P50" s="17"/>
      <c r="Q50" s="17"/>
      <c r="R50" s="17"/>
      <c r="S50" s="19"/>
      <c r="T50" s="19"/>
      <c r="U50" s="19"/>
    </row>
    <row r="51" spans="2:21" ht="12.75">
      <c r="B51" t="s">
        <v>76</v>
      </c>
      <c r="F51" s="6"/>
      <c r="G51" s="6"/>
      <c r="I51" s="6"/>
      <c r="J51" s="6"/>
      <c r="M51" s="17"/>
      <c r="N51" s="17"/>
      <c r="O51" s="17"/>
      <c r="P51" s="17"/>
      <c r="Q51" s="17"/>
      <c r="R51" s="17"/>
      <c r="S51" s="17"/>
      <c r="T51" s="17"/>
      <c r="U51" s="17"/>
    </row>
    <row r="52" spans="6:21" ht="12.75">
      <c r="F52" s="6"/>
      <c r="G52" s="6"/>
      <c r="I52" s="6"/>
      <c r="J52" s="6"/>
      <c r="M52" s="17"/>
      <c r="N52" s="17"/>
      <c r="O52" s="17"/>
      <c r="P52" s="17"/>
      <c r="Q52" s="17"/>
      <c r="R52" s="17"/>
      <c r="S52" s="19"/>
      <c r="T52" s="19"/>
      <c r="U52" s="19"/>
    </row>
    <row r="53" spans="1:21" ht="12.75">
      <c r="A53" t="s">
        <v>78</v>
      </c>
      <c r="B53" t="s">
        <v>79</v>
      </c>
      <c r="F53" s="6">
        <f>SUM(F45:F51)</f>
        <v>3485</v>
      </c>
      <c r="G53" s="6"/>
      <c r="I53" s="6">
        <f>SUM(I45:I51)</f>
        <v>3485</v>
      </c>
      <c r="J53" s="6"/>
      <c r="M53" s="17"/>
      <c r="N53" s="17"/>
      <c r="O53" s="17"/>
      <c r="P53" s="17"/>
      <c r="Q53" s="17"/>
      <c r="R53" s="17"/>
      <c r="S53" s="17"/>
      <c r="T53" s="17"/>
      <c r="U53" s="17"/>
    </row>
    <row r="54" spans="2:21" ht="12.75">
      <c r="B54" t="s">
        <v>80</v>
      </c>
      <c r="F54" s="6"/>
      <c r="G54" s="6"/>
      <c r="I54" s="6"/>
      <c r="J54" s="6"/>
      <c r="M54" s="17"/>
      <c r="N54" s="17"/>
      <c r="O54" s="17"/>
      <c r="P54" s="17"/>
      <c r="Q54" s="17"/>
      <c r="R54" s="17"/>
      <c r="S54" s="19"/>
      <c r="T54" s="19"/>
      <c r="U54" s="19"/>
    </row>
    <row r="55" spans="2:21" ht="12.75">
      <c r="B55" t="s">
        <v>82</v>
      </c>
      <c r="F55" s="6"/>
      <c r="G55" s="6"/>
      <c r="I55" s="6"/>
      <c r="J55" s="6"/>
      <c r="M55" s="17"/>
      <c r="N55" s="17"/>
      <c r="O55" s="17"/>
      <c r="P55" s="17"/>
      <c r="Q55" s="17"/>
      <c r="R55" s="17"/>
      <c r="S55" s="17"/>
      <c r="T55" s="17"/>
      <c r="U55" s="17"/>
    </row>
    <row r="56" spans="13:21" ht="12.75">
      <c r="M56" s="17"/>
      <c r="N56" s="17"/>
      <c r="O56" s="17"/>
      <c r="P56" s="17"/>
      <c r="Q56" s="17"/>
      <c r="R56" s="17"/>
      <c r="S56" s="19"/>
      <c r="T56" s="19"/>
      <c r="U56" s="19"/>
    </row>
    <row r="57" spans="1:21" ht="12.75">
      <c r="A57" t="s">
        <v>84</v>
      </c>
      <c r="B57" t="s">
        <v>85</v>
      </c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2.75">
      <c r="B58" t="s">
        <v>86</v>
      </c>
      <c r="M58" s="17"/>
      <c r="N58" s="17"/>
      <c r="O58" s="17"/>
      <c r="P58" s="17"/>
      <c r="Q58" s="17"/>
      <c r="R58" s="17"/>
      <c r="S58" s="19"/>
      <c r="T58" s="19"/>
      <c r="U58" s="19"/>
    </row>
    <row r="59" spans="2:21" ht="12.75">
      <c r="B59" t="s">
        <v>88</v>
      </c>
      <c r="M59" s="17"/>
      <c r="N59" s="17"/>
      <c r="O59" s="17"/>
      <c r="P59" s="17"/>
      <c r="Q59" s="17"/>
      <c r="R59" s="17"/>
      <c r="S59" s="17"/>
      <c r="T59" s="17"/>
      <c r="U59" s="17"/>
    </row>
    <row r="60" spans="13:21" ht="12.75">
      <c r="M60" s="17"/>
      <c r="N60" s="17"/>
      <c r="O60" s="17"/>
      <c r="P60" s="17"/>
      <c r="Q60" s="17"/>
      <c r="R60" s="17"/>
      <c r="S60" s="19"/>
      <c r="T60" s="19"/>
      <c r="U60" s="19"/>
    </row>
    <row r="61" spans="2:21" ht="12.75">
      <c r="B61" t="s">
        <v>90</v>
      </c>
      <c r="F61" s="14">
        <f>'[1]EPS'!G70</f>
        <v>2.963776076787209</v>
      </c>
      <c r="I61" s="14">
        <f>'[1]EPS'!J70</f>
        <v>2.963776076787209</v>
      </c>
      <c r="M61" s="17"/>
      <c r="N61" s="17"/>
      <c r="O61" s="17"/>
      <c r="P61" s="17"/>
      <c r="Q61" s="17"/>
      <c r="R61" s="17"/>
      <c r="S61" s="17"/>
      <c r="T61" s="17"/>
      <c r="U61" s="17"/>
    </row>
    <row r="62" spans="13:21" ht="12.75">
      <c r="M62" s="17"/>
      <c r="N62" s="17"/>
      <c r="O62" s="17"/>
      <c r="P62" s="17"/>
      <c r="Q62" s="17"/>
      <c r="R62" s="17"/>
      <c r="S62" s="19"/>
      <c r="T62" s="19"/>
      <c r="U62" s="19"/>
    </row>
    <row r="63" spans="2:21" ht="12.75">
      <c r="B63" t="s">
        <v>92</v>
      </c>
      <c r="F63" s="14">
        <f>'[1]EPS'!G72</f>
        <v>3.1847389223332967</v>
      </c>
      <c r="I63" s="14">
        <f>'[1]EPS'!J72</f>
        <v>3.1847389223332967</v>
      </c>
      <c r="M63" s="17"/>
      <c r="N63" s="17"/>
      <c r="O63" s="17"/>
      <c r="P63" s="17"/>
      <c r="Q63" s="17"/>
      <c r="R63" s="17"/>
      <c r="S63" s="19"/>
      <c r="T63" s="19"/>
      <c r="U63" s="19"/>
    </row>
    <row r="64" spans="2:21" ht="12.75">
      <c r="B64" t="s">
        <v>93</v>
      </c>
      <c r="M64" s="17"/>
      <c r="N64" s="17"/>
      <c r="O64" s="17"/>
      <c r="P64" s="17"/>
      <c r="Q64" s="17"/>
      <c r="R64" s="17"/>
      <c r="S64" s="19"/>
      <c r="T64" s="19"/>
      <c r="U64" s="19"/>
    </row>
    <row r="65" spans="13:21" ht="12.75">
      <c r="M65" s="17"/>
      <c r="N65" s="17"/>
      <c r="O65" s="17"/>
      <c r="P65" s="17"/>
      <c r="Q65" s="17"/>
      <c r="R65" s="17"/>
      <c r="S65" s="19"/>
      <c r="T65" s="19"/>
      <c r="U65" s="19"/>
    </row>
    <row r="66" spans="1:21" ht="12.75">
      <c r="A66" s="15" t="s">
        <v>95</v>
      </c>
      <c r="B66" t="s">
        <v>96</v>
      </c>
      <c r="F66" s="4" t="s">
        <v>97</v>
      </c>
      <c r="G66" s="4"/>
      <c r="I66" s="4" t="s">
        <v>97</v>
      </c>
      <c r="J66" s="4"/>
      <c r="M66" s="17"/>
      <c r="N66" s="17"/>
      <c r="O66" s="17"/>
      <c r="P66" s="17"/>
      <c r="Q66" s="17"/>
      <c r="R66" s="17"/>
      <c r="S66" s="19"/>
      <c r="T66" s="19"/>
      <c r="U66" s="19"/>
    </row>
    <row r="67" spans="13:21" ht="12.75"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2.75">
      <c r="A68" t="s">
        <v>14</v>
      </c>
      <c r="B68" t="s">
        <v>99</v>
      </c>
      <c r="F68" s="4" t="s">
        <v>97</v>
      </c>
      <c r="G68" s="4"/>
      <c r="I68" s="4" t="s">
        <v>97</v>
      </c>
      <c r="J68" s="4"/>
      <c r="M68" s="17"/>
      <c r="N68" s="17"/>
      <c r="O68" s="17"/>
      <c r="P68" s="17"/>
      <c r="Q68" s="17"/>
      <c r="R68" s="17"/>
      <c r="S68" s="19"/>
      <c r="T68" s="19"/>
      <c r="U68" s="19"/>
    </row>
    <row r="69" spans="13:21" ht="12.75">
      <c r="M69" s="17"/>
      <c r="N69" s="17"/>
      <c r="O69" s="17"/>
      <c r="P69" s="17"/>
      <c r="Q69" s="17"/>
      <c r="R69" s="17"/>
      <c r="S69" s="17"/>
      <c r="T69" s="17"/>
      <c r="U69" s="17"/>
    </row>
    <row r="70" spans="13:21" ht="12.75">
      <c r="M70" s="17"/>
      <c r="N70" s="17"/>
      <c r="O70" s="17"/>
      <c r="P70" s="17"/>
      <c r="Q70" s="17"/>
      <c r="R70" s="17"/>
      <c r="S70" s="19"/>
      <c r="T70" s="19"/>
      <c r="U70" s="19"/>
    </row>
    <row r="71" spans="1:21" ht="12.75">
      <c r="A71" t="s">
        <v>105</v>
      </c>
      <c r="M71" s="17"/>
      <c r="N71" s="17"/>
      <c r="O71" s="17"/>
      <c r="P71" s="17"/>
      <c r="Q71" s="17"/>
      <c r="R71" s="17"/>
      <c r="S71" s="17"/>
      <c r="T71" s="17"/>
      <c r="U71" s="17"/>
    </row>
    <row r="72" spans="13:21" ht="12.75">
      <c r="M72" s="17"/>
      <c r="N72" s="17"/>
      <c r="O72" s="17"/>
      <c r="P72" s="17"/>
      <c r="Q72" s="17"/>
      <c r="R72" s="17"/>
      <c r="S72" s="19"/>
      <c r="T72" s="19"/>
      <c r="U72" s="19"/>
    </row>
    <row r="73" spans="13:21" ht="12.75">
      <c r="M73" s="17"/>
      <c r="N73" s="17"/>
      <c r="O73" s="17"/>
      <c r="P73" s="17"/>
      <c r="Q73" s="17"/>
      <c r="R73" s="17"/>
      <c r="S73" s="19"/>
      <c r="T73" s="19"/>
      <c r="U73" s="19"/>
    </row>
    <row r="74" spans="13:21" ht="12.75">
      <c r="M74" s="17"/>
      <c r="N74" s="17"/>
      <c r="O74" s="17"/>
      <c r="P74" s="17"/>
      <c r="Q74" s="17"/>
      <c r="R74" s="17"/>
      <c r="S74" s="19"/>
      <c r="T74" s="19"/>
      <c r="U74" s="19"/>
    </row>
    <row r="75" spans="13:21" ht="12.75">
      <c r="M75" s="17"/>
      <c r="N75" s="17"/>
      <c r="O75" s="17"/>
      <c r="P75" s="17"/>
      <c r="Q75" s="17"/>
      <c r="R75" s="17"/>
      <c r="S75" s="17"/>
      <c r="T75" s="17"/>
      <c r="U75" s="17"/>
    </row>
    <row r="76" spans="6:21" ht="12.75">
      <c r="F76" s="4"/>
      <c r="I76" s="4"/>
      <c r="J76" s="4"/>
      <c r="K76" s="4"/>
      <c r="M76" s="17"/>
      <c r="N76" s="17"/>
      <c r="O76" s="17"/>
      <c r="P76" s="17"/>
      <c r="Q76" s="17"/>
      <c r="R76" s="17"/>
      <c r="S76" s="21"/>
      <c r="T76" s="17"/>
      <c r="U76" s="17"/>
    </row>
    <row r="77" spans="6:21" ht="12.75">
      <c r="F77" s="4"/>
      <c r="I77" s="4"/>
      <c r="J77" s="4"/>
      <c r="K77" s="4"/>
      <c r="M77" s="17"/>
      <c r="N77" s="17"/>
      <c r="O77" s="17"/>
      <c r="P77" s="17"/>
      <c r="Q77" s="17"/>
      <c r="R77" s="17"/>
      <c r="S77" s="17"/>
      <c r="T77" s="17"/>
      <c r="U77" s="17"/>
    </row>
    <row r="78" spans="9:11" ht="12.75">
      <c r="I78" s="4"/>
      <c r="J78" s="4"/>
      <c r="K78" s="4"/>
    </row>
  </sheetData>
  <mergeCells count="2">
    <mergeCell ref="F5:G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dcterms:created xsi:type="dcterms:W3CDTF">1999-10-27T07:13:44Z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