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285" windowWidth="9720" windowHeight="6090" tabRatio="599" firstSheet="1" activeTab="1"/>
  </bookViews>
  <sheets>
    <sheet name="Explaination" sheetId="1" r:id="rId1"/>
    <sheet name="P&amp;L" sheetId="2" r:id="rId2"/>
    <sheet name="BSHEET" sheetId="3" r:id="rId3"/>
  </sheets>
  <definedNames>
    <definedName name="CYY">#REF!</definedName>
    <definedName name="_xlnm.Print_Area" localSheetId="2">'BSHEET'!$A:$K</definedName>
    <definedName name="_xlnm.Print_Area" localSheetId="0">'Explaination'!$A$1:$P$82</definedName>
    <definedName name="_xlnm.Print_Area" localSheetId="1">'P&amp;L'!$A$1:$O$103</definedName>
  </definedNames>
  <calcPr fullCalcOnLoad="1"/>
</workbook>
</file>

<file path=xl/sharedStrings.xml><?xml version="1.0" encoding="utf-8"?>
<sst xmlns="http://schemas.openxmlformats.org/spreadsheetml/2006/main" count="273" uniqueCount="175">
  <si>
    <t xml:space="preserve"> </t>
  </si>
  <si>
    <t>WING TIEK HOLDINGS BERHAD</t>
  </si>
  <si>
    <t xml:space="preserve"> EXECUTIVE   SUMMARY</t>
  </si>
  <si>
    <t>CONSOLIDATED RESULTS FOR THE</t>
  </si>
  <si>
    <t>Preceding Year</t>
  </si>
  <si>
    <t>Corresponding</t>
  </si>
  <si>
    <t>Quarter</t>
  </si>
  <si>
    <t>31/10/2000</t>
  </si>
  <si>
    <t>RM'000</t>
  </si>
  <si>
    <t>TURNOVER</t>
  </si>
  <si>
    <t>OPERATING PROFIT / (LOSS)</t>
  </si>
  <si>
    <t>Less  :</t>
  </si>
  <si>
    <t>FINANCING COST</t>
  </si>
  <si>
    <t>DEPRECIATION</t>
  </si>
  <si>
    <t xml:space="preserve"> (COMPANY  NO.  23668-X)</t>
  </si>
  <si>
    <t>THE FIGURES HAVE NOT BEEN AUDITED</t>
  </si>
  <si>
    <t>CONSOLIDATED INCOME STATEMENT</t>
  </si>
  <si>
    <t>Individual Quarter</t>
  </si>
  <si>
    <t>Cumulative Quarter</t>
  </si>
  <si>
    <t>Current</t>
  </si>
  <si>
    <t>Year</t>
  </si>
  <si>
    <t>To Date</t>
  </si>
  <si>
    <t>Period</t>
  </si>
  <si>
    <t>1.</t>
  </si>
  <si>
    <t>(a)</t>
  </si>
  <si>
    <t>(b)</t>
  </si>
  <si>
    <t>Investment Income</t>
  </si>
  <si>
    <t>(c)</t>
  </si>
  <si>
    <t>2.</t>
  </si>
  <si>
    <t>exceptional items, income tax, minority</t>
  </si>
  <si>
    <t>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</si>
  <si>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</si>
  <si>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</si>
  <si>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</si>
  <si>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</si>
  <si>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</si>
  <si>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</si>
  <si>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</si>
  <si>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</si>
  <si>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 xml:space="preserve">(i)  </t>
  </si>
  <si>
    <t xml:space="preserve">(ii) </t>
  </si>
  <si>
    <t>Less  Minority interests</t>
  </si>
  <si>
    <t>(j)</t>
  </si>
  <si>
    <t>(k)</t>
  </si>
  <si>
    <t>Extraordinary items</t>
  </si>
  <si>
    <t>(ii)</t>
  </si>
  <si>
    <t>(iii)</t>
  </si>
  <si>
    <t>Extraordinary items  attributable to</t>
  </si>
  <si>
    <t>members   of the Company</t>
  </si>
  <si>
    <t>(l)</t>
  </si>
  <si>
    <t>3.</t>
  </si>
  <si>
    <t xml:space="preserve">deducting any provision for preference </t>
  </si>
  <si>
    <t>dividends   if any :-</t>
  </si>
  <si>
    <t>Basic  (based on  68,081,700</t>
  </si>
  <si>
    <t>ordinary shares )   (sen)</t>
  </si>
  <si>
    <t>Fully diluted (based on  68,081,700</t>
  </si>
  <si>
    <t>Share Capital</t>
  </si>
  <si>
    <t>Reserves</t>
  </si>
  <si>
    <t>CONSOLIDATED BALANCE SHEET</t>
  </si>
  <si>
    <t xml:space="preserve">As At End Of </t>
  </si>
  <si>
    <t>As At Preceding</t>
  </si>
  <si>
    <t>Current Quarter</t>
  </si>
  <si>
    <t>Financial Year End</t>
  </si>
  <si>
    <t>(Unaudited)</t>
  </si>
  <si>
    <t>(Audited)</t>
  </si>
  <si>
    <t>Investment in Associated Companies</t>
  </si>
  <si>
    <t>Unquoted Investment</t>
  </si>
  <si>
    <t>Intangible Assets</t>
  </si>
  <si>
    <t>Current Assets</t>
  </si>
  <si>
    <t>Inventories</t>
  </si>
  <si>
    <t>Cash &amp; Bank balances</t>
  </si>
  <si>
    <t>Current Liabilities</t>
  </si>
  <si>
    <t>.</t>
  </si>
  <si>
    <t>Short Term Borrowings</t>
  </si>
  <si>
    <t>Hire Purchase Creditors</t>
  </si>
  <si>
    <t>Provision for Taxation</t>
  </si>
  <si>
    <t>Net Current Liabilities</t>
  </si>
  <si>
    <t>Shareholders' Funds</t>
  </si>
  <si>
    <t>Share Premium</t>
  </si>
  <si>
    <t>Revaluation Reserve</t>
  </si>
  <si>
    <t>Reserve on Consolidation</t>
  </si>
  <si>
    <t>Minority Interests</t>
  </si>
  <si>
    <t>Long Term Borrowings</t>
  </si>
  <si>
    <t>Other Long Term Liabilities</t>
  </si>
  <si>
    <t>Deferred Taxation</t>
  </si>
  <si>
    <t>WTHB</t>
  </si>
  <si>
    <t>WTSP</t>
  </si>
  <si>
    <t>WBH</t>
  </si>
  <si>
    <t>WTMI</t>
  </si>
  <si>
    <t>WTDI</t>
  </si>
  <si>
    <t>WTT</t>
  </si>
  <si>
    <t>VSKY</t>
  </si>
  <si>
    <t>KTR</t>
  </si>
  <si>
    <t>WTSS</t>
  </si>
  <si>
    <t>OPERATING PROFIT / (LOSS) BEFORE</t>
  </si>
  <si>
    <t xml:space="preserve">Less  :  </t>
  </si>
  <si>
    <t>BAD DEBTS PROVISION</t>
  </si>
  <si>
    <t>BEFORE   INTEREST &amp; DEPRECIATION</t>
  </si>
  <si>
    <t>GROUP</t>
  </si>
  <si>
    <t>PROFIT / (LOSS) BEFORE TAX</t>
  </si>
  <si>
    <t>PROV. FOR INVEST. DIMINUTION</t>
  </si>
  <si>
    <t>b)  Additional Impairment loss prov.</t>
  </si>
  <si>
    <t xml:space="preserve">      of  RM15 million</t>
  </si>
  <si>
    <t>With  :</t>
  </si>
  <si>
    <t>a)  Saship (Victoria III &amp; V) prov.  Of RM 76.801 million</t>
  </si>
  <si>
    <t>BAD DEBT,   DIMINUTION IN VALUE OF</t>
  </si>
  <si>
    <t xml:space="preserve">   on  TRADE &amp; OTHER DEBTORS</t>
  </si>
  <si>
    <t xml:space="preserve">   on  SABAH SHIPYARD (Victoria III &amp; V)</t>
  </si>
  <si>
    <t>Revenue</t>
  </si>
  <si>
    <t xml:space="preserve">Other income </t>
  </si>
  <si>
    <t>depreciation and amortisation,</t>
  </si>
  <si>
    <t>Finance cost</t>
  </si>
  <si>
    <t>tax,  minority interests and</t>
  </si>
  <si>
    <t>extraordinary items.</t>
  </si>
  <si>
    <t xml:space="preserve">Share of profits and losses </t>
  </si>
  <si>
    <t>of  associated companies</t>
  </si>
  <si>
    <t>tax, minority interests  and</t>
  </si>
  <si>
    <t>extraordinary items</t>
  </si>
  <si>
    <t>Income tax</t>
  </si>
  <si>
    <t>before deducting  minority interests</t>
  </si>
  <si>
    <t xml:space="preserve">Pre-acquisition profit / (loss) </t>
  </si>
  <si>
    <t>activities attributable to</t>
  </si>
  <si>
    <t>members of the  Company</t>
  </si>
  <si>
    <t>(m)</t>
  </si>
  <si>
    <t>to members of the Company</t>
  </si>
  <si>
    <t>Earnings per share based on 2(m) above after</t>
  </si>
  <si>
    <t>Property, plant and equipment</t>
  </si>
  <si>
    <t>Investment  property</t>
  </si>
  <si>
    <t>Goodwill on consolidation</t>
  </si>
  <si>
    <t>Other long term  assets</t>
  </si>
  <si>
    <t>Trade  Receivables</t>
  </si>
  <si>
    <t>Short Term Investments</t>
  </si>
  <si>
    <t>Trade Payables</t>
  </si>
  <si>
    <t>Proposed dividend</t>
  </si>
  <si>
    <t>Net Tangible liabilities per share (RM)</t>
  </si>
  <si>
    <t>Less minority interests</t>
  </si>
  <si>
    <t>Other Receivables, Deposits &amp; Prepayments</t>
  </si>
  <si>
    <t>Accumulated   Loss</t>
  </si>
  <si>
    <t>Other Payables &amp; Accruals</t>
  </si>
  <si>
    <t>31/7/2001</t>
  </si>
  <si>
    <t>FINANCIAL  YEAR   ENDED 31  JULY    2001</t>
  </si>
  <si>
    <t>all</t>
  </si>
  <si>
    <t>Others &amp;</t>
  </si>
  <si>
    <t>Elimination</t>
  </si>
  <si>
    <t>PROVISION FOR IMPAIRMENT LOSS</t>
  </si>
  <si>
    <t>INVESTMENT,   PROV. FOR WRITE-DOWN OF</t>
  </si>
  <si>
    <t>INVENTORIES,   INTEREST &amp; DEPRECIATION</t>
  </si>
  <si>
    <t xml:space="preserve">   OF  INVENTORIES</t>
  </si>
  <si>
    <t>PROVISION  FOR WRITE-DOWN</t>
  </si>
  <si>
    <t xml:space="preserve">   (As per KLSE Announcement)</t>
  </si>
  <si>
    <t>Adjustments  :</t>
  </si>
  <si>
    <t>ADDITIONAL ACCRUALS</t>
  </si>
  <si>
    <t>Security Fees</t>
  </si>
  <si>
    <t>Tax Services</t>
  </si>
  <si>
    <t>Valuation Fees</t>
  </si>
  <si>
    <t>Legal Fees</t>
  </si>
  <si>
    <t>Professional Fees</t>
  </si>
  <si>
    <t>SAP System  Rental</t>
  </si>
  <si>
    <t>Additional Impairment Loss on GI Plant</t>
  </si>
  <si>
    <t>Interest Waiver</t>
  </si>
  <si>
    <t>Tax provision on Interest Waiver</t>
  </si>
  <si>
    <t xml:space="preserve">   (As per Audited Accounts)</t>
  </si>
  <si>
    <t>Others</t>
  </si>
  <si>
    <t>31/10/2001</t>
  </si>
  <si>
    <t>1ST   QUARTERLY  REPORT ON CONSOLIDATED RESULTS</t>
  </si>
  <si>
    <t>FOR THE FINANCIAL QUARTER ENDED 31 OCTOBER   2001</t>
  </si>
  <si>
    <t>The Directors are pleased to announce the unaudited financial results for the 1st  Quarter ended 31  October   2001.</t>
  </si>
  <si>
    <t>Tax Recoverable</t>
  </si>
  <si>
    <t>Profit   before finance cost,</t>
  </si>
  <si>
    <t>Loss  before income</t>
  </si>
  <si>
    <t xml:space="preserve">Loss  after income tax </t>
  </si>
  <si>
    <t>Net Loss   from ordinary</t>
  </si>
  <si>
    <t>Net Loss   attributable</t>
  </si>
  <si>
    <t xml:space="preserve">Fixed Deposits </t>
  </si>
  <si>
    <t>Sinking Fund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</si>
</sst>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_(* #,##0.000_);_(* \(#,##0.000\);_(* &quot;-&quot;??_);_(@_)"/>
    <numFmt numFmtId="169" formatCode="_(* #,##0.0000_);_(* \(#,##0.0000\);_(* &quot;-&quot;??_);_(@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u val="double"/>
      <sz val="20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4"/>
      <name val="Helv"/>
      <family val="0"/>
    </font>
    <font>
      <sz val="12"/>
      <color indexed="8"/>
      <name val="Times New Roman"/>
      <family val="1"/>
    </font>
    <font>
      <sz val="12"/>
      <color indexed="8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i/>
      <sz val="12"/>
      <color indexed="12"/>
      <name val="Helv"/>
      <family val="0"/>
    </font>
    <font>
      <b/>
      <u val="single"/>
      <sz val="12"/>
      <name val="Times New Roman"/>
      <family val="1"/>
    </font>
    <font>
      <b/>
      <i/>
      <u val="singleAccounting"/>
      <sz val="12"/>
      <name val="Times New Roman"/>
      <family val="1"/>
    </font>
    <font>
      <i/>
      <u val="singleAccounting"/>
      <sz val="12"/>
      <color indexed="12"/>
      <name val="Helv"/>
      <family val="0"/>
    </font>
  </fonts>
  <fills count="4">
    <fill>
      <patternFill/>
    </fill>
    <fill>
      <patternFill patternType="gray125"/>
    </fill>
    <fill>
      <patternFill patternType="lightGray">
        <fgColor indexed="8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37" fontId="3" fillId="0" borderId="0" xfId="0" applyNumberFormat="1" applyFont="1" applyAlignment="1" applyProtection="1">
      <alignment/>
      <protection locked="0"/>
    </xf>
    <xf numFmtId="37" fontId="3" fillId="2" borderId="0" xfId="0" applyNumberFormat="1" applyFont="1" applyFill="1" applyAlignment="1" applyProtection="1">
      <alignment/>
      <protection locked="0"/>
    </xf>
    <xf numFmtId="37" fontId="3" fillId="2" borderId="1" xfId="0" applyNumberFormat="1" applyFont="1" applyFill="1" applyBorder="1" applyAlignment="1" applyProtection="1">
      <alignment/>
      <protection locked="0"/>
    </xf>
    <xf numFmtId="37" fontId="3" fillId="0" borderId="0" xfId="0" applyNumberFormat="1" applyFont="1" applyAlignment="1" applyProtection="1">
      <alignment/>
      <protection/>
    </xf>
    <xf numFmtId="37" fontId="3" fillId="2" borderId="2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166" fontId="7" fillId="0" borderId="0" xfId="15" applyNumberFormat="1" applyFont="1" applyAlignment="1" applyProtection="1">
      <alignment/>
      <protection locked="0"/>
    </xf>
    <xf numFmtId="166" fontId="8" fillId="0" borderId="0" xfId="15" applyNumberFormat="1" applyFont="1" applyAlignment="1">
      <alignment/>
    </xf>
    <xf numFmtId="166" fontId="8" fillId="0" borderId="0" xfId="15" applyNumberFormat="1" applyFont="1" applyAlignment="1">
      <alignment horizontal="center"/>
    </xf>
    <xf numFmtId="166" fontId="7" fillId="0" borderId="0" xfId="15" applyNumberFormat="1" applyFont="1" applyAlignment="1" applyProtection="1">
      <alignment horizontal="left"/>
      <protection locked="0"/>
    </xf>
    <xf numFmtId="166" fontId="8" fillId="0" borderId="0" xfId="15" applyNumberFormat="1" applyFont="1" applyAlignment="1">
      <alignment horizontal="left"/>
    </xf>
    <xf numFmtId="166" fontId="10" fillId="0" borderId="0" xfId="15" applyNumberFormat="1" applyFont="1" applyAlignment="1">
      <alignment horizontal="center"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Continuous"/>
    </xf>
    <xf numFmtId="166" fontId="2" fillId="0" borderId="0" xfId="15" applyNumberFormat="1" applyFont="1" applyAlignment="1" applyProtection="1">
      <alignment/>
      <protection locked="0"/>
    </xf>
    <xf numFmtId="0" fontId="1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37" fontId="3" fillId="0" borderId="3" xfId="0" applyNumberFormat="1" applyFont="1" applyBorder="1" applyAlignment="1" applyProtection="1">
      <alignment/>
      <protection locked="0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66" fontId="12" fillId="0" borderId="0" xfId="15" applyNumberFormat="1" applyFont="1" applyAlignment="1" applyProtection="1">
      <alignment horizontal="centerContinuous"/>
      <protection locked="0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43" fontId="12" fillId="0" borderId="0" xfId="0" applyNumberFormat="1" applyFont="1" applyAlignment="1">
      <alignment/>
    </xf>
    <xf numFmtId="166" fontId="12" fillId="0" borderId="0" xfId="15" applyNumberFormat="1" applyFont="1" applyAlignment="1" applyProtection="1">
      <alignment horizontal="center"/>
      <protection locked="0"/>
    </xf>
    <xf numFmtId="166" fontId="12" fillId="0" borderId="0" xfId="15" applyNumberFormat="1" applyFont="1" applyAlignment="1" applyProtection="1">
      <alignment horizontal="left"/>
      <protection locked="0"/>
    </xf>
    <xf numFmtId="166" fontId="12" fillId="0" borderId="4" xfId="15" applyNumberFormat="1" applyFont="1" applyBorder="1" applyAlignment="1">
      <alignment horizontal="left"/>
    </xf>
    <xf numFmtId="166" fontId="12" fillId="0" borderId="4" xfId="15" applyNumberFormat="1" applyFont="1" applyBorder="1" applyAlignment="1">
      <alignment/>
    </xf>
    <xf numFmtId="166" fontId="12" fillId="0" borderId="0" xfId="15" applyNumberFormat="1" applyFont="1" applyAlignment="1">
      <alignment/>
    </xf>
    <xf numFmtId="166" fontId="12" fillId="0" borderId="0" xfId="15" applyNumberFormat="1" applyFont="1" applyAlignment="1">
      <alignment horizontal="left"/>
    </xf>
    <xf numFmtId="166" fontId="12" fillId="0" borderId="0" xfId="15" applyNumberFormat="1" applyFont="1" applyAlignment="1" applyProtection="1">
      <alignment/>
      <protection locked="0"/>
    </xf>
    <xf numFmtId="0" fontId="12" fillId="0" borderId="0" xfId="0" applyFont="1" applyAlignment="1">
      <alignment horizontal="center"/>
    </xf>
    <xf numFmtId="166" fontId="12" fillId="0" borderId="5" xfId="15" applyNumberFormat="1" applyFont="1" applyBorder="1" applyAlignment="1" applyProtection="1">
      <alignment horizontal="left"/>
      <protection locked="0"/>
    </xf>
    <xf numFmtId="166" fontId="12" fillId="0" borderId="5" xfId="15" applyNumberFormat="1" applyFont="1" applyBorder="1" applyAlignment="1" applyProtection="1">
      <alignment/>
      <protection locked="0"/>
    </xf>
    <xf numFmtId="166" fontId="12" fillId="0" borderId="6" xfId="15" applyNumberFormat="1" applyFont="1" applyBorder="1" applyAlignment="1">
      <alignment horizontal="left"/>
    </xf>
    <xf numFmtId="166" fontId="12" fillId="0" borderId="6" xfId="15" applyNumberFormat="1" applyFont="1" applyBorder="1" applyAlignment="1">
      <alignment/>
    </xf>
    <xf numFmtId="0" fontId="12" fillId="0" borderId="0" xfId="0" applyFont="1" applyAlignment="1" applyProtection="1">
      <alignment horizontal="center"/>
      <protection locked="0"/>
    </xf>
    <xf numFmtId="166" fontId="12" fillId="0" borderId="0" xfId="15" applyNumberFormat="1" applyFont="1" applyAlignment="1">
      <alignment horizontal="center"/>
    </xf>
    <xf numFmtId="39" fontId="12" fillId="0" borderId="0" xfId="0" applyNumberFormat="1" applyFont="1" applyAlignment="1" applyProtection="1">
      <alignment/>
      <protection/>
    </xf>
    <xf numFmtId="43" fontId="12" fillId="0" borderId="0" xfId="15" applyFont="1" applyAlignment="1" applyProtection="1">
      <alignment horizontal="left"/>
      <protection/>
    </xf>
    <xf numFmtId="43" fontId="12" fillId="0" borderId="0" xfId="15" applyNumberFormat="1" applyFont="1" applyAlignment="1" applyProtection="1">
      <alignment/>
      <protection/>
    </xf>
    <xf numFmtId="166" fontId="12" fillId="0" borderId="0" xfId="15" applyNumberFormat="1" applyFont="1" applyAlignment="1" applyProtection="1">
      <alignment horizontal="left"/>
      <protection/>
    </xf>
    <xf numFmtId="166" fontId="12" fillId="0" borderId="0" xfId="15" applyNumberFormat="1" applyFont="1" applyAlignment="1" applyProtection="1">
      <alignment/>
      <protection/>
    </xf>
    <xf numFmtId="43" fontId="12" fillId="0" borderId="0" xfId="15" applyNumberFormat="1" applyFont="1" applyAlignment="1" applyProtection="1">
      <alignment horizontal="center"/>
      <protection/>
    </xf>
    <xf numFmtId="165" fontId="12" fillId="0" borderId="0" xfId="15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 horizontal="center"/>
    </xf>
    <xf numFmtId="166" fontId="13" fillId="0" borderId="0" xfId="15" applyNumberFormat="1" applyFont="1" applyAlignment="1">
      <alignment/>
    </xf>
    <xf numFmtId="166" fontId="13" fillId="0" borderId="0" xfId="15" applyNumberFormat="1" applyFont="1" applyAlignment="1" applyProtection="1">
      <alignment horizontal="center"/>
      <protection locked="0"/>
    </xf>
    <xf numFmtId="166" fontId="13" fillId="0" borderId="0" xfId="15" applyNumberFormat="1" applyFont="1" applyAlignment="1">
      <alignment horizontal="centerContinuous"/>
    </xf>
    <xf numFmtId="166" fontId="13" fillId="0" borderId="0" xfId="15" applyNumberFormat="1" applyFont="1" applyAlignment="1">
      <alignment horizontal="center"/>
    </xf>
    <xf numFmtId="166" fontId="13" fillId="0" borderId="4" xfId="15" applyNumberFormat="1" applyFont="1" applyBorder="1" applyAlignment="1" applyProtection="1">
      <alignment horizontal="center"/>
      <protection locked="0"/>
    </xf>
    <xf numFmtId="166" fontId="13" fillId="0" borderId="0" xfId="15" applyNumberFormat="1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66" fontId="13" fillId="0" borderId="7" xfId="15" applyNumberFormat="1" applyFont="1" applyBorder="1" applyAlignment="1">
      <alignment/>
    </xf>
    <xf numFmtId="166" fontId="13" fillId="0" borderId="8" xfId="15" applyNumberFormat="1" applyFont="1" applyBorder="1" applyAlignment="1">
      <alignment/>
    </xf>
    <xf numFmtId="166" fontId="13" fillId="0" borderId="9" xfId="15" applyNumberFormat="1" applyFont="1" applyBorder="1" applyAlignment="1">
      <alignment/>
    </xf>
    <xf numFmtId="166" fontId="13" fillId="0" borderId="2" xfId="15" applyNumberFormat="1" applyFont="1" applyBorder="1" applyAlignment="1">
      <alignment/>
    </xf>
    <xf numFmtId="166" fontId="13" fillId="0" borderId="1" xfId="15" applyNumberFormat="1" applyFont="1" applyBorder="1" applyAlignment="1">
      <alignment/>
    </xf>
    <xf numFmtId="43" fontId="13" fillId="0" borderId="0" xfId="15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66" fontId="16" fillId="0" borderId="0" xfId="15" applyNumberFormat="1" applyFont="1" applyAlignment="1" applyProtection="1">
      <alignment/>
      <protection locked="0"/>
    </xf>
    <xf numFmtId="0" fontId="17" fillId="0" borderId="0" xfId="0" applyFont="1" applyAlignment="1">
      <alignment horizontal="centerContinuous"/>
    </xf>
    <xf numFmtId="166" fontId="18" fillId="0" borderId="0" xfId="15" applyNumberFormat="1" applyFont="1" applyAlignment="1">
      <alignment horizontal="center"/>
    </xf>
    <xf numFmtId="166" fontId="19" fillId="0" borderId="0" xfId="15" applyNumberFormat="1" applyFont="1" applyAlignment="1" applyProtection="1">
      <alignment/>
      <protection locked="0"/>
    </xf>
    <xf numFmtId="166" fontId="13" fillId="0" borderId="3" xfId="15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166" fontId="3" fillId="0" borderId="0" xfId="15" applyNumberFormat="1" applyFont="1" applyAlignment="1">
      <alignment/>
    </xf>
    <xf numFmtId="166" fontId="3" fillId="3" borderId="0" xfId="15" applyNumberFormat="1" applyFont="1" applyFill="1" applyAlignment="1">
      <alignment/>
    </xf>
    <xf numFmtId="166" fontId="3" fillId="0" borderId="0" xfId="15" applyNumberFormat="1" applyFont="1" applyAlignment="1" applyProtection="1">
      <alignment/>
      <protection locked="0"/>
    </xf>
    <xf numFmtId="37" fontId="3" fillId="0" borderId="12" xfId="0" applyNumberFormat="1" applyFont="1" applyBorder="1" applyAlignment="1" applyProtection="1">
      <alignment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166" fontId="11" fillId="0" borderId="0" xfId="15" applyNumberFormat="1" applyFont="1" applyAlignment="1">
      <alignment horizontal="centerContinuous"/>
    </xf>
    <xf numFmtId="166" fontId="5" fillId="0" borderId="0" xfId="15" applyNumberFormat="1" applyFont="1" applyAlignment="1">
      <alignment horizontal="center"/>
    </xf>
    <xf numFmtId="166" fontId="3" fillId="0" borderId="0" xfId="15" applyNumberFormat="1" applyFont="1" applyAlignment="1">
      <alignment horizontal="center"/>
    </xf>
    <xf numFmtId="166" fontId="3" fillId="0" borderId="0" xfId="15" applyNumberFormat="1" applyFont="1" applyAlignment="1" applyProtection="1">
      <alignment horizontal="center"/>
      <protection locked="0"/>
    </xf>
    <xf numFmtId="166" fontId="3" fillId="0" borderId="1" xfId="15" applyNumberFormat="1" applyFont="1" applyBorder="1" applyAlignment="1">
      <alignment horizontal="center"/>
    </xf>
    <xf numFmtId="166" fontId="3" fillId="3" borderId="11" xfId="15" applyNumberFormat="1" applyFont="1" applyFill="1" applyBorder="1" applyAlignment="1">
      <alignment/>
    </xf>
    <xf numFmtId="166" fontId="3" fillId="0" borderId="0" xfId="15" applyNumberFormat="1" applyFont="1" applyAlignment="1" applyProtection="1">
      <alignment/>
      <protection/>
    </xf>
    <xf numFmtId="166" fontId="3" fillId="0" borderId="10" xfId="15" applyNumberFormat="1" applyFont="1" applyBorder="1" applyAlignment="1" applyProtection="1">
      <alignment/>
      <protection locked="0"/>
    </xf>
    <xf numFmtId="166" fontId="3" fillId="2" borderId="2" xfId="15" applyNumberFormat="1" applyFont="1" applyFill="1" applyBorder="1" applyAlignment="1" applyProtection="1">
      <alignment/>
      <protection/>
    </xf>
    <xf numFmtId="166" fontId="3" fillId="2" borderId="0" xfId="15" applyNumberFormat="1" applyFont="1" applyFill="1" applyAlignment="1" applyProtection="1">
      <alignment/>
      <protection locked="0"/>
    </xf>
    <xf numFmtId="166" fontId="3" fillId="2" borderId="1" xfId="15" applyNumberFormat="1" applyFont="1" applyFill="1" applyBorder="1" applyAlignment="1" applyProtection="1">
      <alignment/>
      <protection locked="0"/>
    </xf>
    <xf numFmtId="166" fontId="0" fillId="0" borderId="1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13" xfId="15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3" xfId="0" applyNumberFormat="1" applyFont="1" applyBorder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166" fontId="0" fillId="0" borderId="3" xfId="15" applyNumberFormat="1" applyFont="1" applyBorder="1" applyAlignment="1">
      <alignment/>
    </xf>
    <xf numFmtId="37" fontId="0" fillId="0" borderId="0" xfId="0" applyNumberFormat="1" applyFont="1" applyBorder="1" applyAlignment="1" applyProtection="1">
      <alignment/>
      <protection locked="0"/>
    </xf>
    <xf numFmtId="166" fontId="0" fillId="0" borderId="0" xfId="15" applyNumberFormat="1" applyBorder="1" applyAlignment="1">
      <alignment/>
    </xf>
    <xf numFmtId="166" fontId="13" fillId="0" borderId="12" xfId="15" applyNumberFormat="1" applyFont="1" applyBorder="1" applyAlignment="1">
      <alignment/>
    </xf>
    <xf numFmtId="166" fontId="13" fillId="0" borderId="13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Normal - Style2" xfId="20"/>
    <cellStyle name="Normal - Style3" xfId="21"/>
    <cellStyle name="Normal - Style4" xfId="22"/>
    <cellStyle name="Normal - Style5" xfId="23"/>
    <cellStyle name="Normal - Style6" xfId="24"/>
    <cellStyle name="Normal - Style7" xfId="25"/>
    <cellStyle name="Normal - Style8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1"/>
  <sheetViews>
    <sheetView workbookViewId="0" topLeftCell="A68">
      <selection activeCell="E83" sqref="E83"/>
    </sheetView>
  </sheetViews>
  <sheetFormatPr defaultColWidth="8.88671875" defaultRowHeight="15.75"/>
  <cols>
    <col min="1" max="1" width="2.21484375" style="0" customWidth="1"/>
    <col min="2" max="2" width="2.3359375" style="0" customWidth="1"/>
    <col min="5" max="5" width="30.5546875" style="0" customWidth="1"/>
    <col min="6" max="6" width="12.99609375" style="0" bestFit="1" customWidth="1"/>
    <col min="7" max="7" width="9.77734375" style="0" bestFit="1" customWidth="1"/>
    <col min="8" max="8" width="10.99609375" style="26" bestFit="1" customWidth="1"/>
    <col min="9" max="12" width="8.6640625" style="0" bestFit="1" customWidth="1"/>
    <col min="13" max="13" width="7.99609375" style="0" bestFit="1" customWidth="1"/>
    <col min="14" max="15" width="8.6640625" style="0" bestFit="1" customWidth="1"/>
    <col min="16" max="16" width="10.99609375" style="0" bestFit="1" customWidth="1"/>
  </cols>
  <sheetData>
    <row r="1" spans="2:16" ht="30.75">
      <c r="B1" s="116" t="s">
        <v>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</row>
    <row r="2" spans="2:21" ht="30.75">
      <c r="B2" s="34"/>
      <c r="C2" s="34"/>
      <c r="D2" s="34"/>
      <c r="E2" s="34"/>
      <c r="F2" s="34"/>
      <c r="G2" s="34"/>
      <c r="H2" s="94"/>
      <c r="I2" s="34"/>
      <c r="J2" s="82"/>
      <c r="K2" s="34"/>
      <c r="L2" s="34"/>
      <c r="T2" s="80" t="s">
        <v>103</v>
      </c>
      <c r="U2" s="80" t="s">
        <v>104</v>
      </c>
    </row>
    <row r="3" spans="2:21" ht="15.75">
      <c r="B3" s="4"/>
      <c r="T3" s="81"/>
      <c r="U3" s="80" t="s">
        <v>101</v>
      </c>
    </row>
    <row r="4" spans="2:21" ht="15.75">
      <c r="B4" s="4"/>
      <c r="T4" s="81"/>
      <c r="U4" s="80" t="s">
        <v>102</v>
      </c>
    </row>
    <row r="5" spans="2:22" ht="24.75">
      <c r="B5" s="4"/>
      <c r="T5" s="5"/>
      <c r="U5" s="5"/>
      <c r="V5" s="5"/>
    </row>
    <row r="6" spans="2:16" ht="24.75">
      <c r="B6" s="117" t="s">
        <v>2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2:15" ht="15.75">
      <c r="B7" s="4"/>
      <c r="M7" s="82"/>
      <c r="N7" s="80"/>
      <c r="O7" s="80"/>
    </row>
    <row r="8" spans="2:16" ht="19.5">
      <c r="B8" s="118" t="s">
        <v>3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19.5">
      <c r="B9" s="118" t="s">
        <v>140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2:15" ht="7.5" customHeight="1">
      <c r="B10" s="31"/>
      <c r="C10" s="31"/>
      <c r="D10" s="31"/>
      <c r="E10" s="31"/>
      <c r="F10" s="31"/>
      <c r="G10" s="31"/>
      <c r="H10" s="95"/>
      <c r="I10" s="31"/>
      <c r="J10" s="31"/>
      <c r="K10" s="31"/>
      <c r="L10" s="31"/>
      <c r="M10" s="80"/>
      <c r="N10" s="80"/>
      <c r="O10" s="80"/>
    </row>
    <row r="11" spans="2:21" ht="15.75" customHeight="1">
      <c r="B11" s="1"/>
      <c r="C11" s="1"/>
      <c r="F11" s="7"/>
      <c r="G11" s="7"/>
      <c r="H11" s="96"/>
      <c r="I11" s="7"/>
      <c r="J11" s="7"/>
      <c r="K11" s="7"/>
      <c r="L11" s="7"/>
      <c r="M11" s="80"/>
      <c r="N11" s="7"/>
      <c r="O11" s="7"/>
      <c r="P11" s="7"/>
      <c r="Q11" s="7"/>
      <c r="R11" s="7"/>
      <c r="S11" s="7"/>
      <c r="T11" s="7"/>
      <c r="U11" s="7"/>
    </row>
    <row r="12" spans="2:21" ht="16.5" customHeight="1">
      <c r="B12" s="6"/>
      <c r="C12" s="6"/>
      <c r="D12" s="4"/>
      <c r="E12" s="4"/>
      <c r="F12" s="7"/>
      <c r="G12" s="7"/>
      <c r="H12" s="9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16" ht="15.75">
      <c r="B13" s="4"/>
      <c r="C13" s="4"/>
      <c r="D13" s="4"/>
      <c r="E13" s="4" t="s">
        <v>0</v>
      </c>
      <c r="F13" s="7" t="s">
        <v>98</v>
      </c>
      <c r="G13" s="7" t="s">
        <v>85</v>
      </c>
      <c r="H13" s="96" t="s">
        <v>86</v>
      </c>
      <c r="I13" s="7" t="s">
        <v>87</v>
      </c>
      <c r="J13" s="7" t="s">
        <v>88</v>
      </c>
      <c r="K13" s="7" t="s">
        <v>89</v>
      </c>
      <c r="L13" s="7" t="s">
        <v>90</v>
      </c>
      <c r="M13" s="7" t="s">
        <v>93</v>
      </c>
      <c r="N13" s="7" t="s">
        <v>91</v>
      </c>
      <c r="O13" s="7" t="s">
        <v>92</v>
      </c>
      <c r="P13" s="7" t="s">
        <v>142</v>
      </c>
    </row>
    <row r="14" spans="2:16" ht="15.75">
      <c r="B14" s="4"/>
      <c r="C14" s="4"/>
      <c r="D14" s="4"/>
      <c r="E14" s="4"/>
      <c r="F14" s="7"/>
      <c r="G14" s="7"/>
      <c r="H14" s="96"/>
      <c r="I14" s="7"/>
      <c r="J14" s="7"/>
      <c r="K14" s="7"/>
      <c r="L14" s="7"/>
      <c r="M14" s="7"/>
      <c r="N14" s="7"/>
      <c r="O14" s="7"/>
      <c r="P14" s="7" t="s">
        <v>143</v>
      </c>
    </row>
    <row r="15" spans="2:16" ht="15.75">
      <c r="B15" s="6"/>
      <c r="C15" s="6"/>
      <c r="D15" s="4"/>
      <c r="E15" s="4"/>
      <c r="F15" s="8" t="s">
        <v>8</v>
      </c>
      <c r="G15" s="8" t="s">
        <v>8</v>
      </c>
      <c r="H15" s="97" t="s">
        <v>8</v>
      </c>
      <c r="I15" s="8" t="s">
        <v>8</v>
      </c>
      <c r="J15" s="8" t="s">
        <v>8</v>
      </c>
      <c r="K15" s="8" t="s">
        <v>8</v>
      </c>
      <c r="L15" s="8" t="s">
        <v>8</v>
      </c>
      <c r="M15" s="8" t="s">
        <v>8</v>
      </c>
      <c r="N15" s="8" t="s">
        <v>8</v>
      </c>
      <c r="O15" s="8" t="s">
        <v>8</v>
      </c>
      <c r="P15" s="8" t="s">
        <v>8</v>
      </c>
    </row>
    <row r="16" spans="2:16" ht="9.75" customHeight="1" thickBot="1">
      <c r="B16" s="4"/>
      <c r="C16" s="4"/>
      <c r="D16" s="4"/>
      <c r="E16" s="4"/>
      <c r="F16" s="9"/>
      <c r="G16" s="9"/>
      <c r="H16" s="98"/>
      <c r="I16" s="9"/>
      <c r="J16" s="9"/>
      <c r="K16" s="9"/>
      <c r="L16" s="9"/>
      <c r="M16" s="9"/>
      <c r="N16" s="9"/>
      <c r="O16" s="9"/>
      <c r="P16" s="9"/>
    </row>
    <row r="17" spans="2:16" ht="9.75" customHeight="1">
      <c r="B17" s="4"/>
      <c r="C17" s="4"/>
      <c r="D17" s="4"/>
      <c r="E17" s="4"/>
      <c r="F17" s="4"/>
      <c r="G17" s="4"/>
      <c r="H17" s="89"/>
      <c r="I17" s="4"/>
      <c r="J17" s="4"/>
      <c r="K17" s="4"/>
      <c r="L17" s="4"/>
      <c r="M17" s="4"/>
      <c r="N17" s="4"/>
      <c r="O17" s="4"/>
      <c r="P17" s="4"/>
    </row>
    <row r="18" spans="1:42" s="26" customFormat="1" ht="18.75" customHeight="1">
      <c r="A18" s="91"/>
      <c r="B18" s="89"/>
      <c r="C18" s="89" t="s">
        <v>9</v>
      </c>
      <c r="D18" s="89"/>
      <c r="E18" s="89"/>
      <c r="F18" s="90">
        <f>SUM(G18:P18)</f>
        <v>175331</v>
      </c>
      <c r="G18" s="90">
        <v>29768</v>
      </c>
      <c r="H18" s="90">
        <v>73304</v>
      </c>
      <c r="I18" s="90">
        <v>24301</v>
      </c>
      <c r="J18" s="90">
        <v>37764</v>
      </c>
      <c r="K18" s="90">
        <v>17946</v>
      </c>
      <c r="L18" s="90">
        <v>50124</v>
      </c>
      <c r="M18" s="90">
        <v>2</v>
      </c>
      <c r="N18" s="90">
        <v>4560</v>
      </c>
      <c r="O18" s="90">
        <v>0</v>
      </c>
      <c r="P18" s="90">
        <f>240-62678</f>
        <v>-62438</v>
      </c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</row>
    <row r="19" spans="1:42" ht="11.25" customHeight="1" thickBot="1">
      <c r="A19" s="6"/>
      <c r="B19" s="4"/>
      <c r="C19" s="4"/>
      <c r="D19" s="4"/>
      <c r="E19" s="4"/>
      <c r="F19" s="88"/>
      <c r="G19" s="88"/>
      <c r="H19" s="99"/>
      <c r="I19" s="88"/>
      <c r="J19" s="88"/>
      <c r="K19" s="88"/>
      <c r="L19" s="88"/>
      <c r="M19" s="88"/>
      <c r="N19" s="88"/>
      <c r="O19" s="88"/>
      <c r="P19" s="8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2:42" ht="9.75" customHeight="1" thickTop="1">
      <c r="B20" s="4"/>
      <c r="C20" s="4"/>
      <c r="D20" s="4"/>
      <c r="E20" s="4"/>
      <c r="F20" s="4"/>
      <c r="G20" s="4"/>
      <c r="H20" s="8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2:16" ht="9.75" customHeight="1">
      <c r="B21" s="4"/>
      <c r="C21" s="4"/>
      <c r="D21" s="4"/>
      <c r="E21" s="4"/>
      <c r="F21" s="13"/>
      <c r="G21" s="13"/>
      <c r="H21" s="100"/>
      <c r="I21" s="13"/>
      <c r="J21" s="13"/>
      <c r="K21" s="13"/>
      <c r="L21" s="13"/>
      <c r="M21" s="13"/>
      <c r="N21" s="13"/>
      <c r="O21" s="13"/>
      <c r="P21" s="13"/>
    </row>
    <row r="22" spans="1:16" ht="15.75">
      <c r="A22" t="s">
        <v>141</v>
      </c>
      <c r="B22" s="6"/>
      <c r="C22" s="6" t="s">
        <v>94</v>
      </c>
      <c r="D22" s="4"/>
      <c r="E22" s="4"/>
      <c r="F22" s="10"/>
      <c r="G22" s="10"/>
      <c r="H22" s="91"/>
      <c r="I22" s="10"/>
      <c r="J22" s="10"/>
      <c r="K22" s="10"/>
      <c r="L22" s="10"/>
      <c r="M22" s="10"/>
      <c r="N22" s="10"/>
      <c r="O22" s="10"/>
      <c r="P22" s="10"/>
    </row>
    <row r="23" spans="2:16" ht="15.75">
      <c r="B23" s="6"/>
      <c r="C23" s="6" t="s">
        <v>105</v>
      </c>
      <c r="D23" s="4"/>
      <c r="E23" s="4"/>
      <c r="F23" s="10"/>
      <c r="G23" s="10"/>
      <c r="H23" s="91"/>
      <c r="I23" s="10"/>
      <c r="J23" s="10"/>
      <c r="K23" s="10"/>
      <c r="L23" s="10"/>
      <c r="M23" s="10"/>
      <c r="N23" s="10"/>
      <c r="O23" s="10"/>
      <c r="P23" s="10"/>
    </row>
    <row r="24" spans="2:16" ht="15.75">
      <c r="B24" s="6"/>
      <c r="C24" s="6" t="s">
        <v>145</v>
      </c>
      <c r="D24" s="4"/>
      <c r="E24" s="4"/>
      <c r="F24" s="10"/>
      <c r="G24" s="10"/>
      <c r="H24" s="91"/>
      <c r="I24" s="10"/>
      <c r="J24" s="10"/>
      <c r="K24" s="10"/>
      <c r="L24" s="10"/>
      <c r="M24" s="10"/>
      <c r="N24" s="10"/>
      <c r="O24" s="10"/>
      <c r="P24" s="10"/>
    </row>
    <row r="25" spans="2:16" ht="15.75">
      <c r="B25" s="6"/>
      <c r="C25" s="6" t="s">
        <v>146</v>
      </c>
      <c r="D25" s="4"/>
      <c r="E25" s="4"/>
      <c r="F25" s="10" t="e">
        <f>SUM(G25:P25)</f>
        <v>#REF!</v>
      </c>
      <c r="G25" s="10" t="e">
        <f>+G36-G28-G29-G30-G32</f>
        <v>#REF!</v>
      </c>
      <c r="H25" s="91">
        <f>+H36-H28-H29-H30-H32</f>
        <v>-8358</v>
      </c>
      <c r="I25" s="10">
        <f aca="true" t="shared" si="0" ref="I25:P25">+I36-I28-I29-I30-I32</f>
        <v>395</v>
      </c>
      <c r="J25" s="10">
        <f t="shared" si="0"/>
        <v>-965</v>
      </c>
      <c r="K25" s="10">
        <f t="shared" si="0"/>
        <v>787</v>
      </c>
      <c r="L25" s="10">
        <f t="shared" si="0"/>
        <v>635</v>
      </c>
      <c r="M25" s="10">
        <f t="shared" si="0"/>
        <v>876</v>
      </c>
      <c r="N25" s="10" t="e">
        <f t="shared" si="0"/>
        <v>#REF!</v>
      </c>
      <c r="O25" s="10">
        <f t="shared" si="0"/>
        <v>-3</v>
      </c>
      <c r="P25" s="10">
        <f t="shared" si="0"/>
        <v>-988</v>
      </c>
    </row>
    <row r="26" spans="2:16" ht="9.75" customHeight="1">
      <c r="B26" s="6"/>
      <c r="C26" s="6"/>
      <c r="D26" s="4"/>
      <c r="E26" s="4"/>
      <c r="F26" s="10"/>
      <c r="G26" s="10"/>
      <c r="H26" s="91"/>
      <c r="I26" s="10"/>
      <c r="J26" s="10"/>
      <c r="K26" s="10"/>
      <c r="L26" s="10"/>
      <c r="M26" s="10"/>
      <c r="N26" s="10"/>
      <c r="O26" s="10"/>
      <c r="P26" s="10"/>
    </row>
    <row r="27" spans="2:16" ht="15" customHeight="1">
      <c r="B27" s="6"/>
      <c r="C27" s="6" t="s">
        <v>95</v>
      </c>
      <c r="D27" s="4" t="s">
        <v>96</v>
      </c>
      <c r="E27" s="4"/>
      <c r="F27" s="10"/>
      <c r="G27" s="10"/>
      <c r="H27" s="91"/>
      <c r="I27" s="10"/>
      <c r="J27" s="10"/>
      <c r="K27" s="10"/>
      <c r="L27" s="10"/>
      <c r="M27" s="10"/>
      <c r="N27" s="10"/>
      <c r="O27" s="10"/>
      <c r="P27" s="10"/>
    </row>
    <row r="28" spans="2:16" ht="15.75">
      <c r="B28" s="6"/>
      <c r="C28" s="6"/>
      <c r="D28" s="4" t="s">
        <v>106</v>
      </c>
      <c r="E28" s="4"/>
      <c r="F28" s="10" t="e">
        <f>SUM(G28:P28)</f>
        <v>#REF!</v>
      </c>
      <c r="G28" s="10" t="e">
        <f>-77296-G29</f>
        <v>#REF!</v>
      </c>
      <c r="H28" s="91">
        <v>-740</v>
      </c>
      <c r="I28" s="10">
        <v>-800</v>
      </c>
      <c r="J28" s="10">
        <v>-174</v>
      </c>
      <c r="K28" s="10">
        <v>-295</v>
      </c>
      <c r="L28" s="10">
        <v>-1202</v>
      </c>
      <c r="M28" s="10">
        <v>0</v>
      </c>
      <c r="N28" s="10">
        <v>-4560</v>
      </c>
      <c r="O28" s="10">
        <v>-10336</v>
      </c>
      <c r="P28" s="10">
        <f>283+1+10336</f>
        <v>10620</v>
      </c>
    </row>
    <row r="29" spans="2:16" ht="15.75">
      <c r="B29" s="6"/>
      <c r="C29" s="6"/>
      <c r="D29" s="4" t="s">
        <v>107</v>
      </c>
      <c r="E29" s="4"/>
      <c r="F29" s="10" t="e">
        <f>SUM(G29:P29)</f>
        <v>#REF!</v>
      </c>
      <c r="G29" s="10" t="e">
        <f>-#REF!</f>
        <v>#REF!</v>
      </c>
      <c r="H29" s="91">
        <v>0</v>
      </c>
      <c r="I29" s="10">
        <v>0</v>
      </c>
      <c r="J29" s="10">
        <v>0</v>
      </c>
      <c r="K29" s="10">
        <v>0</v>
      </c>
      <c r="L29" s="10"/>
      <c r="M29" s="10"/>
      <c r="N29" s="10"/>
      <c r="O29" s="10"/>
      <c r="P29" s="10"/>
    </row>
    <row r="30" spans="2:16" ht="15.75">
      <c r="B30" s="6"/>
      <c r="C30" s="6"/>
      <c r="D30" s="4" t="s">
        <v>100</v>
      </c>
      <c r="E30" s="4"/>
      <c r="F30" s="10">
        <f>SUM(G30:P30)</f>
        <v>-1700</v>
      </c>
      <c r="G30" s="10">
        <v>-72390</v>
      </c>
      <c r="H30" s="91">
        <v>0</v>
      </c>
      <c r="I30" s="10">
        <v>-1730</v>
      </c>
      <c r="J30" s="10">
        <v>0</v>
      </c>
      <c r="K30" s="10">
        <v>-49</v>
      </c>
      <c r="L30" s="10"/>
      <c r="M30" s="10"/>
      <c r="N30" s="10"/>
      <c r="O30" s="10"/>
      <c r="P30" s="10">
        <f>-K30-I30-G30-1700</f>
        <v>72469</v>
      </c>
    </row>
    <row r="31" spans="2:16" ht="15.75">
      <c r="B31" s="6"/>
      <c r="C31" s="6"/>
      <c r="D31" s="4" t="s">
        <v>148</v>
      </c>
      <c r="E31" s="4"/>
      <c r="F31" s="10"/>
      <c r="G31" s="10"/>
      <c r="H31" s="91"/>
      <c r="I31" s="10"/>
      <c r="J31" s="10"/>
      <c r="K31" s="10"/>
      <c r="L31" s="10"/>
      <c r="M31" s="10"/>
      <c r="N31" s="10"/>
      <c r="O31" s="10"/>
      <c r="P31" s="10"/>
    </row>
    <row r="32" spans="2:16" ht="15.75">
      <c r="B32" s="6"/>
      <c r="C32" s="6"/>
      <c r="D32" s="4" t="s">
        <v>147</v>
      </c>
      <c r="E32" s="4"/>
      <c r="F32" s="10">
        <f>SUM(G32:P32)</f>
        <v>-9850</v>
      </c>
      <c r="G32" s="10"/>
      <c r="H32" s="91">
        <v>-7487</v>
      </c>
      <c r="I32" s="10"/>
      <c r="J32" s="10">
        <v>-139</v>
      </c>
      <c r="K32" s="10">
        <v>-2224</v>
      </c>
      <c r="L32" s="10"/>
      <c r="M32" s="10"/>
      <c r="N32" s="10"/>
      <c r="O32" s="10"/>
      <c r="P32" s="10"/>
    </row>
    <row r="33" spans="2:16" ht="9.75" customHeight="1">
      <c r="B33" s="6"/>
      <c r="C33" s="6"/>
      <c r="D33" s="4"/>
      <c r="E33" s="4"/>
      <c r="F33" s="79"/>
      <c r="G33" s="79"/>
      <c r="H33" s="101"/>
      <c r="I33" s="79"/>
      <c r="J33" s="79"/>
      <c r="K33" s="79"/>
      <c r="L33" s="79"/>
      <c r="M33" s="79"/>
      <c r="N33" s="79"/>
      <c r="O33" s="79"/>
      <c r="P33" s="79"/>
    </row>
    <row r="34" spans="2:16" ht="9.75" customHeight="1">
      <c r="B34" s="6"/>
      <c r="C34" s="6"/>
      <c r="D34" s="4"/>
      <c r="E34" s="4"/>
      <c r="F34" s="10"/>
      <c r="G34" s="10"/>
      <c r="H34" s="91"/>
      <c r="I34" s="10"/>
      <c r="J34" s="10"/>
      <c r="K34" s="10"/>
      <c r="L34" s="10"/>
      <c r="M34" s="10"/>
      <c r="N34" s="10"/>
      <c r="O34" s="10"/>
      <c r="P34" s="10"/>
    </row>
    <row r="35" spans="2:16" ht="15.75">
      <c r="B35" s="6"/>
      <c r="C35" s="6" t="s">
        <v>10</v>
      </c>
      <c r="D35" s="4"/>
      <c r="E35" s="4"/>
      <c r="F35" s="10"/>
      <c r="G35" s="10"/>
      <c r="H35" s="91"/>
      <c r="I35" s="10"/>
      <c r="J35" s="10"/>
      <c r="K35" s="10"/>
      <c r="L35" s="10"/>
      <c r="M35" s="10"/>
      <c r="N35" s="10"/>
      <c r="O35" s="10"/>
      <c r="P35" s="10"/>
    </row>
    <row r="36" spans="2:16" ht="15.75">
      <c r="B36" s="6"/>
      <c r="C36" s="6" t="s">
        <v>97</v>
      </c>
      <c r="D36" s="4"/>
      <c r="E36" s="4"/>
      <c r="F36" s="10" t="e">
        <f>SUM(F25:F32)</f>
        <v>#REF!</v>
      </c>
      <c r="G36" s="10">
        <f>+G45-G38-G40-G41</f>
        <v>-150246</v>
      </c>
      <c r="H36" s="91">
        <f aca="true" t="shared" si="1" ref="H36:P36">+H45-H38-H40-H41</f>
        <v>-16585</v>
      </c>
      <c r="I36" s="10">
        <f t="shared" si="1"/>
        <v>-2135</v>
      </c>
      <c r="J36" s="10">
        <f t="shared" si="1"/>
        <v>-1278</v>
      </c>
      <c r="K36" s="10">
        <f t="shared" si="1"/>
        <v>-1781</v>
      </c>
      <c r="L36" s="10">
        <f t="shared" si="1"/>
        <v>-567</v>
      </c>
      <c r="M36" s="10">
        <f t="shared" si="1"/>
        <v>876</v>
      </c>
      <c r="N36" s="10" t="e">
        <f t="shared" si="1"/>
        <v>#REF!</v>
      </c>
      <c r="O36" s="10">
        <f>+O45-O38-O40-O41</f>
        <v>-10339</v>
      </c>
      <c r="P36" s="10">
        <f t="shared" si="1"/>
        <v>82101</v>
      </c>
    </row>
    <row r="37" spans="2:16" ht="15.75">
      <c r="B37" s="6"/>
      <c r="C37" s="6"/>
      <c r="D37" s="4"/>
      <c r="E37" s="4"/>
      <c r="F37" s="10"/>
      <c r="G37" s="10"/>
      <c r="H37" s="91"/>
      <c r="I37" s="10"/>
      <c r="J37" s="10"/>
      <c r="K37" s="10"/>
      <c r="L37" s="10"/>
      <c r="M37" s="10"/>
      <c r="N37" s="10"/>
      <c r="O37" s="10"/>
      <c r="P37" s="10"/>
    </row>
    <row r="38" spans="2:16" ht="15.75">
      <c r="B38" s="4"/>
      <c r="C38" s="4" t="s">
        <v>11</v>
      </c>
      <c r="D38" s="4" t="s">
        <v>12</v>
      </c>
      <c r="E38" s="4"/>
      <c r="F38" s="10">
        <f>SUM(G38:P38)</f>
        <v>-87666</v>
      </c>
      <c r="G38" s="10">
        <f>-52401-30</f>
        <v>-52431</v>
      </c>
      <c r="H38" s="91">
        <f>-21726-251</f>
        <v>-21977</v>
      </c>
      <c r="I38" s="10">
        <f>-782-11</f>
        <v>-793</v>
      </c>
      <c r="J38" s="10">
        <f>-3261-7</f>
        <v>-3268</v>
      </c>
      <c r="K38" s="10">
        <f>-2250-37</f>
        <v>-2287</v>
      </c>
      <c r="L38" s="10">
        <v>-20</v>
      </c>
      <c r="M38" s="10">
        <v>0</v>
      </c>
      <c r="N38" s="10">
        <f>-6890</f>
        <v>-6890</v>
      </c>
      <c r="O38" s="10">
        <v>0</v>
      </c>
      <c r="P38" s="10">
        <v>0</v>
      </c>
    </row>
    <row r="39" spans="2:16" ht="9.75" customHeight="1">
      <c r="B39" s="4"/>
      <c r="C39" s="4"/>
      <c r="D39" s="4"/>
      <c r="E39" s="4"/>
      <c r="F39" s="10"/>
      <c r="G39" s="10"/>
      <c r="H39" s="91"/>
      <c r="I39" s="10"/>
      <c r="J39" s="10"/>
      <c r="K39" s="10"/>
      <c r="L39" s="10"/>
      <c r="M39" s="10"/>
      <c r="N39" s="10"/>
      <c r="O39" s="10"/>
      <c r="P39" s="10"/>
    </row>
    <row r="40" spans="2:16" ht="15.75">
      <c r="B40" s="4"/>
      <c r="C40" s="4"/>
      <c r="D40" s="4" t="s">
        <v>13</v>
      </c>
      <c r="E40" s="4"/>
      <c r="F40" s="10">
        <f>SUM(G40:P40)</f>
        <v>-11023</v>
      </c>
      <c r="G40" s="10">
        <v>-1948</v>
      </c>
      <c r="H40" s="91">
        <v>-4189</v>
      </c>
      <c r="I40" s="10">
        <v>-46</v>
      </c>
      <c r="J40" s="10">
        <v>-958</v>
      </c>
      <c r="K40" s="10">
        <v>-1389</v>
      </c>
      <c r="L40" s="10">
        <v>-471</v>
      </c>
      <c r="M40" s="10">
        <v>-47</v>
      </c>
      <c r="N40" s="10">
        <v>-1876</v>
      </c>
      <c r="O40" s="10">
        <v>0</v>
      </c>
      <c r="P40" s="10">
        <f>-88-11</f>
        <v>-99</v>
      </c>
    </row>
    <row r="41" spans="2:16" ht="15.75">
      <c r="B41" s="4"/>
      <c r="C41" s="4"/>
      <c r="D41" s="4" t="s">
        <v>144</v>
      </c>
      <c r="E41" s="4"/>
      <c r="F41" s="10" t="e">
        <f>SUM(G41:P41)</f>
        <v>#REF!</v>
      </c>
      <c r="G41" s="10">
        <v>-679</v>
      </c>
      <c r="H41" s="91">
        <f>-3707-80</f>
        <v>-3787</v>
      </c>
      <c r="I41" s="10">
        <v>-126</v>
      </c>
      <c r="J41" s="10">
        <v>-387</v>
      </c>
      <c r="K41" s="10">
        <v>-4870</v>
      </c>
      <c r="L41" s="10">
        <v>0</v>
      </c>
      <c r="M41" s="10">
        <v>0</v>
      </c>
      <c r="N41" s="10" t="e">
        <f>-4141-#REF!</f>
        <v>#REF!</v>
      </c>
      <c r="O41" s="10">
        <v>0</v>
      </c>
      <c r="P41" s="10">
        <v>0</v>
      </c>
    </row>
    <row r="42" spans="2:16" ht="6.75" customHeight="1">
      <c r="B42" s="4"/>
      <c r="C42" s="4"/>
      <c r="D42" s="4"/>
      <c r="E42" s="4"/>
      <c r="F42" s="10"/>
      <c r="G42" s="10"/>
      <c r="H42" s="91"/>
      <c r="I42" s="10"/>
      <c r="J42" s="10"/>
      <c r="K42" s="10"/>
      <c r="L42" s="10"/>
      <c r="M42" s="10"/>
      <c r="N42" s="10"/>
      <c r="O42" s="10"/>
      <c r="P42" s="10"/>
    </row>
    <row r="43" spans="2:16" ht="9.75" customHeight="1" thickBot="1">
      <c r="B43" s="4"/>
      <c r="C43" s="4"/>
      <c r="D43" s="4"/>
      <c r="E43" s="4"/>
      <c r="F43" s="13"/>
      <c r="G43" s="13"/>
      <c r="H43" s="100"/>
      <c r="I43" s="13"/>
      <c r="J43" s="13"/>
      <c r="K43" s="13"/>
      <c r="L43" s="13"/>
      <c r="M43" s="13"/>
      <c r="N43" s="13"/>
      <c r="O43" s="13"/>
      <c r="P43" s="13"/>
    </row>
    <row r="44" spans="2:16" ht="15.75">
      <c r="B44" s="4"/>
      <c r="C44" s="4"/>
      <c r="D44" s="4"/>
      <c r="E44" s="4"/>
      <c r="F44" s="14"/>
      <c r="G44" s="14"/>
      <c r="H44" s="102"/>
      <c r="I44" s="14"/>
      <c r="J44" s="14"/>
      <c r="K44" s="14"/>
      <c r="L44" s="14"/>
      <c r="M44" s="14"/>
      <c r="N44" s="14"/>
      <c r="O44" s="14"/>
      <c r="P44" s="14"/>
    </row>
    <row r="45" spans="2:16" ht="15.75">
      <c r="B45" s="6"/>
      <c r="C45" s="4" t="s">
        <v>99</v>
      </c>
      <c r="D45" s="4"/>
      <c r="E45" s="4"/>
      <c r="F45" s="11" t="e">
        <f>SUM(F36:F41)</f>
        <v>#REF!</v>
      </c>
      <c r="G45" s="11">
        <v>-205304</v>
      </c>
      <c r="H45" s="103">
        <v>-46538</v>
      </c>
      <c r="I45" s="11">
        <v>-3100</v>
      </c>
      <c r="J45" s="11">
        <v>-5891</v>
      </c>
      <c r="K45" s="11">
        <v>-10327</v>
      </c>
      <c r="L45" s="11">
        <v>-1058</v>
      </c>
      <c r="M45" s="11">
        <v>829</v>
      </c>
      <c r="N45" s="11">
        <v>-27415</v>
      </c>
      <c r="O45" s="11">
        <v>-10339</v>
      </c>
      <c r="P45" s="11">
        <f>-227141-SUM(G45:O45)</f>
        <v>82002</v>
      </c>
    </row>
    <row r="46" spans="2:16" ht="16.5" thickBot="1">
      <c r="B46" s="6"/>
      <c r="C46" s="4" t="s">
        <v>149</v>
      </c>
      <c r="D46" s="4"/>
      <c r="E46" s="4"/>
      <c r="F46" s="12"/>
      <c r="G46" s="12"/>
      <c r="H46" s="104"/>
      <c r="I46" s="12"/>
      <c r="J46" s="12"/>
      <c r="K46" s="12"/>
      <c r="L46" s="12"/>
      <c r="M46" s="12"/>
      <c r="N46" s="12"/>
      <c r="O46" s="12"/>
      <c r="P46" s="12"/>
    </row>
    <row r="47" spans="2:16" ht="15.75">
      <c r="B47" s="4"/>
      <c r="C47" s="4"/>
      <c r="D47" s="4"/>
      <c r="E47" s="4"/>
      <c r="F47" s="13"/>
      <c r="G47" s="13"/>
      <c r="H47" s="100"/>
      <c r="I47" s="13"/>
      <c r="J47" s="13"/>
      <c r="K47" s="13"/>
      <c r="L47" s="13"/>
      <c r="M47" s="13"/>
      <c r="N47" s="13"/>
      <c r="O47" s="13"/>
      <c r="P47" s="13"/>
    </row>
    <row r="48" spans="2:16" ht="15.75">
      <c r="B48" s="4"/>
      <c r="C48" s="4"/>
      <c r="D48" s="4"/>
      <c r="E48" s="4"/>
      <c r="F48" s="13"/>
      <c r="G48" s="13"/>
      <c r="H48" s="100"/>
      <c r="I48" s="13"/>
      <c r="J48" s="13"/>
      <c r="K48" s="13"/>
      <c r="L48" s="13"/>
      <c r="M48" s="13"/>
      <c r="N48" s="13"/>
      <c r="O48" s="13"/>
      <c r="P48" s="13"/>
    </row>
    <row r="49" spans="2:16" ht="15.75">
      <c r="B49" s="4"/>
      <c r="C49" s="4"/>
      <c r="D49" s="4"/>
      <c r="E49" s="4"/>
      <c r="F49" s="13"/>
      <c r="G49" s="13"/>
      <c r="H49" s="100"/>
      <c r="I49" s="13"/>
      <c r="J49" s="13"/>
      <c r="K49" s="13"/>
      <c r="L49" s="13"/>
      <c r="M49" s="13"/>
      <c r="N49" s="13"/>
      <c r="O49" s="13"/>
      <c r="P49" s="13"/>
    </row>
    <row r="50" spans="2:16" ht="15.75">
      <c r="B50" s="4"/>
      <c r="C50" s="4"/>
      <c r="D50" s="4"/>
      <c r="E50" s="4" t="s">
        <v>0</v>
      </c>
      <c r="F50" s="7" t="s">
        <v>98</v>
      </c>
      <c r="G50" s="7" t="s">
        <v>85</v>
      </c>
      <c r="H50" s="96" t="s">
        <v>86</v>
      </c>
      <c r="I50" s="7" t="s">
        <v>87</v>
      </c>
      <c r="J50" s="7" t="s">
        <v>88</v>
      </c>
      <c r="K50" s="7" t="s">
        <v>89</v>
      </c>
      <c r="L50" s="7" t="s">
        <v>90</v>
      </c>
      <c r="M50" s="7" t="s">
        <v>93</v>
      </c>
      <c r="N50" s="7" t="s">
        <v>91</v>
      </c>
      <c r="O50" s="7" t="s">
        <v>92</v>
      </c>
      <c r="P50" s="7" t="s">
        <v>142</v>
      </c>
    </row>
    <row r="51" spans="2:16" ht="15.75">
      <c r="B51" s="4"/>
      <c r="C51" s="4"/>
      <c r="D51" s="4"/>
      <c r="E51" s="4"/>
      <c r="F51" s="7"/>
      <c r="G51" s="7"/>
      <c r="H51" s="96"/>
      <c r="I51" s="7"/>
      <c r="J51" s="7"/>
      <c r="K51" s="7"/>
      <c r="L51" s="7"/>
      <c r="M51" s="7"/>
      <c r="N51" s="7"/>
      <c r="O51" s="7"/>
      <c r="P51" s="7" t="s">
        <v>143</v>
      </c>
    </row>
    <row r="52" spans="2:16" ht="15.75">
      <c r="B52" s="6"/>
      <c r="C52" s="6"/>
      <c r="D52" s="4"/>
      <c r="E52" s="4"/>
      <c r="F52" s="8" t="s">
        <v>8</v>
      </c>
      <c r="G52" s="8" t="s">
        <v>8</v>
      </c>
      <c r="H52" s="97" t="s">
        <v>8</v>
      </c>
      <c r="I52" s="8" t="s">
        <v>8</v>
      </c>
      <c r="J52" s="8" t="s">
        <v>8</v>
      </c>
      <c r="K52" s="8" t="s">
        <v>8</v>
      </c>
      <c r="L52" s="8" t="s">
        <v>8</v>
      </c>
      <c r="M52" s="8" t="s">
        <v>8</v>
      </c>
      <c r="N52" s="8" t="s">
        <v>8</v>
      </c>
      <c r="O52" s="8" t="s">
        <v>8</v>
      </c>
      <c r="P52" s="8" t="s">
        <v>8</v>
      </c>
    </row>
    <row r="53" spans="2:16" ht="9.75" customHeight="1" thickBot="1">
      <c r="B53" s="4"/>
      <c r="C53" s="4"/>
      <c r="D53" s="4"/>
      <c r="E53" s="4"/>
      <c r="F53" s="9"/>
      <c r="G53" s="9"/>
      <c r="H53" s="98"/>
      <c r="I53" s="9"/>
      <c r="J53" s="9"/>
      <c r="K53" s="9"/>
      <c r="L53" s="9"/>
      <c r="M53" s="9"/>
      <c r="N53" s="9"/>
      <c r="O53" s="9"/>
      <c r="P53" s="9"/>
    </row>
    <row r="54" spans="2:16" ht="15.75">
      <c r="B54" s="4"/>
      <c r="C54" s="4"/>
      <c r="D54" s="4"/>
      <c r="E54" s="4"/>
      <c r="F54" s="13"/>
      <c r="G54" s="13"/>
      <c r="H54" s="100"/>
      <c r="I54" s="13"/>
      <c r="J54" s="13"/>
      <c r="K54" s="13"/>
      <c r="L54" s="13"/>
      <c r="M54" s="13"/>
      <c r="N54" s="13"/>
      <c r="O54" s="13"/>
      <c r="P54" s="13"/>
    </row>
    <row r="55" spans="2:16" ht="15.75">
      <c r="B55" s="4"/>
      <c r="C55" s="4"/>
      <c r="D55" s="4"/>
      <c r="E55" s="4"/>
      <c r="F55" s="13"/>
      <c r="G55" s="13"/>
      <c r="H55" s="100"/>
      <c r="I55" s="13"/>
      <c r="J55" s="13"/>
      <c r="K55" s="13"/>
      <c r="L55" s="13"/>
      <c r="M55" s="13"/>
      <c r="N55" s="13"/>
      <c r="O55" s="13"/>
      <c r="P55" s="13"/>
    </row>
    <row r="56" ht="15.75">
      <c r="C56" s="4" t="s">
        <v>150</v>
      </c>
    </row>
    <row r="59" ht="15.75">
      <c r="C59" t="s">
        <v>151</v>
      </c>
    </row>
    <row r="61" spans="4:8" ht="15.75">
      <c r="D61" t="s">
        <v>152</v>
      </c>
      <c r="F61" s="92">
        <f aca="true" t="shared" si="2" ref="F61:F75">SUM(G61:P61)</f>
        <v>-22.136</v>
      </c>
      <c r="H61" s="105">
        <v>-22.136</v>
      </c>
    </row>
    <row r="62" spans="4:8" ht="15.75">
      <c r="D62" t="s">
        <v>153</v>
      </c>
      <c r="F62" s="33">
        <f t="shared" si="2"/>
        <v>-5.769</v>
      </c>
      <c r="H62" s="106">
        <v>-5.769</v>
      </c>
    </row>
    <row r="63" spans="4:8" ht="15.75">
      <c r="D63" t="s">
        <v>154</v>
      </c>
      <c r="F63" s="33">
        <f t="shared" si="2"/>
        <v>-10.498</v>
      </c>
      <c r="H63" s="106">
        <v>-10.498</v>
      </c>
    </row>
    <row r="64" spans="4:8" ht="15.75">
      <c r="D64" t="s">
        <v>155</v>
      </c>
      <c r="F64" s="33">
        <f t="shared" si="2"/>
        <v>-25.2</v>
      </c>
      <c r="H64" s="106">
        <v>-25.2</v>
      </c>
    </row>
    <row r="65" spans="4:16" ht="15.75">
      <c r="D65" t="s">
        <v>162</v>
      </c>
      <c r="F65" s="33">
        <f t="shared" si="2"/>
        <v>165</v>
      </c>
      <c r="H65" s="111">
        <f>12*0</f>
        <v>0</v>
      </c>
      <c r="P65">
        <v>165</v>
      </c>
    </row>
    <row r="66" spans="4:16" ht="15.75">
      <c r="D66" t="s">
        <v>156</v>
      </c>
      <c r="F66" s="93">
        <f t="shared" si="2"/>
        <v>-65</v>
      </c>
      <c r="H66" s="107">
        <f>-65000/1000</f>
        <v>-65</v>
      </c>
      <c r="P66">
        <v>0</v>
      </c>
    </row>
    <row r="67" spans="6:8" ht="15.75">
      <c r="F67" s="10">
        <f>SUM(F61:F66)</f>
        <v>36.397000000000006</v>
      </c>
      <c r="H67" s="26">
        <f>SUM(H61:H66)</f>
        <v>-128.603</v>
      </c>
    </row>
    <row r="68" ht="15.75">
      <c r="F68" s="10"/>
    </row>
    <row r="69" ht="15.75">
      <c r="F69" s="10"/>
    </row>
    <row r="70" spans="3:12" ht="15.75">
      <c r="C70" t="s">
        <v>157</v>
      </c>
      <c r="F70" s="10">
        <f t="shared" si="2"/>
        <v>0</v>
      </c>
      <c r="H70" s="30">
        <f>240000/1000</f>
        <v>240</v>
      </c>
      <c r="L70">
        <f>-H70</f>
        <v>-240</v>
      </c>
    </row>
    <row r="71" ht="15.75">
      <c r="F71" s="10"/>
    </row>
    <row r="72" spans="3:8" ht="15.75">
      <c r="C72" t="s">
        <v>158</v>
      </c>
      <c r="F72" s="110">
        <f t="shared" si="2"/>
        <v>-376.314</v>
      </c>
      <c r="H72" s="26">
        <f>-376314/1000</f>
        <v>-376.314</v>
      </c>
    </row>
    <row r="73" ht="15.75">
      <c r="F73" s="10"/>
    </row>
    <row r="74" spans="3:33" ht="15.75">
      <c r="C74" t="s">
        <v>159</v>
      </c>
      <c r="E74" s="32"/>
      <c r="F74" s="112">
        <f t="shared" si="2"/>
        <v>53596.622</v>
      </c>
      <c r="G74" s="32"/>
      <c r="H74" s="113">
        <f>53596622/1000</f>
        <v>53596.622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</row>
    <row r="75" spans="3:8" ht="15.75" hidden="1">
      <c r="C75" t="s">
        <v>160</v>
      </c>
      <c r="F75" s="109">
        <f t="shared" si="2"/>
        <v>0</v>
      </c>
      <c r="H75" s="107">
        <f>-145000/1000*0</f>
        <v>0</v>
      </c>
    </row>
    <row r="76" spans="6:8" ht="15.75" hidden="1">
      <c r="F76" s="108">
        <f>SUM(F74:F75)</f>
        <v>53596.622</v>
      </c>
      <c r="H76" s="26">
        <f>SUM(H74:H75)</f>
        <v>53596.622</v>
      </c>
    </row>
    <row r="78" ht="16.5" thickBot="1"/>
    <row r="79" spans="2:16" ht="15.75">
      <c r="B79" s="4"/>
      <c r="C79" s="4"/>
      <c r="D79" s="4"/>
      <c r="E79" s="4"/>
      <c r="F79" s="14"/>
      <c r="G79" s="14"/>
      <c r="H79" s="102"/>
      <c r="I79" s="14"/>
      <c r="J79" s="14"/>
      <c r="K79" s="14"/>
      <c r="L79" s="14"/>
      <c r="M79" s="14"/>
      <c r="N79" s="14"/>
      <c r="O79" s="14"/>
      <c r="P79" s="14"/>
    </row>
    <row r="80" spans="2:16" ht="15.75">
      <c r="B80" s="6"/>
      <c r="C80" s="4" t="s">
        <v>99</v>
      </c>
      <c r="D80" s="4"/>
      <c r="E80" s="4"/>
      <c r="F80" s="11" t="e">
        <f>+F45+F67+F72+F70+F76</f>
        <v>#REF!</v>
      </c>
      <c r="G80" s="11">
        <f aca="true" t="shared" si="3" ref="G80:P80">+G45+G67+G72+G70+G76</f>
        <v>-205304</v>
      </c>
      <c r="H80" s="11">
        <f t="shared" si="3"/>
        <v>6793.705000000002</v>
      </c>
      <c r="I80" s="11">
        <f t="shared" si="3"/>
        <v>-3100</v>
      </c>
      <c r="J80" s="11">
        <f t="shared" si="3"/>
        <v>-5891</v>
      </c>
      <c r="K80" s="11">
        <f t="shared" si="3"/>
        <v>-10327</v>
      </c>
      <c r="L80" s="11">
        <f t="shared" si="3"/>
        <v>-1298</v>
      </c>
      <c r="M80" s="11">
        <f t="shared" si="3"/>
        <v>829</v>
      </c>
      <c r="N80" s="11">
        <f t="shared" si="3"/>
        <v>-27415</v>
      </c>
      <c r="O80" s="11">
        <f t="shared" si="3"/>
        <v>-10339</v>
      </c>
      <c r="P80" s="11">
        <f t="shared" si="3"/>
        <v>82002</v>
      </c>
    </row>
    <row r="81" spans="2:16" ht="16.5" thickBot="1">
      <c r="B81" s="6"/>
      <c r="C81" s="4" t="s">
        <v>161</v>
      </c>
      <c r="D81" s="4"/>
      <c r="E81" s="4"/>
      <c r="F81" s="12"/>
      <c r="G81" s="12"/>
      <c r="H81" s="104"/>
      <c r="I81" s="12"/>
      <c r="J81" s="12"/>
      <c r="K81" s="12"/>
      <c r="L81" s="12"/>
      <c r="M81" s="12"/>
      <c r="N81" s="12"/>
      <c r="O81" s="12"/>
      <c r="P81" s="12"/>
    </row>
  </sheetData>
  <mergeCells count="4">
    <mergeCell ref="B1:P1"/>
    <mergeCell ref="B6:P6"/>
    <mergeCell ref="B8:P8"/>
    <mergeCell ref="B9:P9"/>
  </mergeCells>
  <printOptions/>
  <pageMargins left="0.75" right="0.16" top="0.49" bottom="0.44" header="0.5" footer="0.5"/>
  <pageSetup horizontalDpi="1200" verticalDpi="1200" orientation="landscape" paperSize="9" scale="65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="60" workbookViewId="0" topLeftCell="A53">
      <selection activeCell="E83" sqref="E83"/>
    </sheetView>
  </sheetViews>
  <sheetFormatPr defaultColWidth="8.88671875" defaultRowHeight="15.75"/>
  <cols>
    <col min="1" max="1" width="3.77734375" style="17" customWidth="1"/>
    <col min="2" max="2" width="4.77734375" style="17" customWidth="1"/>
    <col min="3" max="3" width="5.6640625" style="17" customWidth="1"/>
    <col min="4" max="5" width="8.88671875" style="17" customWidth="1"/>
    <col min="6" max="6" width="10.88671875" style="17" customWidth="1"/>
    <col min="7" max="7" width="1.88671875" style="17" customWidth="1"/>
    <col min="8" max="8" width="1.77734375" style="17" customWidth="1"/>
    <col min="9" max="9" width="9.5546875" style="24" customWidth="1"/>
    <col min="10" max="10" width="1.77734375" style="17" customWidth="1"/>
    <col min="11" max="11" width="11.99609375" style="21" customWidth="1"/>
    <col min="12" max="12" width="1.77734375" style="17" customWidth="1"/>
    <col min="13" max="13" width="11.6640625" style="21" customWidth="1"/>
    <col min="14" max="14" width="1.77734375" style="17" customWidth="1"/>
    <col min="15" max="15" width="11.4453125" style="21" customWidth="1"/>
    <col min="16" max="16" width="1.77734375" style="17" customWidth="1"/>
  </cols>
  <sheetData>
    <row r="1" spans="1:15" ht="15.75">
      <c r="A1" s="16"/>
      <c r="C1" s="16"/>
      <c r="G1" s="16"/>
      <c r="I1" s="23"/>
      <c r="K1" s="20"/>
      <c r="M1" s="20"/>
      <c r="O1" s="20"/>
    </row>
    <row r="2" spans="1:15" ht="25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.75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0.25">
      <c r="A4" s="29"/>
      <c r="B4" s="19"/>
      <c r="C4" s="19"/>
      <c r="D4" s="19"/>
      <c r="E4" s="19"/>
      <c r="F4" s="19"/>
      <c r="G4" s="19"/>
      <c r="H4" s="19"/>
      <c r="I4" s="22"/>
      <c r="J4" s="19"/>
      <c r="K4" s="22"/>
      <c r="L4" s="19"/>
      <c r="M4" s="25"/>
      <c r="N4" s="19"/>
      <c r="O4" s="85"/>
    </row>
    <row r="5" spans="1:15" ht="15.75">
      <c r="A5" s="35" t="s">
        <v>164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6" ht="15.75">
      <c r="A6" s="35" t="s">
        <v>165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8" t="s">
        <v>0</v>
      </c>
    </row>
    <row r="7" spans="1:15" ht="15.75">
      <c r="A7" s="19"/>
      <c r="B7" s="19"/>
      <c r="C7" s="19"/>
      <c r="D7" s="19"/>
      <c r="E7" s="19"/>
      <c r="F7" s="19"/>
      <c r="G7" s="19"/>
      <c r="H7" s="19"/>
      <c r="I7" s="22"/>
      <c r="J7" s="19"/>
      <c r="K7" s="22"/>
      <c r="L7" s="19"/>
      <c r="M7" s="22"/>
      <c r="N7" s="19"/>
      <c r="O7" s="22"/>
    </row>
    <row r="8" spans="1:15" ht="15.75">
      <c r="A8" s="35" t="s">
        <v>15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ht="15.75">
      <c r="A9" s="16"/>
      <c r="C9" s="16"/>
      <c r="G9" s="16"/>
      <c r="I9" s="23"/>
      <c r="K9" s="20"/>
      <c r="M9" s="20"/>
      <c r="O9" s="20"/>
    </row>
    <row r="10" ht="15.75">
      <c r="A10" s="17" t="s">
        <v>166</v>
      </c>
    </row>
    <row r="11" ht="9.75" customHeight="1"/>
    <row r="12" spans="1:15" ht="15.75">
      <c r="A12" s="16"/>
      <c r="B12" s="16"/>
      <c r="G12" s="16"/>
      <c r="I12" s="23"/>
      <c r="K12" s="20"/>
      <c r="M12" s="20"/>
      <c r="O12" s="20"/>
    </row>
    <row r="13" spans="1:15" ht="15.75">
      <c r="A13" s="35" t="s">
        <v>16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84"/>
      <c r="N13" s="35"/>
      <c r="O13" s="35"/>
    </row>
    <row r="14" spans="1:15" ht="15.75">
      <c r="A14" s="16"/>
      <c r="C14" s="16"/>
      <c r="G14" s="16"/>
      <c r="I14" s="23"/>
      <c r="K14" s="20"/>
      <c r="M14" s="20"/>
      <c r="O14" s="20"/>
    </row>
    <row r="15" spans="1:16" s="63" customFormat="1" ht="15.75">
      <c r="A15" s="40"/>
      <c r="B15" s="39"/>
      <c r="C15" s="40"/>
      <c r="D15" s="39"/>
      <c r="E15" s="39"/>
      <c r="F15" s="39"/>
      <c r="G15" s="39"/>
      <c r="H15" s="39" t="s">
        <v>0</v>
      </c>
      <c r="I15" s="37" t="s">
        <v>17</v>
      </c>
      <c r="J15" s="37"/>
      <c r="K15" s="37"/>
      <c r="L15" s="38"/>
      <c r="M15" s="37" t="s">
        <v>18</v>
      </c>
      <c r="N15" s="38"/>
      <c r="O15" s="37"/>
      <c r="P15" s="39"/>
    </row>
    <row r="16" spans="1:16" s="63" customFormat="1" ht="15.75">
      <c r="A16" s="39"/>
      <c r="B16" s="39"/>
      <c r="C16" s="39"/>
      <c r="D16" s="39"/>
      <c r="E16" s="39"/>
      <c r="F16" s="39"/>
      <c r="G16" s="39"/>
      <c r="H16" s="39"/>
      <c r="I16" s="55" t="s">
        <v>19</v>
      </c>
      <c r="J16" s="39"/>
      <c r="K16" s="55" t="s">
        <v>4</v>
      </c>
      <c r="L16" s="39"/>
      <c r="M16" s="55" t="s">
        <v>19</v>
      </c>
      <c r="N16" s="39"/>
      <c r="O16" s="55" t="s">
        <v>4</v>
      </c>
      <c r="P16" s="39"/>
    </row>
    <row r="17" spans="1:16" s="63" customFormat="1" ht="15.75">
      <c r="A17" s="39"/>
      <c r="B17" s="39"/>
      <c r="C17" s="39"/>
      <c r="D17" s="39"/>
      <c r="E17" s="39"/>
      <c r="F17" s="39"/>
      <c r="G17" s="39"/>
      <c r="H17" s="39"/>
      <c r="I17" s="55" t="s">
        <v>20</v>
      </c>
      <c r="J17" s="39"/>
      <c r="K17" s="55" t="s">
        <v>5</v>
      </c>
      <c r="L17" s="39"/>
      <c r="M17" s="55" t="s">
        <v>20</v>
      </c>
      <c r="N17" s="39"/>
      <c r="O17" s="55" t="s">
        <v>5</v>
      </c>
      <c r="P17" s="39"/>
    </row>
    <row r="18" spans="1:16" s="63" customFormat="1" ht="15.75">
      <c r="A18" s="39"/>
      <c r="B18" s="39"/>
      <c r="C18" s="39"/>
      <c r="D18" s="39"/>
      <c r="E18" s="39"/>
      <c r="F18" s="39"/>
      <c r="G18" s="39"/>
      <c r="H18" s="39"/>
      <c r="I18" s="55" t="s">
        <v>6</v>
      </c>
      <c r="J18" s="39"/>
      <c r="K18" s="55" t="s">
        <v>6</v>
      </c>
      <c r="L18" s="39"/>
      <c r="M18" s="55" t="s">
        <v>21</v>
      </c>
      <c r="N18" s="39"/>
      <c r="O18" s="55" t="s">
        <v>22</v>
      </c>
      <c r="P18" s="39"/>
    </row>
    <row r="19" spans="1:16" s="63" customFormat="1" ht="15.75">
      <c r="A19" s="40"/>
      <c r="B19" s="39"/>
      <c r="C19" s="40"/>
      <c r="D19" s="39"/>
      <c r="E19" s="41"/>
      <c r="F19" s="39"/>
      <c r="G19" s="39"/>
      <c r="H19" s="39"/>
      <c r="I19" s="37" t="s">
        <v>163</v>
      </c>
      <c r="J19" s="39"/>
      <c r="K19" s="42" t="s">
        <v>7</v>
      </c>
      <c r="L19" s="39"/>
      <c r="M19" s="37" t="s">
        <v>163</v>
      </c>
      <c r="N19" s="39"/>
      <c r="O19" s="42" t="s">
        <v>7</v>
      </c>
      <c r="P19" s="39"/>
    </row>
    <row r="20" spans="1:16" s="63" customFormat="1" ht="15.75">
      <c r="A20" s="40"/>
      <c r="B20" s="39"/>
      <c r="C20" s="40"/>
      <c r="D20" s="39"/>
      <c r="E20" s="39"/>
      <c r="F20" s="39"/>
      <c r="G20" s="39"/>
      <c r="H20" s="39"/>
      <c r="I20" s="43" t="s">
        <v>8</v>
      </c>
      <c r="J20" s="40"/>
      <c r="K20" s="42" t="s">
        <v>8</v>
      </c>
      <c r="L20" s="39"/>
      <c r="M20" s="42" t="s">
        <v>8</v>
      </c>
      <c r="N20" s="40"/>
      <c r="O20" s="42" t="s">
        <v>8</v>
      </c>
      <c r="P20" s="39"/>
    </row>
    <row r="21" spans="1:16" s="63" customFormat="1" ht="15.75">
      <c r="A21" s="39"/>
      <c r="B21" s="39"/>
      <c r="C21" s="39"/>
      <c r="D21" s="39"/>
      <c r="E21" s="39"/>
      <c r="F21" s="39"/>
      <c r="G21" s="39"/>
      <c r="H21" s="39"/>
      <c r="I21" s="44"/>
      <c r="J21" s="39"/>
      <c r="K21" s="45"/>
      <c r="L21" s="39"/>
      <c r="M21" s="45"/>
      <c r="N21" s="39"/>
      <c r="O21" s="45"/>
      <c r="P21" s="39"/>
    </row>
    <row r="22" spans="1:16" s="63" customFormat="1" ht="15.75">
      <c r="A22" s="39"/>
      <c r="B22" s="39"/>
      <c r="C22" s="39"/>
      <c r="D22" s="39"/>
      <c r="E22" s="39"/>
      <c r="F22" s="39"/>
      <c r="G22" s="39"/>
      <c r="H22" s="39"/>
      <c r="I22" s="43"/>
      <c r="J22" s="39"/>
      <c r="K22" s="46"/>
      <c r="L22" s="39"/>
      <c r="M22" s="46"/>
      <c r="N22" s="39"/>
      <c r="O22" s="46"/>
      <c r="P22" s="39"/>
    </row>
    <row r="23" spans="1:16" s="63" customFormat="1" ht="15.75">
      <c r="A23" s="40"/>
      <c r="B23" s="39"/>
      <c r="C23" s="40"/>
      <c r="D23" s="39"/>
      <c r="E23" s="39"/>
      <c r="F23" s="39"/>
      <c r="G23" s="39"/>
      <c r="H23" s="39"/>
      <c r="I23" s="47"/>
      <c r="J23" s="39"/>
      <c r="K23" s="48"/>
      <c r="L23" s="39"/>
      <c r="M23" s="48"/>
      <c r="N23" s="39"/>
      <c r="O23" s="48"/>
      <c r="P23" s="39"/>
    </row>
    <row r="24" spans="1:16" s="63" customFormat="1" ht="15.75">
      <c r="A24" s="54" t="s">
        <v>23</v>
      </c>
      <c r="B24" s="49" t="s">
        <v>24</v>
      </c>
      <c r="C24" s="40" t="s">
        <v>108</v>
      </c>
      <c r="D24" s="39"/>
      <c r="E24" s="39"/>
      <c r="F24" s="39"/>
      <c r="G24" s="39"/>
      <c r="H24" s="39"/>
      <c r="I24" s="43">
        <v>43524</v>
      </c>
      <c r="J24" s="39"/>
      <c r="K24" s="43">
        <v>50746</v>
      </c>
      <c r="L24" s="39"/>
      <c r="M24" s="43">
        <v>43524</v>
      </c>
      <c r="N24" s="39"/>
      <c r="O24" s="43">
        <v>50746</v>
      </c>
      <c r="P24" s="39"/>
    </row>
    <row r="25" spans="1:16" s="63" customFormat="1" ht="16.5" thickBot="1">
      <c r="A25" s="40"/>
      <c r="B25" s="39"/>
      <c r="C25" s="40"/>
      <c r="D25" s="39"/>
      <c r="E25" s="39"/>
      <c r="F25" s="39"/>
      <c r="G25" s="39"/>
      <c r="H25" s="39"/>
      <c r="I25" s="50"/>
      <c r="J25" s="39"/>
      <c r="K25" s="51"/>
      <c r="L25" s="39"/>
      <c r="M25" s="51"/>
      <c r="N25" s="39"/>
      <c r="O25" s="51"/>
      <c r="P25" s="39"/>
    </row>
    <row r="26" spans="1:16" s="63" customFormat="1" ht="16.5" thickTop="1">
      <c r="A26" s="39"/>
      <c r="B26" s="39"/>
      <c r="C26" s="39"/>
      <c r="D26" s="39"/>
      <c r="E26" s="39"/>
      <c r="F26" s="39"/>
      <c r="G26" s="39"/>
      <c r="H26" s="39"/>
      <c r="I26" s="47"/>
      <c r="J26" s="39"/>
      <c r="K26" s="46"/>
      <c r="L26" s="39"/>
      <c r="M26" s="46"/>
      <c r="N26" s="39"/>
      <c r="O26" s="46"/>
      <c r="P26" s="39"/>
    </row>
    <row r="27" spans="1:16" s="63" customFormat="1" ht="15.75">
      <c r="A27" s="40"/>
      <c r="B27" s="49" t="s">
        <v>25</v>
      </c>
      <c r="C27" s="40" t="s">
        <v>26</v>
      </c>
      <c r="D27" s="39"/>
      <c r="E27" s="39"/>
      <c r="F27" s="39"/>
      <c r="G27" s="39"/>
      <c r="H27" s="39"/>
      <c r="I27" s="43">
        <v>0</v>
      </c>
      <c r="J27" s="39"/>
      <c r="K27" s="43">
        <v>0</v>
      </c>
      <c r="L27" s="39"/>
      <c r="M27" s="43">
        <v>0</v>
      </c>
      <c r="N27" s="39"/>
      <c r="O27" s="43">
        <v>0</v>
      </c>
      <c r="P27" s="39"/>
    </row>
    <row r="28" spans="1:16" s="63" customFormat="1" ht="15.75">
      <c r="A28" s="39"/>
      <c r="B28" s="39"/>
      <c r="C28" s="39"/>
      <c r="D28" s="39"/>
      <c r="E28" s="39"/>
      <c r="F28" s="39"/>
      <c r="G28" s="39"/>
      <c r="H28" s="39"/>
      <c r="I28" s="47"/>
      <c r="J28" s="39"/>
      <c r="K28" s="46"/>
      <c r="L28" s="39"/>
      <c r="M28" s="46"/>
      <c r="N28" s="39"/>
      <c r="O28" s="46"/>
      <c r="P28" s="39"/>
    </row>
    <row r="29" spans="1:16" s="63" customFormat="1" ht="15.75">
      <c r="A29" s="39"/>
      <c r="B29" s="49" t="s">
        <v>27</v>
      </c>
      <c r="C29" s="40" t="s">
        <v>109</v>
      </c>
      <c r="D29" s="39"/>
      <c r="E29" s="39"/>
      <c r="F29" s="39"/>
      <c r="G29" s="39"/>
      <c r="H29" s="39"/>
      <c r="I29" s="43">
        <v>241</v>
      </c>
      <c r="J29" s="39"/>
      <c r="K29" s="43">
        <v>1011</v>
      </c>
      <c r="L29" s="39"/>
      <c r="M29" s="43">
        <v>241</v>
      </c>
      <c r="N29" s="39"/>
      <c r="O29" s="43">
        <v>1011</v>
      </c>
      <c r="P29" s="39"/>
    </row>
    <row r="30" spans="1:16" s="63" customFormat="1" ht="16.5" thickBot="1">
      <c r="A30" s="40"/>
      <c r="B30" s="39"/>
      <c r="C30" s="40"/>
      <c r="D30" s="39"/>
      <c r="E30" s="39"/>
      <c r="F30" s="39"/>
      <c r="G30" s="39"/>
      <c r="H30" s="39"/>
      <c r="I30" s="50"/>
      <c r="J30" s="39"/>
      <c r="K30" s="51"/>
      <c r="L30" s="39"/>
      <c r="M30" s="51"/>
      <c r="N30" s="39"/>
      <c r="O30" s="51"/>
      <c r="P30" s="39"/>
    </row>
    <row r="31" spans="1:16" s="63" customFormat="1" ht="16.5" thickTop="1">
      <c r="A31" s="39"/>
      <c r="B31" s="39"/>
      <c r="C31" s="39"/>
      <c r="D31" s="39"/>
      <c r="E31" s="39"/>
      <c r="F31" s="39"/>
      <c r="G31" s="39"/>
      <c r="H31" s="39"/>
      <c r="I31" s="47"/>
      <c r="J31" s="39"/>
      <c r="K31" s="46"/>
      <c r="L31" s="39"/>
      <c r="M31" s="46"/>
      <c r="N31" s="39"/>
      <c r="O31" s="46"/>
      <c r="P31" s="39"/>
    </row>
    <row r="32" spans="1:16" s="63" customFormat="1" ht="15.75">
      <c r="A32" s="54" t="s">
        <v>28</v>
      </c>
      <c r="B32" s="49" t="s">
        <v>24</v>
      </c>
      <c r="C32" s="40" t="s">
        <v>168</v>
      </c>
      <c r="D32" s="39"/>
      <c r="E32" s="39"/>
      <c r="F32" s="39"/>
      <c r="G32" s="39"/>
      <c r="H32" s="39"/>
      <c r="I32" s="43"/>
      <c r="J32" s="39"/>
      <c r="K32" s="48"/>
      <c r="L32" s="39"/>
      <c r="M32" s="48"/>
      <c r="N32" s="39"/>
      <c r="O32" s="48"/>
      <c r="P32" s="39"/>
    </row>
    <row r="33" spans="1:16" s="63" customFormat="1" ht="15.75">
      <c r="A33" s="40"/>
      <c r="B33" s="39"/>
      <c r="C33" s="40" t="s">
        <v>110</v>
      </c>
      <c r="D33" s="39"/>
      <c r="E33" s="39"/>
      <c r="F33" s="39"/>
      <c r="G33" s="39"/>
      <c r="H33" s="39"/>
      <c r="I33" s="43"/>
      <c r="J33" s="39"/>
      <c r="K33" s="48"/>
      <c r="L33" s="39"/>
      <c r="M33" s="48"/>
      <c r="N33" s="39"/>
      <c r="O33" s="48"/>
      <c r="P33" s="39"/>
    </row>
    <row r="34" spans="1:16" s="63" customFormat="1" ht="15.75">
      <c r="A34" s="40"/>
      <c r="B34" s="39"/>
      <c r="C34" s="40" t="s">
        <v>29</v>
      </c>
      <c r="D34" s="39"/>
      <c r="E34" s="39"/>
      <c r="F34" s="39"/>
      <c r="G34" s="39"/>
      <c r="H34" s="39"/>
      <c r="I34" s="43"/>
      <c r="J34" s="39"/>
      <c r="K34" s="48"/>
      <c r="L34" s="39"/>
      <c r="M34" s="48"/>
      <c r="N34" s="39"/>
      <c r="O34" s="48"/>
      <c r="P34" s="39"/>
    </row>
    <row r="35" spans="1:16" s="63" customFormat="1" ht="15.75">
      <c r="A35" s="40"/>
      <c r="B35" s="39"/>
      <c r="C35" s="40" t="s">
        <v>30</v>
      </c>
      <c r="D35" s="39"/>
      <c r="E35" s="39"/>
      <c r="F35" s="39"/>
      <c r="G35" s="39"/>
      <c r="H35" s="39"/>
      <c r="I35" s="48">
        <v>514</v>
      </c>
      <c r="J35" s="39"/>
      <c r="K35" s="48">
        <v>449</v>
      </c>
      <c r="L35" s="39"/>
      <c r="M35" s="48">
        <v>514</v>
      </c>
      <c r="N35" s="39"/>
      <c r="O35" s="48">
        <v>449</v>
      </c>
      <c r="P35" s="39"/>
    </row>
    <row r="36" spans="1:16" s="63" customFormat="1" ht="15.75">
      <c r="A36" s="40"/>
      <c r="B36" s="39"/>
      <c r="C36" s="40"/>
      <c r="D36" s="39"/>
      <c r="E36" s="39"/>
      <c r="F36" s="39"/>
      <c r="G36" s="39"/>
      <c r="H36" s="39"/>
      <c r="I36" s="43"/>
      <c r="J36" s="39"/>
      <c r="K36" s="48"/>
      <c r="L36" s="39"/>
      <c r="M36" s="48"/>
      <c r="N36" s="39"/>
      <c r="O36" s="48"/>
      <c r="P36" s="39"/>
    </row>
    <row r="37" spans="1:16" s="63" customFormat="1" ht="15.75">
      <c r="A37" s="39"/>
      <c r="B37" s="49" t="s">
        <v>25</v>
      </c>
      <c r="C37" s="40" t="s">
        <v>111</v>
      </c>
      <c r="D37" s="39"/>
      <c r="E37" s="39"/>
      <c r="F37" s="39"/>
      <c r="G37" s="39"/>
      <c r="H37" s="39"/>
      <c r="I37" s="43">
        <v>-16315</v>
      </c>
      <c r="J37" s="39"/>
      <c r="K37" s="43">
        <v>-12585</v>
      </c>
      <c r="L37" s="39"/>
      <c r="M37" s="43">
        <v>-16315</v>
      </c>
      <c r="N37" s="39"/>
      <c r="O37" s="43">
        <v>-12585</v>
      </c>
      <c r="P37" s="39"/>
    </row>
    <row r="38" spans="1:16" s="63" customFormat="1" ht="15.75">
      <c r="A38" s="39"/>
      <c r="B38" s="39"/>
      <c r="C38" s="39"/>
      <c r="D38" s="39"/>
      <c r="E38" s="39"/>
      <c r="F38" s="39"/>
      <c r="G38" s="39"/>
      <c r="H38" s="39"/>
      <c r="I38" s="43"/>
      <c r="J38" s="39"/>
      <c r="K38" s="48"/>
      <c r="L38" s="39"/>
      <c r="M38" s="48"/>
      <c r="N38" s="39"/>
      <c r="O38" s="48"/>
      <c r="P38" s="39"/>
    </row>
    <row r="39" spans="1:16" s="63" customFormat="1" ht="15.75">
      <c r="A39" s="39"/>
      <c r="B39" s="49" t="s">
        <v>27</v>
      </c>
      <c r="C39" s="40" t="s">
        <v>31</v>
      </c>
      <c r="D39" s="39"/>
      <c r="E39" s="39"/>
      <c r="F39" s="39"/>
      <c r="G39" s="39"/>
      <c r="H39" s="39"/>
      <c r="I39" s="43">
        <v>-1688</v>
      </c>
      <c r="J39" s="39"/>
      <c r="K39" s="43">
        <v>-2527</v>
      </c>
      <c r="L39" s="39"/>
      <c r="M39" s="43">
        <v>-1688</v>
      </c>
      <c r="N39" s="39"/>
      <c r="O39" s="43">
        <v>-2527</v>
      </c>
      <c r="P39" s="39"/>
    </row>
    <row r="40" spans="1:16" s="63" customFormat="1" ht="15.75">
      <c r="A40" s="39"/>
      <c r="B40" s="39"/>
      <c r="C40" s="39"/>
      <c r="D40" s="39"/>
      <c r="E40" s="39"/>
      <c r="F40" s="39"/>
      <c r="G40" s="39"/>
      <c r="H40" s="39"/>
      <c r="I40" s="43"/>
      <c r="J40" s="39"/>
      <c r="K40" s="48"/>
      <c r="L40" s="39"/>
      <c r="M40" s="48"/>
      <c r="N40" s="39"/>
      <c r="O40" s="48"/>
      <c r="P40" s="39"/>
    </row>
    <row r="41" spans="1:16" s="63" customFormat="1" ht="15.75">
      <c r="A41" s="39"/>
      <c r="B41" s="49" t="s">
        <v>32</v>
      </c>
      <c r="C41" s="40" t="s">
        <v>33</v>
      </c>
      <c r="D41" s="39"/>
      <c r="E41" s="39"/>
      <c r="F41" s="39"/>
      <c r="G41" s="39"/>
      <c r="H41" s="39"/>
      <c r="I41" s="43">
        <v>0</v>
      </c>
      <c r="J41" s="39"/>
      <c r="K41" s="43">
        <v>0</v>
      </c>
      <c r="L41" s="39"/>
      <c r="M41" s="43">
        <v>0</v>
      </c>
      <c r="N41" s="39"/>
      <c r="O41" s="43">
        <v>0</v>
      </c>
      <c r="P41" s="39"/>
    </row>
    <row r="42" spans="1:16" s="63" customFormat="1" ht="15.75">
      <c r="A42" s="39"/>
      <c r="B42" s="39"/>
      <c r="C42" s="39"/>
      <c r="D42" s="39"/>
      <c r="E42" s="39"/>
      <c r="F42" s="39"/>
      <c r="G42" s="39"/>
      <c r="H42" s="39"/>
      <c r="I42" s="47"/>
      <c r="J42" s="39"/>
      <c r="K42" s="46"/>
      <c r="L42" s="39"/>
      <c r="M42" s="46"/>
      <c r="N42" s="39"/>
      <c r="O42" s="46"/>
      <c r="P42" s="39"/>
    </row>
    <row r="43" spans="1:16" s="63" customFormat="1" ht="15.75">
      <c r="A43" s="39"/>
      <c r="B43" s="39"/>
      <c r="C43" s="39"/>
      <c r="D43" s="39"/>
      <c r="E43" s="39"/>
      <c r="F43" s="39"/>
      <c r="G43" s="39"/>
      <c r="H43" s="39"/>
      <c r="I43" s="52"/>
      <c r="J43" s="39"/>
      <c r="K43" s="53"/>
      <c r="L43" s="39"/>
      <c r="M43" s="53"/>
      <c r="N43" s="39"/>
      <c r="O43" s="53"/>
      <c r="P43" s="39"/>
    </row>
    <row r="44" spans="1:16" s="63" customFormat="1" ht="15.75">
      <c r="A44" s="39"/>
      <c r="B44" s="49" t="s">
        <v>34</v>
      </c>
      <c r="C44" s="40" t="s">
        <v>169</v>
      </c>
      <c r="D44" s="39"/>
      <c r="E44" s="39"/>
      <c r="F44" s="39"/>
      <c r="G44" s="39"/>
      <c r="H44" s="39"/>
      <c r="I44" s="47"/>
      <c r="J44" s="39"/>
      <c r="K44" s="46"/>
      <c r="L44" s="39"/>
      <c r="M44" s="46"/>
      <c r="N44" s="39"/>
      <c r="O44" s="46"/>
      <c r="P44" s="39"/>
    </row>
    <row r="45" spans="1:16" s="63" customFormat="1" ht="15.75">
      <c r="A45" s="39"/>
      <c r="B45" s="39"/>
      <c r="C45" s="40" t="s">
        <v>112</v>
      </c>
      <c r="D45" s="39"/>
      <c r="E45" s="39"/>
      <c r="F45" s="39"/>
      <c r="G45" s="39"/>
      <c r="H45" s="39"/>
      <c r="I45" s="47"/>
      <c r="J45" s="39"/>
      <c r="K45" s="46"/>
      <c r="L45" s="39"/>
      <c r="M45" s="46"/>
      <c r="N45" s="39"/>
      <c r="O45" s="46"/>
      <c r="P45" s="39"/>
    </row>
    <row r="46" spans="1:16" s="63" customFormat="1" ht="15.75">
      <c r="A46" s="40"/>
      <c r="B46" s="39"/>
      <c r="C46" s="40" t="s">
        <v>113</v>
      </c>
      <c r="D46" s="39"/>
      <c r="E46" s="39"/>
      <c r="F46" s="39"/>
      <c r="G46" s="39"/>
      <c r="H46" s="39"/>
      <c r="I46" s="43">
        <v>-17489</v>
      </c>
      <c r="J46" s="39"/>
      <c r="K46" s="43">
        <v>-14663</v>
      </c>
      <c r="L46" s="39"/>
      <c r="M46" s="43">
        <v>-17489</v>
      </c>
      <c r="N46" s="39"/>
      <c r="O46" s="43">
        <v>-14663</v>
      </c>
      <c r="P46" s="39"/>
    </row>
    <row r="47" spans="1:16" s="63" customFormat="1" ht="15.75">
      <c r="A47" s="40"/>
      <c r="B47" s="39"/>
      <c r="C47" s="40"/>
      <c r="D47" s="39"/>
      <c r="E47" s="39"/>
      <c r="F47" s="39"/>
      <c r="G47" s="39"/>
      <c r="H47" s="39"/>
      <c r="I47" s="43"/>
      <c r="J47" s="39"/>
      <c r="K47" s="48"/>
      <c r="L47" s="39"/>
      <c r="M47" s="48"/>
      <c r="N47" s="39"/>
      <c r="O47" s="48"/>
      <c r="P47" s="39"/>
    </row>
    <row r="48" spans="1:16" s="63" customFormat="1" ht="15.75">
      <c r="A48" s="40"/>
      <c r="B48" s="49" t="s">
        <v>35</v>
      </c>
      <c r="C48" s="40" t="s">
        <v>114</v>
      </c>
      <c r="D48" s="39"/>
      <c r="E48" s="39"/>
      <c r="F48" s="39"/>
      <c r="G48" s="39"/>
      <c r="H48" s="39"/>
      <c r="I48" s="43"/>
      <c r="J48" s="39"/>
      <c r="K48" s="48"/>
      <c r="L48" s="39"/>
      <c r="M48" s="48"/>
      <c r="N48" s="39"/>
      <c r="O48" s="48"/>
      <c r="P48" s="39"/>
    </row>
    <row r="49" spans="1:16" s="63" customFormat="1" ht="15.75">
      <c r="A49" s="39"/>
      <c r="B49" s="49"/>
      <c r="C49" s="40" t="s">
        <v>115</v>
      </c>
      <c r="D49" s="39"/>
      <c r="E49" s="39"/>
      <c r="F49" s="39"/>
      <c r="G49" s="39"/>
      <c r="H49" s="39"/>
      <c r="I49" s="43">
        <v>0</v>
      </c>
      <c r="J49" s="39"/>
      <c r="K49" s="43">
        <v>0</v>
      </c>
      <c r="L49" s="39"/>
      <c r="M49" s="43">
        <v>0</v>
      </c>
      <c r="N49" s="39"/>
      <c r="O49" s="43">
        <v>0</v>
      </c>
      <c r="P49" s="39"/>
    </row>
    <row r="50" spans="1:16" s="63" customFormat="1" ht="15.75">
      <c r="A50" s="39"/>
      <c r="B50" s="39"/>
      <c r="C50" s="39"/>
      <c r="D50" s="39"/>
      <c r="E50" s="39"/>
      <c r="F50" s="39"/>
      <c r="G50" s="39"/>
      <c r="H50" s="39"/>
      <c r="I50" s="47"/>
      <c r="J50" s="39"/>
      <c r="K50" s="46"/>
      <c r="L50" s="39"/>
      <c r="M50" s="46"/>
      <c r="N50" s="39"/>
      <c r="O50" s="46"/>
      <c r="P50" s="39"/>
    </row>
    <row r="51" spans="1:16" s="63" customFormat="1" ht="15.75">
      <c r="A51" s="39"/>
      <c r="B51" s="39"/>
      <c r="C51" s="39"/>
      <c r="D51" s="39"/>
      <c r="E51" s="39"/>
      <c r="F51" s="39"/>
      <c r="G51" s="39"/>
      <c r="H51" s="39"/>
      <c r="I51" s="52"/>
      <c r="J51" s="39"/>
      <c r="K51" s="53"/>
      <c r="L51" s="39"/>
      <c r="M51" s="53"/>
      <c r="N51" s="39"/>
      <c r="O51" s="53"/>
      <c r="P51" s="39"/>
    </row>
    <row r="52" spans="1:16" s="63" customFormat="1" ht="15.75">
      <c r="A52" s="39"/>
      <c r="B52" s="49" t="s">
        <v>36</v>
      </c>
      <c r="C52" s="40" t="s">
        <v>169</v>
      </c>
      <c r="D52" s="39"/>
      <c r="E52" s="39"/>
      <c r="F52" s="39"/>
      <c r="G52" s="39"/>
      <c r="H52" s="39"/>
      <c r="I52" s="47"/>
      <c r="J52" s="39"/>
      <c r="K52" s="46"/>
      <c r="L52" s="39"/>
      <c r="M52" s="46"/>
      <c r="N52" s="39"/>
      <c r="O52" s="46"/>
      <c r="P52" s="39"/>
    </row>
    <row r="53" spans="1:16" s="63" customFormat="1" ht="15.75">
      <c r="A53" s="39"/>
      <c r="B53" s="49"/>
      <c r="C53" s="40" t="s">
        <v>116</v>
      </c>
      <c r="D53" s="39"/>
      <c r="E53" s="39"/>
      <c r="F53" s="39"/>
      <c r="G53" s="39"/>
      <c r="H53" s="39"/>
      <c r="I53" s="47"/>
      <c r="J53" s="39"/>
      <c r="K53" s="46"/>
      <c r="L53" s="39"/>
      <c r="M53" s="46"/>
      <c r="N53" s="39"/>
      <c r="O53" s="46"/>
      <c r="P53" s="39"/>
    </row>
    <row r="54" spans="1:16" s="63" customFormat="1" ht="15.75">
      <c r="A54" s="39"/>
      <c r="B54" s="39"/>
      <c r="C54" s="40" t="s">
        <v>117</v>
      </c>
      <c r="D54" s="39"/>
      <c r="E54" s="39"/>
      <c r="F54" s="39"/>
      <c r="G54" s="39"/>
      <c r="H54" s="39"/>
      <c r="I54" s="47">
        <v>-17489</v>
      </c>
      <c r="J54" s="39"/>
      <c r="K54" s="42">
        <v>-14663</v>
      </c>
      <c r="L54" s="39"/>
      <c r="M54" s="42">
        <v>-17489</v>
      </c>
      <c r="N54" s="39"/>
      <c r="O54" s="42">
        <v>-14663</v>
      </c>
      <c r="P54" s="39"/>
    </row>
    <row r="55" spans="1:16" s="63" customFormat="1" ht="15.75">
      <c r="A55" s="39"/>
      <c r="B55" s="39"/>
      <c r="C55" s="39"/>
      <c r="D55" s="39"/>
      <c r="E55" s="39"/>
      <c r="F55" s="39"/>
      <c r="G55" s="39"/>
      <c r="H55" s="39"/>
      <c r="I55" s="47"/>
      <c r="J55" s="39"/>
      <c r="K55" s="46"/>
      <c r="L55" s="39"/>
      <c r="M55" s="46"/>
      <c r="N55" s="39"/>
      <c r="O55" s="46"/>
      <c r="P55" s="39"/>
    </row>
    <row r="56" spans="1:16" s="63" customFormat="1" ht="15.75">
      <c r="A56" s="40"/>
      <c r="B56" s="54" t="s">
        <v>37</v>
      </c>
      <c r="C56" s="40" t="s">
        <v>118</v>
      </c>
      <c r="D56" s="39"/>
      <c r="E56" s="39"/>
      <c r="F56" s="39"/>
      <c r="G56" s="39"/>
      <c r="H56" s="39"/>
      <c r="I56" s="43">
        <v>0</v>
      </c>
      <c r="J56" s="39"/>
      <c r="K56" s="43">
        <v>0</v>
      </c>
      <c r="L56" s="39"/>
      <c r="M56" s="43">
        <v>0</v>
      </c>
      <c r="N56" s="39"/>
      <c r="O56" s="43">
        <v>0</v>
      </c>
      <c r="P56" s="39"/>
    </row>
    <row r="57" spans="1:16" s="63" customFormat="1" ht="9.75" customHeight="1">
      <c r="A57" s="39"/>
      <c r="B57" s="39"/>
      <c r="C57" s="39"/>
      <c r="D57" s="39"/>
      <c r="E57" s="39"/>
      <c r="F57" s="39"/>
      <c r="G57" s="39"/>
      <c r="H57" s="39"/>
      <c r="I57" s="47"/>
      <c r="J57" s="39"/>
      <c r="K57" s="46"/>
      <c r="L57" s="39"/>
      <c r="M57" s="46"/>
      <c r="N57" s="39"/>
      <c r="O57" s="46"/>
      <c r="P57" s="39"/>
    </row>
    <row r="58" spans="1:16" s="63" customFormat="1" ht="15.75">
      <c r="A58" s="40"/>
      <c r="B58" s="39"/>
      <c r="C58" s="40"/>
      <c r="D58" s="39"/>
      <c r="E58" s="39"/>
      <c r="F58" s="39"/>
      <c r="G58" s="39"/>
      <c r="H58" s="39"/>
      <c r="I58" s="52"/>
      <c r="J58" s="39"/>
      <c r="K58" s="53"/>
      <c r="L58" s="39"/>
      <c r="M58" s="53"/>
      <c r="N58" s="39"/>
      <c r="O58" s="53"/>
      <c r="P58" s="39"/>
    </row>
    <row r="59" spans="1:16" s="63" customFormat="1" ht="15.75">
      <c r="A59" s="40"/>
      <c r="B59" s="49" t="s">
        <v>38</v>
      </c>
      <c r="C59" s="54" t="s">
        <v>39</v>
      </c>
      <c r="D59" s="40" t="s">
        <v>170</v>
      </c>
      <c r="E59" s="39"/>
      <c r="F59" s="39"/>
      <c r="G59" s="39"/>
      <c r="H59" s="39"/>
      <c r="I59" s="43"/>
      <c r="J59" s="39"/>
      <c r="K59" s="48"/>
      <c r="L59" s="39"/>
      <c r="M59" s="48"/>
      <c r="N59" s="39"/>
      <c r="O59" s="48"/>
      <c r="P59" s="39"/>
    </row>
    <row r="60" spans="1:16" s="63" customFormat="1" ht="15.75">
      <c r="A60" s="40"/>
      <c r="B60" s="39"/>
      <c r="C60" s="40"/>
      <c r="D60" s="40" t="s">
        <v>119</v>
      </c>
      <c r="E60" s="39"/>
      <c r="F60" s="39"/>
      <c r="G60" s="39"/>
      <c r="H60" s="39"/>
      <c r="I60" s="43">
        <v>-17489</v>
      </c>
      <c r="J60" s="39"/>
      <c r="K60" s="42">
        <v>-14663</v>
      </c>
      <c r="L60" s="39"/>
      <c r="M60" s="48">
        <v>-17489</v>
      </c>
      <c r="N60" s="39"/>
      <c r="O60" s="42">
        <v>-14663</v>
      </c>
      <c r="P60" s="39"/>
    </row>
    <row r="61" spans="1:16" s="63" customFormat="1" ht="15.75">
      <c r="A61" s="39"/>
      <c r="B61" s="39"/>
      <c r="C61" s="39"/>
      <c r="D61" s="39"/>
      <c r="E61" s="39"/>
      <c r="F61" s="39"/>
      <c r="G61" s="39"/>
      <c r="H61" s="39"/>
      <c r="I61" s="47"/>
      <c r="J61" s="39"/>
      <c r="K61" s="46"/>
      <c r="L61" s="39"/>
      <c r="M61" s="46"/>
      <c r="N61" s="39"/>
      <c r="O61" s="46"/>
      <c r="P61" s="39"/>
    </row>
    <row r="62" spans="1:16" s="63" customFormat="1" ht="15.75">
      <c r="A62" s="40"/>
      <c r="B62" s="39"/>
      <c r="C62" s="54" t="s">
        <v>40</v>
      </c>
      <c r="D62" s="40" t="s">
        <v>41</v>
      </c>
      <c r="E62" s="39"/>
      <c r="F62" s="39"/>
      <c r="G62" s="39"/>
      <c r="H62" s="39"/>
      <c r="I62" s="43">
        <v>0</v>
      </c>
      <c r="J62" s="39"/>
      <c r="K62" s="43">
        <v>104</v>
      </c>
      <c r="L62" s="39"/>
      <c r="M62" s="43">
        <v>0</v>
      </c>
      <c r="N62" s="39"/>
      <c r="O62" s="43">
        <v>104</v>
      </c>
      <c r="P62" s="39"/>
    </row>
    <row r="63" spans="1:16" s="63" customFormat="1" ht="15.75">
      <c r="A63" s="40"/>
      <c r="B63" s="39"/>
      <c r="C63" s="40"/>
      <c r="D63" s="39"/>
      <c r="E63" s="39"/>
      <c r="F63" s="39"/>
      <c r="G63" s="39"/>
      <c r="H63" s="39"/>
      <c r="I63" s="47"/>
      <c r="J63" s="39"/>
      <c r="K63" s="46"/>
      <c r="L63" s="39"/>
      <c r="M63" s="46"/>
      <c r="N63" s="39"/>
      <c r="O63" s="46"/>
      <c r="P63" s="39"/>
    </row>
    <row r="64" spans="1:16" s="63" customFormat="1" ht="15.75">
      <c r="A64" s="39"/>
      <c r="B64" s="39"/>
      <c r="C64" s="39"/>
      <c r="D64" s="39"/>
      <c r="E64" s="39"/>
      <c r="F64" s="39"/>
      <c r="G64" s="39"/>
      <c r="H64" s="39"/>
      <c r="I64" s="52"/>
      <c r="J64" s="39"/>
      <c r="K64" s="53"/>
      <c r="L64" s="39"/>
      <c r="M64" s="53"/>
      <c r="N64" s="39"/>
      <c r="O64" s="53"/>
      <c r="P64" s="39"/>
    </row>
    <row r="65" spans="1:16" s="63" customFormat="1" ht="15.75">
      <c r="A65" s="39"/>
      <c r="B65" s="39"/>
      <c r="C65" s="39"/>
      <c r="D65" s="39"/>
      <c r="E65" s="39"/>
      <c r="F65" s="39"/>
      <c r="G65" s="39"/>
      <c r="H65" s="39"/>
      <c r="I65" s="47"/>
      <c r="J65" s="39"/>
      <c r="K65" s="46"/>
      <c r="L65" s="39"/>
      <c r="M65" s="46"/>
      <c r="N65" s="39"/>
      <c r="O65" s="46"/>
      <c r="P65" s="39"/>
    </row>
    <row r="66" spans="1:16" s="63" customFormat="1" ht="15.75">
      <c r="A66" s="39"/>
      <c r="B66" s="39"/>
      <c r="C66" s="39"/>
      <c r="D66" s="39"/>
      <c r="E66" s="39"/>
      <c r="F66" s="39"/>
      <c r="G66" s="39"/>
      <c r="H66" s="39"/>
      <c r="I66" s="47"/>
      <c r="J66" s="39"/>
      <c r="K66" s="46"/>
      <c r="L66" s="39"/>
      <c r="M66" s="46"/>
      <c r="N66" s="39"/>
      <c r="O66" s="46"/>
      <c r="P66" s="39"/>
    </row>
    <row r="67" spans="1:16" s="63" customFormat="1" ht="15.75">
      <c r="A67" s="39"/>
      <c r="B67" s="39"/>
      <c r="C67" s="39"/>
      <c r="D67" s="39"/>
      <c r="E67" s="39"/>
      <c r="F67" s="39"/>
      <c r="G67" s="39"/>
      <c r="H67" s="39"/>
      <c r="I67" s="47"/>
      <c r="J67" s="39"/>
      <c r="K67" s="46"/>
      <c r="L67" s="39"/>
      <c r="M67" s="46"/>
      <c r="N67" s="39"/>
      <c r="O67" s="46"/>
      <c r="P67" s="39"/>
    </row>
    <row r="68" spans="1:16" s="63" customFormat="1" ht="15.75">
      <c r="A68" s="39"/>
      <c r="B68" s="39"/>
      <c r="C68" s="39"/>
      <c r="D68" s="39"/>
      <c r="E68" s="39"/>
      <c r="F68" s="39"/>
      <c r="G68" s="39"/>
      <c r="H68" s="39"/>
      <c r="I68" s="47"/>
      <c r="J68" s="39"/>
      <c r="K68" s="46"/>
      <c r="L68" s="39"/>
      <c r="M68" s="46"/>
      <c r="N68" s="39"/>
      <c r="O68" s="46"/>
      <c r="P68" s="39"/>
    </row>
    <row r="69" spans="1:16" s="63" customFormat="1" ht="15.75">
      <c r="A69" s="40"/>
      <c r="B69" s="39"/>
      <c r="C69" s="40"/>
      <c r="D69" s="39"/>
      <c r="E69" s="39"/>
      <c r="F69" s="39"/>
      <c r="G69" s="39"/>
      <c r="H69" s="39"/>
      <c r="I69" s="37" t="s">
        <v>17</v>
      </c>
      <c r="J69" s="37"/>
      <c r="K69" s="37"/>
      <c r="L69" s="38"/>
      <c r="M69" s="37" t="s">
        <v>18</v>
      </c>
      <c r="N69" s="38"/>
      <c r="O69" s="37"/>
      <c r="P69" s="39"/>
    </row>
    <row r="70" spans="1:16" s="63" customFormat="1" ht="15.75">
      <c r="A70" s="39"/>
      <c r="B70" s="39"/>
      <c r="C70" s="39"/>
      <c r="D70" s="39"/>
      <c r="E70" s="39"/>
      <c r="F70" s="39"/>
      <c r="G70" s="39"/>
      <c r="H70" s="39"/>
      <c r="I70" s="47" t="s">
        <v>19</v>
      </c>
      <c r="J70" s="39"/>
      <c r="K70" s="55" t="s">
        <v>4</v>
      </c>
      <c r="L70" s="39"/>
      <c r="M70" s="55" t="s">
        <v>19</v>
      </c>
      <c r="N70" s="39"/>
      <c r="O70" s="55" t="s">
        <v>4</v>
      </c>
      <c r="P70" s="39"/>
    </row>
    <row r="71" spans="1:16" s="63" customFormat="1" ht="15.75">
      <c r="A71" s="39"/>
      <c r="B71" s="39"/>
      <c r="C71" s="39"/>
      <c r="D71" s="39"/>
      <c r="E71" s="39"/>
      <c r="F71" s="39"/>
      <c r="G71" s="39"/>
      <c r="H71" s="39"/>
      <c r="I71" s="47" t="s">
        <v>20</v>
      </c>
      <c r="J71" s="39"/>
      <c r="K71" s="55" t="s">
        <v>5</v>
      </c>
      <c r="L71" s="39"/>
      <c r="M71" s="55" t="s">
        <v>20</v>
      </c>
      <c r="N71" s="39"/>
      <c r="O71" s="55" t="s">
        <v>5</v>
      </c>
      <c r="P71" s="39"/>
    </row>
    <row r="72" spans="1:16" s="63" customFormat="1" ht="15.75">
      <c r="A72" s="39"/>
      <c r="B72" s="39"/>
      <c r="C72" s="39"/>
      <c r="D72" s="39"/>
      <c r="E72" s="39"/>
      <c r="F72" s="39"/>
      <c r="G72" s="39"/>
      <c r="H72" s="39"/>
      <c r="I72" s="47" t="s">
        <v>6</v>
      </c>
      <c r="J72" s="39"/>
      <c r="K72" s="55" t="s">
        <v>6</v>
      </c>
      <c r="L72" s="39"/>
      <c r="M72" s="55" t="s">
        <v>21</v>
      </c>
      <c r="N72" s="39"/>
      <c r="O72" s="55" t="s">
        <v>22</v>
      </c>
      <c r="P72" s="39"/>
    </row>
    <row r="73" spans="1:16" s="63" customFormat="1" ht="15.75">
      <c r="A73" s="40"/>
      <c r="B73" s="39"/>
      <c r="C73" s="40"/>
      <c r="D73" s="39"/>
      <c r="E73" s="39"/>
      <c r="F73" s="39"/>
      <c r="G73" s="39"/>
      <c r="H73" s="39"/>
      <c r="I73" s="37" t="s">
        <v>163</v>
      </c>
      <c r="J73" s="39"/>
      <c r="K73" s="42" t="s">
        <v>7</v>
      </c>
      <c r="L73" s="39"/>
      <c r="M73" s="37" t="s">
        <v>163</v>
      </c>
      <c r="N73" s="39"/>
      <c r="O73" s="42" t="s">
        <v>7</v>
      </c>
      <c r="P73" s="39"/>
    </row>
    <row r="74" spans="1:16" s="63" customFormat="1" ht="15.75">
      <c r="A74" s="40"/>
      <c r="B74" s="39"/>
      <c r="C74" s="40"/>
      <c r="D74" s="39"/>
      <c r="E74" s="39"/>
      <c r="F74" s="39"/>
      <c r="G74" s="39"/>
      <c r="H74" s="39"/>
      <c r="I74" s="43" t="s">
        <v>8</v>
      </c>
      <c r="J74" s="40"/>
      <c r="K74" s="42" t="s">
        <v>8</v>
      </c>
      <c r="L74" s="39"/>
      <c r="M74" s="42" t="s">
        <v>8</v>
      </c>
      <c r="N74" s="40"/>
      <c r="O74" s="42" t="s">
        <v>8</v>
      </c>
      <c r="P74" s="39"/>
    </row>
    <row r="75" spans="1:16" s="63" customFormat="1" ht="15.75">
      <c r="A75" s="39"/>
      <c r="B75" s="39"/>
      <c r="C75" s="39"/>
      <c r="D75" s="39"/>
      <c r="E75" s="39"/>
      <c r="F75" s="39"/>
      <c r="G75" s="39"/>
      <c r="H75" s="39"/>
      <c r="I75" s="44"/>
      <c r="J75" s="39"/>
      <c r="K75" s="45"/>
      <c r="L75" s="39"/>
      <c r="M75" s="45"/>
      <c r="N75" s="39"/>
      <c r="O75" s="45"/>
      <c r="P75" s="39"/>
    </row>
    <row r="76" spans="1:16" s="63" customFormat="1" ht="15.75">
      <c r="A76" s="39"/>
      <c r="B76" s="39"/>
      <c r="C76" s="39"/>
      <c r="D76" s="39"/>
      <c r="E76" s="39"/>
      <c r="F76" s="39"/>
      <c r="G76" s="39"/>
      <c r="H76" s="39"/>
      <c r="I76" s="47"/>
      <c r="J76" s="39"/>
      <c r="K76" s="46"/>
      <c r="L76" s="39"/>
      <c r="M76" s="46"/>
      <c r="N76" s="39"/>
      <c r="O76" s="46"/>
      <c r="P76" s="39"/>
    </row>
    <row r="77" spans="1:16" s="63" customFormat="1" ht="15.75">
      <c r="A77" s="39"/>
      <c r="B77" s="49" t="s">
        <v>42</v>
      </c>
      <c r="C77" s="39" t="s">
        <v>120</v>
      </c>
      <c r="D77" s="39"/>
      <c r="E77" s="39"/>
      <c r="F77" s="39"/>
      <c r="G77" s="39"/>
      <c r="H77" s="39"/>
      <c r="I77" s="43">
        <v>0</v>
      </c>
      <c r="J77" s="39"/>
      <c r="K77" s="43">
        <v>0</v>
      </c>
      <c r="L77" s="39"/>
      <c r="M77" s="43">
        <v>0</v>
      </c>
      <c r="N77" s="39"/>
      <c r="O77" s="43">
        <v>0</v>
      </c>
      <c r="P77" s="39"/>
    </row>
    <row r="78" spans="1:16" s="63" customFormat="1" ht="15.75">
      <c r="A78" s="39"/>
      <c r="B78" s="39"/>
      <c r="C78" s="39"/>
      <c r="D78" s="39"/>
      <c r="E78" s="39"/>
      <c r="F78" s="39"/>
      <c r="G78" s="39"/>
      <c r="H78" s="39"/>
      <c r="I78" s="47"/>
      <c r="J78" s="39"/>
      <c r="K78" s="46"/>
      <c r="L78" s="39"/>
      <c r="M78" s="46"/>
      <c r="N78" s="39"/>
      <c r="O78" s="46"/>
      <c r="P78" s="39"/>
    </row>
    <row r="79" spans="1:16" s="63" customFormat="1" ht="15.75">
      <c r="A79" s="40"/>
      <c r="B79" s="49" t="s">
        <v>43</v>
      </c>
      <c r="C79" s="39" t="s">
        <v>171</v>
      </c>
      <c r="D79" s="39"/>
      <c r="E79" s="39"/>
      <c r="F79" s="39"/>
      <c r="G79" s="39"/>
      <c r="H79" s="39"/>
      <c r="I79" s="43"/>
      <c r="J79" s="39"/>
      <c r="K79" s="48"/>
      <c r="L79" s="39"/>
      <c r="M79" s="48"/>
      <c r="N79" s="39"/>
      <c r="O79" s="48"/>
      <c r="P79" s="39"/>
    </row>
    <row r="80" spans="1:16" s="63" customFormat="1" ht="15.75">
      <c r="A80" s="40"/>
      <c r="B80" s="49"/>
      <c r="C80" s="39" t="s">
        <v>121</v>
      </c>
      <c r="D80" s="39"/>
      <c r="E80" s="39"/>
      <c r="F80" s="39"/>
      <c r="G80" s="39"/>
      <c r="H80" s="39"/>
      <c r="I80" s="43"/>
      <c r="J80" s="39"/>
      <c r="K80" s="48"/>
      <c r="L80" s="39"/>
      <c r="M80" s="48"/>
      <c r="N80" s="39"/>
      <c r="O80" s="48"/>
      <c r="P80" s="39"/>
    </row>
    <row r="81" spans="1:16" s="63" customFormat="1" ht="15.75">
      <c r="A81" s="40"/>
      <c r="B81" s="39"/>
      <c r="C81" s="39" t="s">
        <v>122</v>
      </c>
      <c r="D81" s="39"/>
      <c r="E81" s="39"/>
      <c r="F81" s="39"/>
      <c r="G81" s="39"/>
      <c r="H81" s="39"/>
      <c r="I81" s="43">
        <v>-17489</v>
      </c>
      <c r="J81" s="40"/>
      <c r="K81" s="42">
        <v>-14559</v>
      </c>
      <c r="L81" s="39"/>
      <c r="M81" s="48">
        <v>-17489</v>
      </c>
      <c r="N81" s="40"/>
      <c r="O81" s="42">
        <v>-14559</v>
      </c>
      <c r="P81" s="39"/>
    </row>
    <row r="82" spans="1:16" s="63" customFormat="1" ht="15.75">
      <c r="A82" s="39"/>
      <c r="B82" s="39"/>
      <c r="C82" s="39"/>
      <c r="D82" s="39"/>
      <c r="E82" s="39"/>
      <c r="F82" s="39"/>
      <c r="G82" s="39"/>
      <c r="H82" s="39"/>
      <c r="I82" s="47"/>
      <c r="J82" s="39"/>
      <c r="K82" s="46"/>
      <c r="L82" s="39"/>
      <c r="M82" s="46"/>
      <c r="N82" s="39"/>
      <c r="O82" s="46"/>
      <c r="P82" s="39"/>
    </row>
    <row r="83" spans="1:16" s="63" customFormat="1" ht="15.75">
      <c r="A83" s="39"/>
      <c r="B83" s="49" t="s">
        <v>49</v>
      </c>
      <c r="C83" s="49" t="s">
        <v>38</v>
      </c>
      <c r="D83" s="39" t="s">
        <v>44</v>
      </c>
      <c r="E83" s="39"/>
      <c r="F83" s="39"/>
      <c r="G83" s="39"/>
      <c r="H83" s="39"/>
      <c r="I83" s="43">
        <v>0</v>
      </c>
      <c r="J83" s="39"/>
      <c r="K83" s="43">
        <v>0</v>
      </c>
      <c r="L83" s="39"/>
      <c r="M83" s="43">
        <v>0</v>
      </c>
      <c r="N83" s="39"/>
      <c r="O83" s="43">
        <v>0</v>
      </c>
      <c r="P83" s="39"/>
    </row>
    <row r="84" spans="1:16" s="63" customFormat="1" ht="15.75">
      <c r="A84" s="39"/>
      <c r="B84" s="39"/>
      <c r="C84" s="49" t="s">
        <v>45</v>
      </c>
      <c r="D84" s="39" t="s">
        <v>135</v>
      </c>
      <c r="E84" s="39"/>
      <c r="F84" s="39"/>
      <c r="G84" s="39"/>
      <c r="H84" s="39"/>
      <c r="I84" s="43">
        <v>0</v>
      </c>
      <c r="J84" s="39"/>
      <c r="K84" s="43">
        <v>0</v>
      </c>
      <c r="L84" s="39"/>
      <c r="M84" s="43">
        <v>0</v>
      </c>
      <c r="N84" s="39"/>
      <c r="O84" s="43">
        <v>0</v>
      </c>
      <c r="P84" s="39"/>
    </row>
    <row r="85" spans="1:16" s="63" customFormat="1" ht="15.75">
      <c r="A85" s="39"/>
      <c r="B85" s="39"/>
      <c r="C85" s="49" t="s">
        <v>46</v>
      </c>
      <c r="D85" s="39" t="s">
        <v>47</v>
      </c>
      <c r="E85" s="39"/>
      <c r="F85" s="39"/>
      <c r="G85" s="39"/>
      <c r="H85" s="39"/>
      <c r="I85" s="43"/>
      <c r="J85" s="39"/>
      <c r="K85" s="48"/>
      <c r="L85" s="39"/>
      <c r="M85" s="48"/>
      <c r="N85" s="39"/>
      <c r="O85" s="48"/>
      <c r="P85" s="39"/>
    </row>
    <row r="86" spans="1:16" s="63" customFormat="1" ht="15.75">
      <c r="A86" s="39"/>
      <c r="B86" s="39"/>
      <c r="C86" s="39"/>
      <c r="D86" s="39" t="s">
        <v>48</v>
      </c>
      <c r="E86" s="39"/>
      <c r="F86" s="39"/>
      <c r="G86" s="39"/>
      <c r="H86" s="39"/>
      <c r="I86" s="43">
        <v>0</v>
      </c>
      <c r="J86" s="39"/>
      <c r="K86" s="43">
        <v>0</v>
      </c>
      <c r="L86" s="39"/>
      <c r="M86" s="43">
        <v>0</v>
      </c>
      <c r="N86" s="39"/>
      <c r="O86" s="43">
        <v>0</v>
      </c>
      <c r="P86" s="39"/>
    </row>
    <row r="87" spans="1:16" s="63" customFormat="1" ht="15.75">
      <c r="A87" s="39"/>
      <c r="B87" s="39"/>
      <c r="C87" s="39"/>
      <c r="D87" s="39"/>
      <c r="E87" s="39"/>
      <c r="F87" s="39"/>
      <c r="G87" s="39"/>
      <c r="H87" s="39"/>
      <c r="I87" s="47"/>
      <c r="J87" s="39"/>
      <c r="K87" s="46"/>
      <c r="L87" s="39"/>
      <c r="M87" s="46"/>
      <c r="N87" s="39"/>
      <c r="O87" s="46"/>
      <c r="P87" s="39"/>
    </row>
    <row r="88" spans="1:16" s="63" customFormat="1" ht="15.75">
      <c r="A88" s="39"/>
      <c r="B88" s="39"/>
      <c r="C88" s="39"/>
      <c r="D88" s="39"/>
      <c r="E88" s="39"/>
      <c r="F88" s="39"/>
      <c r="G88" s="39"/>
      <c r="H88" s="39"/>
      <c r="I88" s="52"/>
      <c r="J88" s="39"/>
      <c r="K88" s="53"/>
      <c r="L88" s="39"/>
      <c r="M88" s="53"/>
      <c r="N88" s="39"/>
      <c r="O88" s="53"/>
      <c r="P88" s="39"/>
    </row>
    <row r="89" spans="1:16" s="63" customFormat="1" ht="15.75">
      <c r="A89" s="39"/>
      <c r="B89" s="49" t="s">
        <v>123</v>
      </c>
      <c r="C89" s="39" t="s">
        <v>172</v>
      </c>
      <c r="D89" s="39"/>
      <c r="E89" s="39"/>
      <c r="F89" s="39"/>
      <c r="G89" s="39"/>
      <c r="H89" s="39"/>
      <c r="I89" s="47"/>
      <c r="J89" s="39"/>
      <c r="K89" s="46"/>
      <c r="L89" s="39"/>
      <c r="M89" s="46"/>
      <c r="N89" s="39"/>
      <c r="O89" s="46"/>
      <c r="P89" s="39"/>
    </row>
    <row r="90" spans="1:16" s="63" customFormat="1" ht="15.75">
      <c r="A90" s="39"/>
      <c r="B90" s="39"/>
      <c r="C90" s="39" t="s">
        <v>124</v>
      </c>
      <c r="D90" s="39"/>
      <c r="E90" s="39"/>
      <c r="F90" s="39"/>
      <c r="G90" s="39"/>
      <c r="H90" s="39"/>
      <c r="I90" s="47">
        <v>-17489</v>
      </c>
      <c r="J90" s="39"/>
      <c r="K90" s="42">
        <v>-14559</v>
      </c>
      <c r="L90" s="39"/>
      <c r="M90" s="46">
        <v>-17489</v>
      </c>
      <c r="N90" s="39"/>
      <c r="O90" s="42">
        <v>-14559</v>
      </c>
      <c r="P90" s="39"/>
    </row>
    <row r="91" spans="1:16" s="63" customFormat="1" ht="15.75">
      <c r="A91" s="39"/>
      <c r="B91" s="39"/>
      <c r="C91" s="39"/>
      <c r="D91" s="39"/>
      <c r="E91" s="39"/>
      <c r="F91" s="39"/>
      <c r="G91" s="39"/>
      <c r="H91" s="39"/>
      <c r="I91" s="47"/>
      <c r="J91" s="39"/>
      <c r="K91" s="46"/>
      <c r="L91" s="39"/>
      <c r="M91" s="46"/>
      <c r="N91" s="39"/>
      <c r="O91" s="46"/>
      <c r="P91" s="39"/>
    </row>
    <row r="92" spans="1:16" s="63" customFormat="1" ht="15.75">
      <c r="A92" s="39"/>
      <c r="B92" s="39"/>
      <c r="C92" s="39"/>
      <c r="D92" s="39"/>
      <c r="E92" s="39"/>
      <c r="F92" s="39"/>
      <c r="G92" s="39"/>
      <c r="H92" s="39"/>
      <c r="I92" s="47"/>
      <c r="J92" s="39"/>
      <c r="K92" s="46"/>
      <c r="L92" s="39"/>
      <c r="M92" s="46"/>
      <c r="N92" s="39"/>
      <c r="O92" s="46"/>
      <c r="P92" s="39"/>
    </row>
    <row r="93" spans="1:16" s="63" customFormat="1" ht="15.75">
      <c r="A93" s="49" t="s">
        <v>50</v>
      </c>
      <c r="B93" s="39" t="s">
        <v>125</v>
      </c>
      <c r="C93" s="39"/>
      <c r="D93" s="39"/>
      <c r="E93" s="39"/>
      <c r="F93" s="39"/>
      <c r="G93" s="39"/>
      <c r="H93" s="39"/>
      <c r="I93" s="47"/>
      <c r="J93" s="39"/>
      <c r="K93" s="46"/>
      <c r="L93" s="39"/>
      <c r="M93" s="46"/>
      <c r="N93" s="39"/>
      <c r="O93" s="46"/>
      <c r="P93" s="39"/>
    </row>
    <row r="94" spans="1:16" s="63" customFormat="1" ht="15.75">
      <c r="A94" s="39"/>
      <c r="B94" s="39" t="s">
        <v>51</v>
      </c>
      <c r="C94" s="39"/>
      <c r="D94" s="39"/>
      <c r="E94" s="39"/>
      <c r="F94" s="39"/>
      <c r="G94" s="39"/>
      <c r="H94" s="39"/>
      <c r="I94" s="47"/>
      <c r="J94" s="39"/>
      <c r="K94" s="46"/>
      <c r="L94" s="39"/>
      <c r="M94" s="46"/>
      <c r="N94" s="39"/>
      <c r="O94" s="46"/>
      <c r="P94" s="39"/>
    </row>
    <row r="95" spans="1:16" s="63" customFormat="1" ht="15.75">
      <c r="A95" s="39"/>
      <c r="B95" s="39" t="s">
        <v>52</v>
      </c>
      <c r="C95" s="39"/>
      <c r="D95" s="39"/>
      <c r="E95" s="39"/>
      <c r="F95" s="39"/>
      <c r="G95" s="39"/>
      <c r="H95" s="39"/>
      <c r="I95" s="47"/>
      <c r="J95" s="39"/>
      <c r="K95" s="46"/>
      <c r="L95" s="39"/>
      <c r="M95" s="46"/>
      <c r="N95" s="39"/>
      <c r="O95" s="46"/>
      <c r="P95" s="39"/>
    </row>
    <row r="96" spans="1:16" s="63" customFormat="1" ht="15.75">
      <c r="A96" s="39"/>
      <c r="B96" s="39"/>
      <c r="C96" s="39"/>
      <c r="D96" s="39"/>
      <c r="E96" s="39"/>
      <c r="F96" s="39"/>
      <c r="G96" s="39"/>
      <c r="H96" s="39"/>
      <c r="I96" s="47"/>
      <c r="J96" s="39"/>
      <c r="K96" s="46"/>
      <c r="L96" s="39"/>
      <c r="M96" s="46"/>
      <c r="N96" s="39"/>
      <c r="O96" s="46"/>
      <c r="P96" s="39"/>
    </row>
    <row r="97" spans="1:16" s="63" customFormat="1" ht="15.75">
      <c r="A97" s="39"/>
      <c r="B97" s="49" t="s">
        <v>24</v>
      </c>
      <c r="C97" s="39" t="s">
        <v>53</v>
      </c>
      <c r="D97" s="39"/>
      <c r="E97" s="39"/>
      <c r="F97" s="39"/>
      <c r="G97" s="56"/>
      <c r="H97" s="39"/>
      <c r="I97" s="57">
        <v>-25.68825396545621</v>
      </c>
      <c r="J97" s="56"/>
      <c r="K97" s="57">
        <v>-21.384601148326205</v>
      </c>
      <c r="L97" s="56"/>
      <c r="M97" s="58">
        <v>-25.68825396545621</v>
      </c>
      <c r="N97" s="56"/>
      <c r="O97" s="58">
        <v>-21.384601148326205</v>
      </c>
      <c r="P97" s="56"/>
    </row>
    <row r="98" spans="1:16" s="63" customFormat="1" ht="15.75">
      <c r="A98" s="39"/>
      <c r="B98" s="39"/>
      <c r="C98" s="39" t="s">
        <v>54</v>
      </c>
      <c r="D98" s="39"/>
      <c r="E98" s="39"/>
      <c r="F98" s="39"/>
      <c r="G98" s="56"/>
      <c r="H98" s="39"/>
      <c r="I98" s="59"/>
      <c r="J98" s="56"/>
      <c r="K98" s="59"/>
      <c r="L98" s="56"/>
      <c r="M98" s="60"/>
      <c r="N98" s="56"/>
      <c r="O98" s="60"/>
      <c r="P98" s="56"/>
    </row>
    <row r="99" spans="1:16" s="63" customFormat="1" ht="15.75">
      <c r="A99" s="39"/>
      <c r="B99" s="39"/>
      <c r="C99" s="39"/>
      <c r="D99" s="39"/>
      <c r="E99" s="39"/>
      <c r="F99" s="39"/>
      <c r="G99" s="56"/>
      <c r="H99" s="39"/>
      <c r="I99" s="59"/>
      <c r="J99" s="56"/>
      <c r="K99" s="59"/>
      <c r="L99" s="56"/>
      <c r="M99" s="60"/>
      <c r="N99" s="56"/>
      <c r="O99" s="60"/>
      <c r="P99" s="56"/>
    </row>
    <row r="100" spans="1:16" s="63" customFormat="1" ht="15.75">
      <c r="A100" s="39"/>
      <c r="B100" s="49" t="s">
        <v>25</v>
      </c>
      <c r="C100" s="39" t="s">
        <v>55</v>
      </c>
      <c r="D100" s="39"/>
      <c r="E100" s="39"/>
      <c r="F100" s="39"/>
      <c r="G100" s="56"/>
      <c r="H100" s="39"/>
      <c r="I100" s="61">
        <v>-25.68825396545621</v>
      </c>
      <c r="J100" s="56"/>
      <c r="K100" s="61">
        <v>-21.384601148326205</v>
      </c>
      <c r="L100" s="56"/>
      <c r="M100" s="61">
        <v>-25.68825396545621</v>
      </c>
      <c r="N100" s="56"/>
      <c r="O100" s="61">
        <v>-21.384601148326205</v>
      </c>
      <c r="P100" s="56"/>
    </row>
    <row r="101" spans="1:16" s="63" customFormat="1" ht="15.75">
      <c r="A101" s="39"/>
      <c r="B101" s="39"/>
      <c r="C101" s="39" t="s">
        <v>54</v>
      </c>
      <c r="D101" s="39"/>
      <c r="E101" s="39"/>
      <c r="F101" s="39"/>
      <c r="G101" s="56"/>
      <c r="H101" s="39"/>
      <c r="I101" s="62"/>
      <c r="J101" s="56"/>
      <c r="K101" s="60"/>
      <c r="L101" s="56"/>
      <c r="M101" s="60"/>
      <c r="N101" s="56"/>
      <c r="O101" s="60"/>
      <c r="P101" s="56"/>
    </row>
    <row r="102" spans="1:16" s="63" customFormat="1" ht="15.75">
      <c r="A102" s="39"/>
      <c r="B102" s="39"/>
      <c r="C102" s="39"/>
      <c r="D102" s="39"/>
      <c r="E102" s="39"/>
      <c r="F102" s="39"/>
      <c r="G102" s="56"/>
      <c r="H102" s="39"/>
      <c r="I102" s="59"/>
      <c r="J102" s="56"/>
      <c r="K102" s="60"/>
      <c r="L102" s="56"/>
      <c r="M102" s="60"/>
      <c r="N102" s="56"/>
      <c r="O102" s="60"/>
      <c r="P102" s="56"/>
    </row>
    <row r="103" spans="1:16" s="63" customFormat="1" ht="15.75">
      <c r="A103" s="39"/>
      <c r="B103" s="39"/>
      <c r="C103" s="39"/>
      <c r="D103" s="39"/>
      <c r="E103" s="39"/>
      <c r="F103" s="39"/>
      <c r="G103" s="56"/>
      <c r="H103" s="39"/>
      <c r="I103" s="59"/>
      <c r="J103" s="56"/>
      <c r="K103" s="60"/>
      <c r="L103" s="56"/>
      <c r="M103" s="60"/>
      <c r="N103" s="56"/>
      <c r="O103" s="60"/>
      <c r="P103" s="56"/>
    </row>
  </sheetData>
  <printOptions/>
  <pageMargins left="0.5" right="0.5" top="0.66" bottom="0.43" header="0.5" footer="0.5"/>
  <pageSetup horizontalDpi="1200" verticalDpi="1200" orientation="portrait" paperSize="9" scale="72" r:id="rId1"/>
  <headerFooter alignWithMargins="0">
    <oddFooter>&amp;LWTHB - Page &amp;P</oddFooter>
  </headerFooter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="75" zoomScaleNormal="75" workbookViewId="0" topLeftCell="A61">
      <selection activeCell="H78" sqref="H78"/>
    </sheetView>
  </sheetViews>
  <sheetFormatPr defaultColWidth="8.88671875" defaultRowHeight="15.75"/>
  <cols>
    <col min="1" max="1" width="6.5546875" style="0" customWidth="1"/>
    <col min="2" max="2" width="2.5546875" style="0" customWidth="1"/>
    <col min="3" max="3" width="2.6640625" style="0" customWidth="1"/>
    <col min="7" max="7" width="8.3359375" style="0" customWidth="1"/>
    <col min="8" max="8" width="15.4453125" style="26" customWidth="1"/>
    <col min="9" max="9" width="4.6640625" style="26" customWidth="1"/>
    <col min="10" max="10" width="15.77734375" style="26" customWidth="1"/>
    <col min="11" max="11" width="2.21484375" style="26" customWidth="1"/>
  </cols>
  <sheetData>
    <row r="1" spans="1:10" ht="8.25" customHeight="1">
      <c r="A1" s="15"/>
      <c r="B1" s="15"/>
      <c r="J1" s="86"/>
    </row>
    <row r="2" spans="1:10" ht="15.75">
      <c r="A2" s="3" t="s">
        <v>58</v>
      </c>
      <c r="B2" s="3"/>
      <c r="C2" s="2"/>
      <c r="D2" s="2"/>
      <c r="E2" s="2"/>
      <c r="F2" s="2"/>
      <c r="G2" s="2"/>
      <c r="H2" s="27"/>
      <c r="I2" s="27"/>
      <c r="J2" s="27"/>
    </row>
    <row r="3" spans="1:10" ht="12" customHeight="1">
      <c r="A3" s="1"/>
      <c r="B3" s="1"/>
      <c r="C3" s="1"/>
      <c r="E3" s="1"/>
      <c r="F3" s="1"/>
      <c r="H3" s="28"/>
      <c r="J3" s="83"/>
    </row>
    <row r="4" spans="1:11" ht="15.75">
      <c r="A4" s="64"/>
      <c r="B4" s="64"/>
      <c r="C4" s="64"/>
      <c r="D4" s="63"/>
      <c r="E4" s="64"/>
      <c r="F4" s="63"/>
      <c r="G4" s="63"/>
      <c r="H4" s="65" t="s">
        <v>59</v>
      </c>
      <c r="I4" s="66"/>
      <c r="J4" s="67" t="s">
        <v>60</v>
      </c>
      <c r="K4" s="68"/>
    </row>
    <row r="5" spans="1:11" ht="15.75">
      <c r="A5" s="63"/>
      <c r="B5" s="63"/>
      <c r="C5" s="63"/>
      <c r="D5" s="63"/>
      <c r="E5" s="63"/>
      <c r="F5" s="63"/>
      <c r="G5" s="63"/>
      <c r="H5" s="69" t="s">
        <v>61</v>
      </c>
      <c r="I5" s="66"/>
      <c r="J5" s="69" t="s">
        <v>62</v>
      </c>
      <c r="K5" s="66"/>
    </row>
    <row r="6" spans="1:11" ht="15.75">
      <c r="A6" s="63"/>
      <c r="B6" s="63"/>
      <c r="C6" s="63"/>
      <c r="D6" s="63"/>
      <c r="E6" s="63"/>
      <c r="F6" s="63"/>
      <c r="G6" s="63"/>
      <c r="H6" s="67" t="s">
        <v>63</v>
      </c>
      <c r="I6" s="66"/>
      <c r="J6" s="67" t="s">
        <v>64</v>
      </c>
      <c r="K6" s="66"/>
    </row>
    <row r="7" spans="1:11" ht="15.75">
      <c r="A7" s="63"/>
      <c r="B7" s="63"/>
      <c r="C7" s="63"/>
      <c r="D7" s="63"/>
      <c r="E7" s="63"/>
      <c r="F7" s="63"/>
      <c r="G7" s="63"/>
      <c r="H7" s="67" t="s">
        <v>163</v>
      </c>
      <c r="I7" s="66"/>
      <c r="J7" s="67" t="s">
        <v>139</v>
      </c>
      <c r="K7" s="66"/>
    </row>
    <row r="8" spans="1:11" ht="15.75">
      <c r="A8" s="64"/>
      <c r="B8" s="64"/>
      <c r="C8" s="64"/>
      <c r="D8" s="63"/>
      <c r="E8" s="64"/>
      <c r="F8" s="64"/>
      <c r="G8" s="63"/>
      <c r="H8" s="70" t="s">
        <v>8</v>
      </c>
      <c r="I8" s="71"/>
      <c r="J8" s="70" t="s">
        <v>8</v>
      </c>
      <c r="K8" s="66"/>
    </row>
    <row r="9" spans="1:11" ht="9.75" customHeight="1">
      <c r="A9" s="64"/>
      <c r="B9" s="64"/>
      <c r="C9" s="64"/>
      <c r="D9" s="63"/>
      <c r="E9" s="64"/>
      <c r="F9" s="64"/>
      <c r="G9" s="63"/>
      <c r="H9" s="66"/>
      <c r="I9" s="66"/>
      <c r="J9" s="66"/>
      <c r="K9" s="66"/>
    </row>
    <row r="10" spans="1:11" ht="15.75">
      <c r="A10" s="72">
        <v>1</v>
      </c>
      <c r="B10" s="72" t="s">
        <v>72</v>
      </c>
      <c r="C10" s="64" t="s">
        <v>126</v>
      </c>
      <c r="D10" s="63"/>
      <c r="E10" s="64"/>
      <c r="F10" s="64"/>
      <c r="G10" s="63"/>
      <c r="H10" s="66">
        <v>193461</v>
      </c>
      <c r="I10" s="66"/>
      <c r="J10" s="66">
        <v>195147</v>
      </c>
      <c r="K10" s="66"/>
    </row>
    <row r="11" spans="1:11" ht="9.75" customHeight="1">
      <c r="A11" s="63"/>
      <c r="B11" s="63"/>
      <c r="C11" s="63"/>
      <c r="D11" s="63"/>
      <c r="E11" s="63"/>
      <c r="F11" s="63"/>
      <c r="G11" s="63"/>
      <c r="H11" s="66"/>
      <c r="I11" s="66"/>
      <c r="J11" s="66"/>
      <c r="K11" s="66"/>
    </row>
    <row r="12" spans="1:11" ht="15.75">
      <c r="A12" s="72">
        <v>2</v>
      </c>
      <c r="B12" s="72" t="s">
        <v>72</v>
      </c>
      <c r="C12" s="64" t="s">
        <v>127</v>
      </c>
      <c r="D12" s="63"/>
      <c r="E12" s="63"/>
      <c r="F12" s="63"/>
      <c r="G12" s="63"/>
      <c r="H12" s="66">
        <v>0</v>
      </c>
      <c r="I12" s="66"/>
      <c r="J12" s="66">
        <v>0</v>
      </c>
      <c r="K12" s="66"/>
    </row>
    <row r="13" spans="1:11" ht="10.5" customHeight="1">
      <c r="A13" s="63"/>
      <c r="B13" s="63"/>
      <c r="C13" s="63"/>
      <c r="D13" s="63"/>
      <c r="E13" s="63"/>
      <c r="F13" s="63"/>
      <c r="G13" s="63"/>
      <c r="H13" s="66"/>
      <c r="I13" s="66"/>
      <c r="J13" s="66"/>
      <c r="K13" s="66"/>
    </row>
    <row r="14" spans="1:11" ht="15.75">
      <c r="A14" s="72">
        <v>3</v>
      </c>
      <c r="B14" s="72" t="s">
        <v>72</v>
      </c>
      <c r="C14" s="64" t="s">
        <v>65</v>
      </c>
      <c r="D14" s="63"/>
      <c r="E14" s="64"/>
      <c r="F14" s="64"/>
      <c r="G14" s="63"/>
      <c r="H14" s="66">
        <v>0</v>
      </c>
      <c r="I14" s="66"/>
      <c r="J14" s="66">
        <v>0</v>
      </c>
      <c r="K14" s="66"/>
    </row>
    <row r="15" spans="1:11" ht="9.75" customHeight="1">
      <c r="A15" s="63"/>
      <c r="B15" s="63"/>
      <c r="C15" s="63"/>
      <c r="D15" s="63"/>
      <c r="E15" s="63"/>
      <c r="F15" s="63"/>
      <c r="G15" s="63"/>
      <c r="H15" s="66"/>
      <c r="I15" s="66"/>
      <c r="J15" s="66"/>
      <c r="K15" s="66"/>
    </row>
    <row r="16" spans="1:11" ht="15.75">
      <c r="A16" s="65">
        <v>4</v>
      </c>
      <c r="B16" s="72" t="s">
        <v>72</v>
      </c>
      <c r="C16" s="63" t="s">
        <v>66</v>
      </c>
      <c r="D16" s="63"/>
      <c r="E16" s="63"/>
      <c r="F16" s="63"/>
      <c r="G16" s="63"/>
      <c r="H16" s="66">
        <v>30</v>
      </c>
      <c r="I16" s="66"/>
      <c r="J16" s="66">
        <v>30</v>
      </c>
      <c r="K16" s="66"/>
    </row>
    <row r="17" spans="1:11" ht="6.75" customHeight="1">
      <c r="A17" s="63"/>
      <c r="B17" s="63"/>
      <c r="C17" s="63"/>
      <c r="D17" s="63"/>
      <c r="E17" s="63"/>
      <c r="F17" s="63"/>
      <c r="G17" s="63"/>
      <c r="H17" s="66"/>
      <c r="I17" s="66"/>
      <c r="J17" s="66"/>
      <c r="K17" s="66"/>
    </row>
    <row r="18" spans="1:11" ht="15.75">
      <c r="A18" s="65">
        <v>5</v>
      </c>
      <c r="B18" s="72" t="s">
        <v>72</v>
      </c>
      <c r="C18" s="63" t="s">
        <v>128</v>
      </c>
      <c r="D18" s="63"/>
      <c r="E18" s="63"/>
      <c r="F18" s="63"/>
      <c r="G18" s="63"/>
      <c r="H18" s="66">
        <v>0</v>
      </c>
      <c r="I18" s="66"/>
      <c r="J18" s="66">
        <v>0</v>
      </c>
      <c r="K18" s="66"/>
    </row>
    <row r="19" spans="1:11" ht="7.5" customHeight="1">
      <c r="A19" s="63"/>
      <c r="B19" s="63"/>
      <c r="C19" s="63"/>
      <c r="D19" s="63"/>
      <c r="E19" s="63"/>
      <c r="F19" s="63"/>
      <c r="G19" s="63"/>
      <c r="H19" s="66"/>
      <c r="I19" s="66"/>
      <c r="J19" s="66"/>
      <c r="K19" s="66"/>
    </row>
    <row r="20" spans="1:11" ht="15.75">
      <c r="A20" s="65">
        <v>6</v>
      </c>
      <c r="B20" s="72" t="s">
        <v>72</v>
      </c>
      <c r="C20" s="63" t="s">
        <v>67</v>
      </c>
      <c r="D20" s="63"/>
      <c r="E20" s="63"/>
      <c r="F20" s="63"/>
      <c r="G20" s="63"/>
      <c r="H20" s="66">
        <v>0</v>
      </c>
      <c r="I20" s="66"/>
      <c r="J20" s="66">
        <v>0</v>
      </c>
      <c r="K20" s="66"/>
    </row>
    <row r="21" spans="1:11" ht="9.75" customHeight="1">
      <c r="A21" s="65"/>
      <c r="B21" s="65"/>
      <c r="C21" s="63"/>
      <c r="D21" s="63"/>
      <c r="E21" s="63"/>
      <c r="F21" s="63"/>
      <c r="G21" s="63"/>
      <c r="H21" s="66"/>
      <c r="I21" s="66"/>
      <c r="J21" s="66"/>
      <c r="K21" s="66"/>
    </row>
    <row r="22" spans="1:11" ht="15.75">
      <c r="A22" s="65">
        <v>7</v>
      </c>
      <c r="B22" s="72" t="s">
        <v>72</v>
      </c>
      <c r="C22" s="63" t="s">
        <v>129</v>
      </c>
      <c r="D22" s="63"/>
      <c r="E22" s="63"/>
      <c r="F22" s="63"/>
      <c r="G22" s="63"/>
      <c r="H22" s="66">
        <v>0</v>
      </c>
      <c r="I22" s="66"/>
      <c r="J22" s="66">
        <v>0</v>
      </c>
      <c r="K22" s="66"/>
    </row>
    <row r="23" spans="1:11" ht="10.5" customHeight="1">
      <c r="A23" s="63"/>
      <c r="B23" s="63"/>
      <c r="C23" s="63"/>
      <c r="D23" s="63"/>
      <c r="E23" s="63"/>
      <c r="F23" s="63"/>
      <c r="G23" s="63"/>
      <c r="H23" s="66"/>
      <c r="I23" s="66"/>
      <c r="J23" s="66"/>
      <c r="K23" s="66"/>
    </row>
    <row r="24" spans="1:11" ht="15.75">
      <c r="A24" s="72">
        <v>8</v>
      </c>
      <c r="B24" s="72" t="s">
        <v>72</v>
      </c>
      <c r="C24" s="64" t="s">
        <v>68</v>
      </c>
      <c r="D24" s="63"/>
      <c r="E24" s="64"/>
      <c r="F24" s="64"/>
      <c r="G24" s="63"/>
      <c r="H24" s="66"/>
      <c r="I24" s="66"/>
      <c r="J24" s="66"/>
      <c r="K24" s="66"/>
    </row>
    <row r="25" spans="1:11" ht="15.75">
      <c r="A25" s="64"/>
      <c r="B25" s="64"/>
      <c r="C25" s="64"/>
      <c r="D25" s="63" t="s">
        <v>69</v>
      </c>
      <c r="E25" s="64"/>
      <c r="F25" s="64"/>
      <c r="G25" s="63"/>
      <c r="H25" s="114">
        <v>34599</v>
      </c>
      <c r="I25" s="66"/>
      <c r="J25" s="114">
        <v>37636</v>
      </c>
      <c r="K25" s="66"/>
    </row>
    <row r="26" spans="1:11" ht="15.75">
      <c r="A26" s="64"/>
      <c r="B26" s="64"/>
      <c r="C26" s="64"/>
      <c r="D26" s="63" t="s">
        <v>130</v>
      </c>
      <c r="E26" s="64"/>
      <c r="F26" s="64"/>
      <c r="G26" s="63"/>
      <c r="H26" s="87">
        <v>32879</v>
      </c>
      <c r="I26" s="66"/>
      <c r="J26" s="87">
        <v>31221</v>
      </c>
      <c r="K26" s="66"/>
    </row>
    <row r="27" spans="1:11" ht="15.75">
      <c r="A27" s="64"/>
      <c r="B27" s="64"/>
      <c r="C27" s="64"/>
      <c r="D27" s="63" t="s">
        <v>136</v>
      </c>
      <c r="E27" s="64"/>
      <c r="F27" s="64"/>
      <c r="G27" s="63"/>
      <c r="H27" s="87">
        <v>13438</v>
      </c>
      <c r="I27" s="66"/>
      <c r="J27" s="87">
        <v>12981</v>
      </c>
      <c r="K27" s="66"/>
    </row>
    <row r="28" spans="1:11" ht="15.75">
      <c r="A28" s="63"/>
      <c r="B28" s="63"/>
      <c r="C28" s="64"/>
      <c r="D28" s="63" t="s">
        <v>131</v>
      </c>
      <c r="E28" s="63"/>
      <c r="F28" s="63"/>
      <c r="G28" s="63"/>
      <c r="H28" s="87">
        <v>0</v>
      </c>
      <c r="I28" s="66"/>
      <c r="J28" s="87">
        <v>0</v>
      </c>
      <c r="K28" s="66"/>
    </row>
    <row r="29" spans="1:11" ht="15.75">
      <c r="A29" s="63"/>
      <c r="B29" s="63"/>
      <c r="C29" s="64"/>
      <c r="D29" s="63" t="s">
        <v>173</v>
      </c>
      <c r="E29" s="63"/>
      <c r="F29" s="63"/>
      <c r="G29" s="63"/>
      <c r="H29" s="87">
        <v>33901</v>
      </c>
      <c r="I29" s="66"/>
      <c r="J29" s="87">
        <v>32604</v>
      </c>
      <c r="K29" s="66"/>
    </row>
    <row r="30" spans="1:11" ht="15.75">
      <c r="A30" s="63"/>
      <c r="B30" s="63"/>
      <c r="C30" s="64"/>
      <c r="D30" s="63" t="s">
        <v>174</v>
      </c>
      <c r="E30" s="63"/>
      <c r="F30" s="63"/>
      <c r="G30" s="63"/>
      <c r="H30" s="87">
        <v>1152</v>
      </c>
      <c r="I30" s="66"/>
      <c r="J30" s="87">
        <v>1152</v>
      </c>
      <c r="K30" s="66"/>
    </row>
    <row r="31" spans="1:11" ht="15.75">
      <c r="A31" s="63"/>
      <c r="B31" s="63"/>
      <c r="C31" s="63"/>
      <c r="D31" s="63" t="s">
        <v>70</v>
      </c>
      <c r="E31" s="63"/>
      <c r="F31" s="63"/>
      <c r="G31" s="63"/>
      <c r="H31" s="87">
        <v>8386</v>
      </c>
      <c r="I31" s="66"/>
      <c r="J31" s="87">
        <v>7563</v>
      </c>
      <c r="K31" s="66"/>
    </row>
    <row r="32" spans="1:11" ht="15.75">
      <c r="A32" s="63"/>
      <c r="B32" s="63"/>
      <c r="C32" s="63"/>
      <c r="D32" s="63" t="s">
        <v>167</v>
      </c>
      <c r="E32" s="63"/>
      <c r="F32" s="63"/>
      <c r="G32" s="63"/>
      <c r="H32" s="115">
        <v>2271</v>
      </c>
      <c r="I32" s="66"/>
      <c r="J32" s="115">
        <v>2271</v>
      </c>
      <c r="K32" s="66"/>
    </row>
    <row r="33" spans="1:11" ht="9.75" customHeight="1">
      <c r="A33" s="64"/>
      <c r="B33" s="64"/>
      <c r="C33" s="64"/>
      <c r="D33" s="63"/>
      <c r="E33" s="64"/>
      <c r="F33" s="64"/>
      <c r="G33" s="63"/>
      <c r="H33" s="66"/>
      <c r="I33" s="66"/>
      <c r="J33" s="66"/>
      <c r="K33" s="66"/>
    </row>
    <row r="34" spans="1:11" ht="15.75">
      <c r="A34" s="63"/>
      <c r="B34" s="63"/>
      <c r="C34" s="63"/>
      <c r="D34" s="63"/>
      <c r="E34" s="63"/>
      <c r="F34" s="63"/>
      <c r="G34" s="63"/>
      <c r="H34" s="66">
        <v>126626</v>
      </c>
      <c r="I34" s="66"/>
      <c r="J34" s="66">
        <v>125428</v>
      </c>
      <c r="K34" s="66"/>
    </row>
    <row r="35" spans="1:11" ht="9.75" customHeight="1">
      <c r="A35" s="64"/>
      <c r="B35" s="64"/>
      <c r="C35" s="64"/>
      <c r="D35" s="63"/>
      <c r="E35" s="64"/>
      <c r="F35" s="64"/>
      <c r="G35" s="63"/>
      <c r="H35" s="66"/>
      <c r="I35" s="66"/>
      <c r="J35" s="66"/>
      <c r="K35" s="66"/>
    </row>
    <row r="36" spans="1:11" ht="15.75">
      <c r="A36" s="65">
        <v>9</v>
      </c>
      <c r="B36" s="65" t="s">
        <v>72</v>
      </c>
      <c r="C36" s="63" t="s">
        <v>71</v>
      </c>
      <c r="D36" s="63"/>
      <c r="E36" s="63"/>
      <c r="F36" s="63"/>
      <c r="G36" s="63"/>
      <c r="H36" s="66"/>
      <c r="I36" s="66"/>
      <c r="J36" s="66" t="s">
        <v>72</v>
      </c>
      <c r="K36" s="66"/>
    </row>
    <row r="37" spans="1:11" ht="4.5" customHeight="1">
      <c r="A37" s="63"/>
      <c r="B37" s="63"/>
      <c r="C37" s="63"/>
      <c r="D37" s="63"/>
      <c r="E37" s="63"/>
      <c r="F37" s="63"/>
      <c r="G37" s="63"/>
      <c r="H37" s="73"/>
      <c r="I37" s="66"/>
      <c r="J37" s="73"/>
      <c r="K37" s="66"/>
    </row>
    <row r="38" spans="1:11" ht="15.75">
      <c r="A38" s="63"/>
      <c r="B38" s="63"/>
      <c r="C38" s="63"/>
      <c r="D38" s="63" t="s">
        <v>132</v>
      </c>
      <c r="E38" s="63"/>
      <c r="F38" s="63"/>
      <c r="G38" s="63"/>
      <c r="H38" s="74">
        <v>68489</v>
      </c>
      <c r="I38" s="66"/>
      <c r="J38" s="74">
        <v>65225</v>
      </c>
      <c r="K38" s="66"/>
    </row>
    <row r="39" spans="1:11" ht="15.75">
      <c r="A39" s="63"/>
      <c r="B39" s="63"/>
      <c r="C39" s="63"/>
      <c r="D39" s="63" t="s">
        <v>138</v>
      </c>
      <c r="E39" s="63"/>
      <c r="F39" s="63"/>
      <c r="G39" s="63"/>
      <c r="H39" s="74">
        <v>8620</v>
      </c>
      <c r="I39" s="66"/>
      <c r="J39" s="87">
        <v>10319</v>
      </c>
      <c r="K39" s="66"/>
    </row>
    <row r="40" spans="1:11" ht="15.75">
      <c r="A40" s="63"/>
      <c r="B40" s="63"/>
      <c r="C40" s="63"/>
      <c r="D40" s="63" t="s">
        <v>74</v>
      </c>
      <c r="E40" s="63"/>
      <c r="F40" s="63"/>
      <c r="G40" s="63"/>
      <c r="H40" s="74">
        <v>24590</v>
      </c>
      <c r="I40" s="66"/>
      <c r="J40" s="87">
        <v>23587</v>
      </c>
      <c r="K40" s="66"/>
    </row>
    <row r="41" spans="1:11" ht="15.75">
      <c r="A41" s="63"/>
      <c r="B41" s="63"/>
      <c r="C41" s="63"/>
      <c r="D41" s="63" t="s">
        <v>73</v>
      </c>
      <c r="E41" s="63"/>
      <c r="F41" s="63"/>
      <c r="G41" s="63"/>
      <c r="H41" s="87">
        <v>537039</v>
      </c>
      <c r="I41" s="66"/>
      <c r="J41" s="87">
        <v>522606</v>
      </c>
      <c r="K41" s="66"/>
    </row>
    <row r="42" spans="1:11" ht="15.75">
      <c r="A42" s="63"/>
      <c r="B42" s="63"/>
      <c r="C42" s="63"/>
      <c r="D42" s="63" t="s">
        <v>75</v>
      </c>
      <c r="E42" s="63"/>
      <c r="F42" s="63"/>
      <c r="G42" s="63"/>
      <c r="H42" s="74">
        <v>438</v>
      </c>
      <c r="I42" s="66"/>
      <c r="J42" s="74">
        <v>438</v>
      </c>
      <c r="K42" s="66"/>
    </row>
    <row r="43" spans="1:11" ht="15.75">
      <c r="A43" s="63"/>
      <c r="B43" s="63"/>
      <c r="C43" s="63"/>
      <c r="D43" s="63" t="s">
        <v>133</v>
      </c>
      <c r="E43" s="63"/>
      <c r="F43" s="63"/>
      <c r="G43" s="63"/>
      <c r="H43" s="74">
        <v>0</v>
      </c>
      <c r="I43" s="66"/>
      <c r="J43" s="74">
        <v>0</v>
      </c>
      <c r="K43" s="66"/>
    </row>
    <row r="44" spans="1:11" ht="3" customHeight="1">
      <c r="A44" s="63"/>
      <c r="B44" s="63"/>
      <c r="C44" s="63"/>
      <c r="D44" s="63"/>
      <c r="E44" s="63"/>
      <c r="F44" s="63"/>
      <c r="G44" s="63"/>
      <c r="H44" s="75"/>
      <c r="I44" s="66"/>
      <c r="J44" s="75"/>
      <c r="K44" s="66"/>
    </row>
    <row r="45" spans="1:11" ht="9.75" customHeight="1">
      <c r="A45" s="63"/>
      <c r="B45" s="63"/>
      <c r="C45" s="63"/>
      <c r="D45" s="63"/>
      <c r="E45" s="63"/>
      <c r="F45" s="63"/>
      <c r="G45" s="63"/>
      <c r="H45" s="66"/>
      <c r="I45" s="66"/>
      <c r="J45" s="66"/>
      <c r="K45" s="66"/>
    </row>
    <row r="46" spans="1:11" ht="15.75">
      <c r="A46" s="63"/>
      <c r="B46" s="63"/>
      <c r="C46" s="63"/>
      <c r="D46" s="63"/>
      <c r="E46" s="63"/>
      <c r="F46" s="63"/>
      <c r="G46" s="63"/>
      <c r="H46" s="66">
        <v>639176</v>
      </c>
      <c r="I46" s="66"/>
      <c r="J46" s="66">
        <v>622175</v>
      </c>
      <c r="K46" s="66"/>
    </row>
    <row r="47" spans="1:11" ht="7.5" customHeight="1">
      <c r="A47" s="63"/>
      <c r="B47" s="63"/>
      <c r="C47" s="63"/>
      <c r="D47" s="63"/>
      <c r="E47" s="63"/>
      <c r="F47" s="63"/>
      <c r="G47" s="63"/>
      <c r="H47" s="66"/>
      <c r="I47" s="66"/>
      <c r="J47" s="66"/>
      <c r="K47" s="66"/>
    </row>
    <row r="48" spans="1:11" ht="15.75">
      <c r="A48" s="65">
        <v>10</v>
      </c>
      <c r="B48" s="65" t="s">
        <v>72</v>
      </c>
      <c r="C48" s="64" t="s">
        <v>76</v>
      </c>
      <c r="D48" s="63"/>
      <c r="E48" s="63"/>
      <c r="F48" s="63"/>
      <c r="G48" s="63"/>
      <c r="H48" s="66">
        <v>-512550</v>
      </c>
      <c r="I48" s="66"/>
      <c r="J48" s="66">
        <v>-496747</v>
      </c>
      <c r="K48" s="66"/>
    </row>
    <row r="49" spans="1:11" ht="9.75" customHeight="1" thickBot="1">
      <c r="A49" s="63"/>
      <c r="B49" s="63"/>
      <c r="C49" s="63"/>
      <c r="D49" s="63"/>
      <c r="E49" s="63"/>
      <c r="F49" s="63"/>
      <c r="G49" s="63"/>
      <c r="H49" s="66"/>
      <c r="I49" s="66"/>
      <c r="J49" s="66"/>
      <c r="K49" s="66"/>
    </row>
    <row r="50" spans="1:11" ht="9.75" customHeight="1">
      <c r="A50" s="63"/>
      <c r="B50" s="63"/>
      <c r="C50" s="63"/>
      <c r="D50" s="63"/>
      <c r="E50" s="63"/>
      <c r="F50" s="63"/>
      <c r="G50" s="63"/>
      <c r="H50" s="76"/>
      <c r="I50" s="66"/>
      <c r="J50" s="76"/>
      <c r="K50" s="66"/>
    </row>
    <row r="51" spans="1:11" ht="15.75">
      <c r="A51" s="63"/>
      <c r="B51" s="63"/>
      <c r="C51" s="63"/>
      <c r="D51" s="63"/>
      <c r="E51" s="63"/>
      <c r="F51" s="63"/>
      <c r="G51" s="63"/>
      <c r="H51" s="66">
        <v>-319059</v>
      </c>
      <c r="I51" s="66"/>
      <c r="J51" s="66">
        <v>-301570</v>
      </c>
      <c r="K51" s="66"/>
    </row>
    <row r="52" spans="1:11" ht="9.75" customHeight="1" thickBot="1">
      <c r="A52" s="63"/>
      <c r="B52" s="63"/>
      <c r="C52" s="63"/>
      <c r="D52" s="63"/>
      <c r="E52" s="63"/>
      <c r="F52" s="63"/>
      <c r="G52" s="63"/>
      <c r="H52" s="77"/>
      <c r="I52" s="66"/>
      <c r="J52" s="77"/>
      <c r="K52" s="66"/>
    </row>
    <row r="53" spans="1:11" ht="12" customHeight="1">
      <c r="A53" s="64"/>
      <c r="B53" s="64"/>
      <c r="C53" s="64"/>
      <c r="D53" s="63"/>
      <c r="E53" s="64"/>
      <c r="F53" s="64"/>
      <c r="G53" s="63"/>
      <c r="H53" s="66"/>
      <c r="I53" s="66"/>
      <c r="J53" s="66"/>
      <c r="K53" s="66"/>
    </row>
    <row r="54" spans="1:11" ht="15.75">
      <c r="A54" s="65">
        <v>11</v>
      </c>
      <c r="B54" s="65" t="s">
        <v>72</v>
      </c>
      <c r="C54" s="63" t="s">
        <v>77</v>
      </c>
      <c r="D54" s="63"/>
      <c r="E54" s="63"/>
      <c r="F54" s="63"/>
      <c r="G54" s="63"/>
      <c r="H54" s="66"/>
      <c r="I54" s="66"/>
      <c r="J54" s="66"/>
      <c r="K54" s="66"/>
    </row>
    <row r="55" spans="1:11" ht="8.25" customHeight="1">
      <c r="A55" s="63"/>
      <c r="B55" s="63"/>
      <c r="C55" s="63"/>
      <c r="D55" s="63"/>
      <c r="E55" s="63"/>
      <c r="F55" s="63"/>
      <c r="G55" s="63"/>
      <c r="H55" s="66"/>
      <c r="I55" s="66"/>
      <c r="J55" s="66"/>
      <c r="K55" s="66"/>
    </row>
    <row r="56" spans="1:11" ht="15.75">
      <c r="A56" s="63"/>
      <c r="B56" s="63"/>
      <c r="C56" s="63" t="s">
        <v>56</v>
      </c>
      <c r="D56" s="63"/>
      <c r="E56" s="63"/>
      <c r="F56" s="63"/>
      <c r="G56" s="63"/>
      <c r="H56" s="66">
        <v>68082</v>
      </c>
      <c r="I56" s="66"/>
      <c r="J56" s="66">
        <v>68082</v>
      </c>
      <c r="K56" s="66"/>
    </row>
    <row r="57" spans="1:11" ht="12" customHeight="1">
      <c r="A57" s="63"/>
      <c r="B57" s="63"/>
      <c r="C57" s="63"/>
      <c r="D57" s="63"/>
      <c r="E57" s="63"/>
      <c r="F57" s="63"/>
      <c r="G57" s="63"/>
      <c r="H57" s="66"/>
      <c r="I57" s="66"/>
      <c r="J57" s="66"/>
      <c r="K57" s="66"/>
    </row>
    <row r="58" spans="1:11" ht="15.75">
      <c r="A58" s="63"/>
      <c r="B58" s="63"/>
      <c r="C58" s="63" t="s">
        <v>57</v>
      </c>
      <c r="D58" s="63"/>
      <c r="E58" s="63"/>
      <c r="F58" s="63"/>
      <c r="G58" s="63"/>
      <c r="H58" s="66"/>
      <c r="I58" s="66"/>
      <c r="J58" s="66"/>
      <c r="K58" s="66"/>
    </row>
    <row r="59" spans="1:11" ht="15.75">
      <c r="A59" s="63"/>
      <c r="B59" s="63"/>
      <c r="C59" s="63"/>
      <c r="D59" s="63" t="s">
        <v>78</v>
      </c>
      <c r="E59" s="63"/>
      <c r="F59" s="63"/>
      <c r="G59" s="63"/>
      <c r="H59" s="73">
        <v>54341</v>
      </c>
      <c r="I59" s="66"/>
      <c r="J59" s="73">
        <v>54341</v>
      </c>
      <c r="K59" s="66"/>
    </row>
    <row r="60" spans="1:11" ht="15.75">
      <c r="A60" s="63"/>
      <c r="B60" s="63"/>
      <c r="C60" s="64"/>
      <c r="D60" s="63" t="s">
        <v>79</v>
      </c>
      <c r="E60" s="63"/>
      <c r="F60" s="63"/>
      <c r="G60" s="63"/>
      <c r="H60" s="74">
        <v>101795</v>
      </c>
      <c r="I60" s="66"/>
      <c r="J60" s="74">
        <v>101795</v>
      </c>
      <c r="K60" s="66"/>
    </row>
    <row r="61" spans="1:11" ht="15.75">
      <c r="A61" s="63"/>
      <c r="B61" s="63"/>
      <c r="C61" s="63"/>
      <c r="D61" s="63" t="s">
        <v>80</v>
      </c>
      <c r="E61" s="63"/>
      <c r="F61" s="63"/>
      <c r="G61" s="63"/>
      <c r="H61" s="74">
        <v>71</v>
      </c>
      <c r="I61" s="66"/>
      <c r="J61" s="74">
        <v>71</v>
      </c>
      <c r="K61" s="66"/>
    </row>
    <row r="62" spans="1:11" ht="15.75">
      <c r="A62" s="63"/>
      <c r="B62" s="63"/>
      <c r="C62" s="63"/>
      <c r="D62" s="63" t="s">
        <v>137</v>
      </c>
      <c r="E62" s="63"/>
      <c r="F62" s="63"/>
      <c r="G62" s="63"/>
      <c r="H62" s="75">
        <v>-621044</v>
      </c>
      <c r="I62" s="66"/>
      <c r="J62" s="75">
        <v>-603555</v>
      </c>
      <c r="K62" s="66"/>
    </row>
    <row r="63" spans="1:11" ht="9.75" customHeight="1">
      <c r="A63" s="63"/>
      <c r="B63" s="63"/>
      <c r="C63" s="63"/>
      <c r="D63" s="63"/>
      <c r="E63" s="63"/>
      <c r="F63" s="63"/>
      <c r="G63" s="63"/>
      <c r="H63" s="66"/>
      <c r="I63" s="66"/>
      <c r="J63" s="66"/>
      <c r="K63" s="66"/>
    </row>
    <row r="64" spans="1:11" ht="15.75">
      <c r="A64" s="64"/>
      <c r="B64" s="64"/>
      <c r="C64" s="64"/>
      <c r="D64" s="63"/>
      <c r="E64" s="64"/>
      <c r="F64" s="64"/>
      <c r="G64" s="63"/>
      <c r="H64" s="66">
        <v>-464837</v>
      </c>
      <c r="I64" s="66"/>
      <c r="J64" s="66">
        <v>-447348</v>
      </c>
      <c r="K64" s="66"/>
    </row>
    <row r="65" spans="1:11" ht="7.5" customHeight="1">
      <c r="A65" s="63"/>
      <c r="B65" s="63"/>
      <c r="C65" s="63"/>
      <c r="D65" s="63"/>
      <c r="E65" s="63"/>
      <c r="F65" s="63"/>
      <c r="G65" s="63"/>
      <c r="H65" s="66"/>
      <c r="I65" s="66"/>
      <c r="J65" s="66"/>
      <c r="K65" s="66"/>
    </row>
    <row r="66" spans="1:11" ht="15.75">
      <c r="A66" s="65">
        <v>12</v>
      </c>
      <c r="B66" s="65" t="s">
        <v>72</v>
      </c>
      <c r="C66" s="63" t="s">
        <v>81</v>
      </c>
      <c r="D66" s="63"/>
      <c r="E66" s="63"/>
      <c r="F66" s="63"/>
      <c r="G66" s="63"/>
      <c r="H66" s="66">
        <v>0</v>
      </c>
      <c r="I66" s="66"/>
      <c r="J66" s="66">
        <v>0</v>
      </c>
      <c r="K66" s="66"/>
    </row>
    <row r="67" spans="1:11" ht="12" customHeight="1">
      <c r="A67" s="63"/>
      <c r="B67" s="63"/>
      <c r="C67" s="63"/>
      <c r="D67" s="63"/>
      <c r="E67" s="63"/>
      <c r="F67" s="63"/>
      <c r="G67" s="63"/>
      <c r="H67" s="66"/>
      <c r="I67" s="66"/>
      <c r="J67" s="66"/>
      <c r="K67" s="66"/>
    </row>
    <row r="68" spans="1:11" ht="15.75">
      <c r="A68" s="65">
        <v>13</v>
      </c>
      <c r="B68" s="65" t="s">
        <v>72</v>
      </c>
      <c r="C68" s="64" t="s">
        <v>82</v>
      </c>
      <c r="D68" s="63"/>
      <c r="E68" s="63"/>
      <c r="F68" s="63"/>
      <c r="G68" s="63"/>
      <c r="H68" s="66">
        <v>64088</v>
      </c>
      <c r="I68" s="66"/>
      <c r="J68" s="66">
        <v>64088</v>
      </c>
      <c r="K68" s="66"/>
    </row>
    <row r="69" spans="1:11" ht="10.5" customHeight="1">
      <c r="A69" s="63"/>
      <c r="B69" s="63"/>
      <c r="C69" s="64"/>
      <c r="D69" s="63"/>
      <c r="E69" s="63"/>
      <c r="F69" s="63"/>
      <c r="G69" s="63"/>
      <c r="H69" s="66"/>
      <c r="I69" s="66"/>
      <c r="J69" s="66"/>
      <c r="K69" s="66"/>
    </row>
    <row r="70" spans="1:11" ht="15.75">
      <c r="A70" s="65">
        <v>14</v>
      </c>
      <c r="B70" s="65" t="s">
        <v>72</v>
      </c>
      <c r="C70" s="63" t="s">
        <v>83</v>
      </c>
      <c r="D70" s="63"/>
      <c r="E70" s="63"/>
      <c r="F70" s="63"/>
      <c r="G70" s="63"/>
      <c r="H70" s="66">
        <v>0</v>
      </c>
      <c r="I70" s="66"/>
      <c r="J70" s="66">
        <v>0</v>
      </c>
      <c r="K70" s="66"/>
    </row>
    <row r="71" spans="1:11" ht="8.25" customHeight="1">
      <c r="A71" s="65"/>
      <c r="B71" s="65"/>
      <c r="C71" s="63"/>
      <c r="D71" s="63"/>
      <c r="E71" s="63"/>
      <c r="F71" s="63"/>
      <c r="G71" s="63"/>
      <c r="H71" s="66"/>
      <c r="I71" s="66"/>
      <c r="J71" s="66"/>
      <c r="K71" s="66"/>
    </row>
    <row r="72" spans="1:11" ht="15.75">
      <c r="A72" s="65">
        <v>15</v>
      </c>
      <c r="B72" s="65" t="s">
        <v>72</v>
      </c>
      <c r="C72" s="63" t="s">
        <v>84</v>
      </c>
      <c r="D72" s="63"/>
      <c r="E72" s="63"/>
      <c r="F72" s="63"/>
      <c r="G72" s="63"/>
      <c r="H72" s="66">
        <v>13608</v>
      </c>
      <c r="I72" s="66"/>
      <c r="J72" s="66">
        <v>13608</v>
      </c>
      <c r="K72" s="66"/>
    </row>
    <row r="73" spans="1:11" ht="9.75" customHeight="1" thickBot="1">
      <c r="A73" s="63"/>
      <c r="B73" s="63"/>
      <c r="C73" s="63"/>
      <c r="D73" s="63"/>
      <c r="E73" s="63"/>
      <c r="F73" s="63"/>
      <c r="G73" s="63"/>
      <c r="H73" s="66"/>
      <c r="I73" s="66"/>
      <c r="J73" s="66"/>
      <c r="K73" s="66"/>
    </row>
    <row r="74" spans="1:11" ht="9.75" customHeight="1">
      <c r="A74" s="63"/>
      <c r="B74" s="63"/>
      <c r="C74" s="63"/>
      <c r="D74" s="63"/>
      <c r="E74" s="63"/>
      <c r="F74" s="63"/>
      <c r="G74" s="63"/>
      <c r="H74" s="76"/>
      <c r="I74" s="66"/>
      <c r="J74" s="76"/>
      <c r="K74" s="66"/>
    </row>
    <row r="75" spans="1:11" ht="15.75">
      <c r="A75" s="63"/>
      <c r="B75" s="63"/>
      <c r="C75" s="63"/>
      <c r="D75" s="63"/>
      <c r="E75" s="63"/>
      <c r="F75" s="63"/>
      <c r="G75" s="63"/>
      <c r="H75" s="66">
        <v>-319059</v>
      </c>
      <c r="I75" s="66"/>
      <c r="J75" s="66">
        <v>-301570</v>
      </c>
      <c r="K75" s="66"/>
    </row>
    <row r="76" spans="1:11" ht="8.25" customHeight="1" thickBot="1">
      <c r="A76" s="63"/>
      <c r="B76" s="63"/>
      <c r="C76" s="63"/>
      <c r="D76" s="63"/>
      <c r="E76" s="63"/>
      <c r="F76" s="63"/>
      <c r="G76" s="63"/>
      <c r="H76" s="77"/>
      <c r="I76" s="66"/>
      <c r="J76" s="77"/>
      <c r="K76" s="66"/>
    </row>
    <row r="77" spans="1:11" ht="12" customHeight="1">
      <c r="A77" s="63"/>
      <c r="B77" s="63"/>
      <c r="C77" s="63"/>
      <c r="D77" s="63"/>
      <c r="E77" s="63"/>
      <c r="F77" s="63"/>
      <c r="G77" s="63"/>
      <c r="H77" s="66"/>
      <c r="I77" s="66"/>
      <c r="J77" s="66"/>
      <c r="K77" s="66"/>
    </row>
    <row r="78" spans="1:11" ht="15.75">
      <c r="A78" s="65">
        <v>16</v>
      </c>
      <c r="B78" s="65" t="s">
        <v>72</v>
      </c>
      <c r="C78" s="63" t="s">
        <v>134</v>
      </c>
      <c r="D78" s="63"/>
      <c r="E78" s="63"/>
      <c r="F78" s="63"/>
      <c r="G78" s="63"/>
      <c r="H78" s="78">
        <v>-5.827630626144765</v>
      </c>
      <c r="I78" s="66"/>
      <c r="J78" s="78">
        <v>-5.570748086490203</v>
      </c>
      <c r="K78" s="66"/>
    </row>
    <row r="79" spans="1:11" ht="15.75" hidden="1">
      <c r="A79" s="63"/>
      <c r="B79" s="63"/>
      <c r="C79" s="63"/>
      <c r="D79" s="63"/>
      <c r="E79" s="63"/>
      <c r="F79" s="63"/>
      <c r="G79" s="63"/>
      <c r="H79" s="66"/>
      <c r="I79" s="66"/>
      <c r="J79" s="66"/>
      <c r="K79" s="66"/>
    </row>
    <row r="80" spans="1:11" ht="1.5" customHeight="1">
      <c r="A80" s="63"/>
      <c r="B80" s="63"/>
      <c r="C80" s="63"/>
      <c r="D80" s="63"/>
      <c r="E80" s="63"/>
      <c r="F80" s="63"/>
      <c r="G80" s="63"/>
      <c r="H80" s="66">
        <v>0</v>
      </c>
      <c r="I80" s="66"/>
      <c r="J80" s="66">
        <v>0</v>
      </c>
      <c r="K80" s="66"/>
    </row>
    <row r="81" spans="1:11" ht="15.75">
      <c r="A81" s="63"/>
      <c r="B81" s="63"/>
      <c r="C81" s="63"/>
      <c r="D81" s="63"/>
      <c r="E81" s="63"/>
      <c r="F81" s="63"/>
      <c r="G81" s="63"/>
      <c r="H81" s="66"/>
      <c r="I81" s="66"/>
      <c r="J81" s="66"/>
      <c r="K81" s="66"/>
    </row>
    <row r="82" spans="1:11" ht="15.75">
      <c r="A82" s="63"/>
      <c r="B82" s="63"/>
      <c r="C82" s="63"/>
      <c r="D82" s="63"/>
      <c r="E82" s="63"/>
      <c r="F82" s="63"/>
      <c r="G82" s="63"/>
      <c r="H82" s="66"/>
      <c r="I82" s="66"/>
      <c r="J82" s="66"/>
      <c r="K82" s="66"/>
    </row>
    <row r="83" spans="1:11" ht="15.75">
      <c r="A83" s="63"/>
      <c r="B83" s="63"/>
      <c r="C83" s="63"/>
      <c r="D83" s="63"/>
      <c r="E83" s="63"/>
      <c r="F83" s="63"/>
      <c r="G83" s="63"/>
      <c r="H83" s="66"/>
      <c r="I83" s="66"/>
      <c r="J83" s="66"/>
      <c r="K83" s="66"/>
    </row>
    <row r="84" spans="1:11" ht="15.75">
      <c r="A84" s="63"/>
      <c r="B84" s="63"/>
      <c r="C84" s="63"/>
      <c r="D84" s="63"/>
      <c r="E84" s="63"/>
      <c r="F84" s="63"/>
      <c r="G84" s="63"/>
      <c r="H84" s="66"/>
      <c r="I84" s="66"/>
      <c r="J84" s="66"/>
      <c r="K84" s="66"/>
    </row>
    <row r="85" spans="1:11" ht="15.75">
      <c r="A85" s="63"/>
      <c r="B85" s="63"/>
      <c r="C85" s="63"/>
      <c r="D85" s="63"/>
      <c r="E85" s="63"/>
      <c r="F85" s="63"/>
      <c r="G85" s="63"/>
      <c r="H85" s="66"/>
      <c r="I85" s="66"/>
      <c r="J85" s="66"/>
      <c r="K85" s="66"/>
    </row>
    <row r="86" spans="1:11" ht="15.75">
      <c r="A86" s="63"/>
      <c r="B86" s="63"/>
      <c r="C86" s="63"/>
      <c r="D86" s="63"/>
      <c r="E86" s="63"/>
      <c r="F86" s="63"/>
      <c r="G86" s="63"/>
      <c r="H86" s="66"/>
      <c r="I86" s="66"/>
      <c r="J86" s="66"/>
      <c r="K86" s="66"/>
    </row>
    <row r="87" spans="1:11" ht="15.75">
      <c r="A87" s="63"/>
      <c r="B87" s="63"/>
      <c r="C87" s="63"/>
      <c r="D87" s="63"/>
      <c r="E87" s="63"/>
      <c r="F87" s="63"/>
      <c r="G87" s="63"/>
      <c r="H87" s="66"/>
      <c r="I87" s="66"/>
      <c r="J87" s="66"/>
      <c r="K87" s="66"/>
    </row>
    <row r="88" spans="1:11" ht="15.75">
      <c r="A88" s="63"/>
      <c r="B88" s="63"/>
      <c r="C88" s="63"/>
      <c r="D88" s="63"/>
      <c r="E88" s="63"/>
      <c r="F88" s="63"/>
      <c r="G88" s="63"/>
      <c r="H88" s="66"/>
      <c r="I88" s="66"/>
      <c r="J88" s="66"/>
      <c r="K88" s="66"/>
    </row>
    <row r="89" spans="1:11" ht="15.75">
      <c r="A89" s="63"/>
      <c r="B89" s="63"/>
      <c r="C89" s="63"/>
      <c r="D89" s="63"/>
      <c r="E89" s="63"/>
      <c r="F89" s="63"/>
      <c r="G89" s="63"/>
      <c r="H89" s="66"/>
      <c r="I89" s="66"/>
      <c r="J89" s="66"/>
      <c r="K89" s="66"/>
    </row>
    <row r="90" spans="1:11" ht="15.75">
      <c r="A90" s="63"/>
      <c r="B90" s="63"/>
      <c r="C90" s="63"/>
      <c r="D90" s="63"/>
      <c r="E90" s="63"/>
      <c r="F90" s="63"/>
      <c r="G90" s="63"/>
      <c r="H90" s="66"/>
      <c r="I90" s="66"/>
      <c r="J90" s="66"/>
      <c r="K90" s="66"/>
    </row>
    <row r="91" spans="1:11" ht="15.75">
      <c r="A91" s="63"/>
      <c r="B91" s="63"/>
      <c r="C91" s="63"/>
      <c r="D91" s="63"/>
      <c r="E91" s="63"/>
      <c r="F91" s="63"/>
      <c r="G91" s="63"/>
      <c r="H91" s="66"/>
      <c r="I91" s="66"/>
      <c r="J91" s="66"/>
      <c r="K91" s="66"/>
    </row>
    <row r="92" spans="1:11" ht="15.75">
      <c r="A92" s="63"/>
      <c r="B92" s="63"/>
      <c r="C92" s="63"/>
      <c r="D92" s="63"/>
      <c r="E92" s="63"/>
      <c r="F92" s="63"/>
      <c r="G92" s="63"/>
      <c r="H92" s="66"/>
      <c r="I92" s="66"/>
      <c r="J92" s="66"/>
      <c r="K92" s="66"/>
    </row>
    <row r="93" spans="1:11" ht="15.75">
      <c r="A93" s="63"/>
      <c r="B93" s="63"/>
      <c r="C93" s="63"/>
      <c r="D93" s="63"/>
      <c r="E93" s="63"/>
      <c r="F93" s="63"/>
      <c r="G93" s="63"/>
      <c r="H93" s="66"/>
      <c r="I93" s="66"/>
      <c r="J93" s="66"/>
      <c r="K93" s="66"/>
    </row>
    <row r="94" spans="1:11" ht="15.75">
      <c r="A94" s="63"/>
      <c r="B94" s="63"/>
      <c r="C94" s="63"/>
      <c r="D94" s="63"/>
      <c r="E94" s="63"/>
      <c r="F94" s="63"/>
      <c r="G94" s="63"/>
      <c r="H94" s="66"/>
      <c r="I94" s="66"/>
      <c r="J94" s="66"/>
      <c r="K94" s="66"/>
    </row>
    <row r="95" spans="1:11" ht="15.75">
      <c r="A95" s="63"/>
      <c r="B95" s="63"/>
      <c r="C95" s="63"/>
      <c r="D95" s="63"/>
      <c r="E95" s="63"/>
      <c r="F95" s="63"/>
      <c r="G95" s="63"/>
      <c r="H95" s="66"/>
      <c r="I95" s="66"/>
      <c r="J95" s="66"/>
      <c r="K95" s="66"/>
    </row>
    <row r="96" spans="1:11" ht="15.75">
      <c r="A96" s="63"/>
      <c r="B96" s="63"/>
      <c r="C96" s="63"/>
      <c r="D96" s="63"/>
      <c r="E96" s="63"/>
      <c r="F96" s="63"/>
      <c r="G96" s="63"/>
      <c r="H96" s="66"/>
      <c r="I96" s="66"/>
      <c r="J96" s="66"/>
      <c r="K96" s="66"/>
    </row>
    <row r="97" spans="1:11" ht="15.75">
      <c r="A97" s="63"/>
      <c r="B97" s="63"/>
      <c r="C97" s="63"/>
      <c r="D97" s="63"/>
      <c r="E97" s="63"/>
      <c r="F97" s="63"/>
      <c r="G97" s="63"/>
      <c r="H97" s="66"/>
      <c r="I97" s="66"/>
      <c r="J97" s="66"/>
      <c r="K97" s="66"/>
    </row>
    <row r="98" spans="1:11" ht="15.75">
      <c r="A98" s="63"/>
      <c r="B98" s="63"/>
      <c r="C98" s="63"/>
      <c r="D98" s="63"/>
      <c r="E98" s="63"/>
      <c r="F98" s="63"/>
      <c r="G98" s="63"/>
      <c r="H98" s="66"/>
      <c r="I98" s="66"/>
      <c r="J98" s="66"/>
      <c r="K98" s="66"/>
    </row>
  </sheetData>
  <printOptions/>
  <pageMargins left="0.96" right="0.2" top="0.2" bottom="0.1" header="0.21" footer="0.25"/>
  <pageSetup horizontalDpi="1200" verticalDpi="1200" orientation="portrait" paperSize="9" scale="77" r:id="rId1"/>
  <headerFooter alignWithMargins="0">
    <oddFooter>&amp;LWTHB Page &amp;[3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</dc:title>
  <dc:subject/>
  <dc:creator>USER</dc:creator>
  <cp:keywords/>
  <dc:description/>
  <cp:lastModifiedBy>Ernst &amp; Young</cp:lastModifiedBy>
  <cp:lastPrinted>2001-12-13T08:15:05Z</cp:lastPrinted>
  <dcterms:created xsi:type="dcterms:W3CDTF">2001-03-05T06:56:13Z</dcterms:created>
  <dcterms:modified xsi:type="dcterms:W3CDTF">2001-12-13T08:15:53Z</dcterms:modified>
  <cp:category/>
  <cp:version/>
  <cp:contentType/>
  <cp:contentStatus/>
</cp:coreProperties>
</file>