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240" windowWidth="11340" windowHeight="6030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externalReferences>
    <externalReference r:id="rId8"/>
  </externalReferences>
  <definedNames>
    <definedName name="_xlnm.Print_Area" localSheetId="1">'Bal sheet'!$B$2:$F$59</definedName>
    <definedName name="_xlnm.Print_Area" localSheetId="3">'Cash flow'!$B$3:$G$48</definedName>
    <definedName name="_xlnm.Print_Area" localSheetId="2">'Equity'!$B$2:$H$38</definedName>
    <definedName name="_xlnm.Print_Area" localSheetId="0">'Income stat'!$A$2:$F$38</definedName>
    <definedName name="_xlnm.Print_Area" localSheetId="4">'Notes'!$A$1:$I$275</definedName>
  </definedNames>
  <calcPr fullCalcOnLoad="1"/>
</workbook>
</file>

<file path=xl/sharedStrings.xml><?xml version="1.0" encoding="utf-8"?>
<sst xmlns="http://schemas.openxmlformats.org/spreadsheetml/2006/main" count="403" uniqueCount="326">
  <si>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</si>
  <si>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</si>
  <si>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</si>
  <si>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</si>
  <si>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</si>
  <si>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</si>
  <si>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</si>
  <si>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</si>
  <si>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</si>
  <si>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</si>
  <si>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</si>
  <si>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</si>
  <si>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</si>
  <si>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</si>
  <si>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</si>
  <si>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</si>
  <si>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</si>
  <si>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</si>
  <si>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</si>
  <si>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</si>
  <si>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</si>
  <si>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</si>
  <si>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</si>
  <si>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</si>
  <si>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</si>
  <si>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</si>
  <si>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</si>
  <si>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</si>
  <si>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</si>
  <si>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</si>
  <si>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</si>
  <si>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</si>
  <si>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</si>
  <si>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</si>
  <si>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</si>
  <si>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</si>
  <si>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</si>
  <si>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</si>
  <si>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</si>
  <si>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</si>
  <si>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</si>
  <si>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</si>
  <si>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</si>
  <si>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</si>
  <si>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</si>
  <si>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</si>
  <si>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</si>
  <si>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</si>
  <si>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</si>
  <si>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</si>
  <si>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</si>
  <si>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</si>
  <si>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</si>
  <si>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</si>
  <si>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</si>
  <si>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</si>
  <si>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</si>
  <si>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</si>
  <si>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</si>
  <si>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</si>
  <si>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</si>
  <si>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</si>
  <si>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</si>
  <si>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</si>
  <si>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</si>
  <si>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</si>
  <si>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</si>
  <si>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</si>
  <si>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</si>
  <si>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Notes  to  the  Financial  Information</t>
  </si>
  <si>
    <t>A1)</t>
  </si>
  <si>
    <t>Basis  of  preparation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</si>
  <si>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</si>
  <si>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</si>
  <si>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</si>
  <si>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</si>
  <si>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</si>
  <si>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</si>
  <si>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</si>
  <si>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</si>
  <si>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</si>
  <si>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</si>
  <si>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</si>
  <si>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</si>
  <si>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</si>
  <si>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</si>
  <si>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</si>
  <si>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</si>
  <si>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</si>
  <si>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</si>
  <si>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</si>
  <si>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</si>
  <si>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</si>
  <si>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</si>
  <si>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</si>
  <si>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</si>
  <si>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</si>
  <si>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</si>
  <si>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</si>
  <si>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</si>
  <si>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</si>
  <si>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</si>
  <si>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</si>
  <si>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</si>
  <si>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</si>
  <si>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</si>
  <si>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</si>
  <si>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</si>
  <si>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</si>
  <si>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</si>
  <si>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</si>
  <si>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</si>
  <si>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</si>
  <si>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</si>
  <si>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</si>
  <si>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</si>
  <si>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</si>
  <si>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</si>
  <si>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</si>
  <si>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</si>
  <si>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</si>
  <si>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</si>
  <si>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</si>
  <si>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</si>
  <si>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</si>
  <si>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</si>
  <si>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</si>
  <si>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</si>
  <si>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</si>
  <si>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</si>
  <si>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</si>
  <si>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</si>
  <si>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</si>
  <si>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</si>
  <si>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</si>
  <si>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</si>
  <si>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</si>
  <si>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</si>
  <si>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</si>
  <si>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</si>
  <si>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</si>
  <si>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</si>
  <si>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</si>
  <si>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</si>
  <si>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</si>
  <si>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</si>
  <si>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</si>
  <si>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</si>
  <si>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</si>
  <si>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</si>
  <si>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</si>
  <si>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</si>
  <si>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</si>
  <si>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</si>
  <si>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</si>
  <si>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 xml:space="preserve">    ordinary shares in issue         ('000)</t>
  </si>
  <si>
    <t>By Order of the Board</t>
  </si>
  <si>
    <t>UAC BERHAD</t>
  </si>
  <si>
    <t>Company Secretary</t>
  </si>
  <si>
    <t>Kuala Lumpur</t>
  </si>
  <si>
    <t>( The Condensed Consolidated Balance Sheets should be read in conjunction with the Annual</t>
  </si>
  <si>
    <t xml:space="preserve">Others                                             - </t>
  </si>
  <si>
    <t xml:space="preserve">for the current financial year-to-date. </t>
  </si>
  <si>
    <t xml:space="preserve">There were no unusual items affecting assets, liabilities, equity, net income or cash flows 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</si>
  <si>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</si>
  <si>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</si>
  <si>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</si>
  <si>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</si>
  <si>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</si>
  <si>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</si>
  <si>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</si>
  <si>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Cash Flow Statement should be read in conjunction with the Annual 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</si>
  <si>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</si>
  <si>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</si>
  <si>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</si>
  <si>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</si>
  <si>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Approved capital expenditure not provided for in the financial statements as at </t>
  </si>
  <si>
    <t xml:space="preserve">The audit report of the Company's preceding annual  financial statements for the year 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</si>
  <si>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</si>
  <si>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</si>
  <si>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</si>
  <si>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Total profit on disposal</t>
  </si>
  <si>
    <t>- deferred tax</t>
  </si>
  <si>
    <t>- income tax</t>
  </si>
  <si>
    <t xml:space="preserve">relates to the manufacture and sale of fibre </t>
  </si>
  <si>
    <t>Prospects for the current financial year</t>
  </si>
  <si>
    <t>Not applicable</t>
  </si>
  <si>
    <t xml:space="preserve">The effective rate of taxation of the Group for the current quarter and financial year-to-date  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</si>
  <si>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</si>
  <si>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</si>
  <si>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</si>
  <si>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</si>
  <si>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Profit before taxation</t>
  </si>
  <si>
    <t>Profit for the period</t>
  </si>
  <si>
    <t xml:space="preserve">EPS </t>
  </si>
  <si>
    <t>-  Basic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</si>
  <si>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</si>
  <si>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</si>
  <si>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</si>
  <si>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</si>
  <si>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</si>
  <si>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</si>
  <si>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</si>
  <si>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</si>
  <si>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</si>
  <si>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</si>
  <si>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</si>
  <si>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</si>
  <si>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The significant accounting policies and methods of computation applied in the interim report are</t>
  </si>
  <si>
    <t>consistent with those adopted in the most recent audited annual financial statements for the year</t>
  </si>
  <si>
    <t>is lower than the statutory tax rate due to the availability of reinvestment allowance.</t>
  </si>
  <si>
    <t xml:space="preserve">Profit for the period attributable to       </t>
  </si>
  <si>
    <t>Basic earnings per share           (sen)</t>
  </si>
  <si>
    <t>Equity</t>
  </si>
  <si>
    <t>Net cash from operating activities</t>
  </si>
  <si>
    <t xml:space="preserve">    equity holders of the Company   (RM'000)</t>
  </si>
  <si>
    <t xml:space="preserve"> Attributable to equity holders of the Company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</si>
  <si>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</si>
  <si>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</si>
  <si>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</si>
  <si>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>significant to an understanding of the changes in the financial position and performance of the</t>
  </si>
  <si>
    <t>notes attached to the interim report provide an explanation of events and transactions that are</t>
  </si>
  <si>
    <t xml:space="preserve">       Prepaid Lease Payments</t>
  </si>
  <si>
    <t xml:space="preserve">Net assets per share attributable to </t>
  </si>
  <si>
    <t>ordinary equity holders of the Company (RM)</t>
  </si>
  <si>
    <t>Sharifah Malek</t>
  </si>
  <si>
    <t>LS No. 00448</t>
  </si>
  <si>
    <t>Finance cost</t>
  </si>
  <si>
    <t>Inter segment sales comprise rental charge to the building and construction products segment.</t>
  </si>
  <si>
    <t>There are no contingent liabilities or contingent assets at the last annual balance sheet</t>
  </si>
  <si>
    <t>date or at the end of the current quarter.</t>
  </si>
  <si>
    <t>Balance as at 1 January 2008</t>
  </si>
  <si>
    <t>12 months ended</t>
  </si>
  <si>
    <t xml:space="preserve">   -   Advance to holding company</t>
  </si>
  <si>
    <t>Net cash used in financing activities</t>
  </si>
  <si>
    <t xml:space="preserve">There were no cancellations, purchases or resale and repayment of debt and equity </t>
  </si>
  <si>
    <t>securities during the current financial year-to-date.</t>
  </si>
  <si>
    <t>There are no outstanding proposals as at the date of this announcement.</t>
  </si>
  <si>
    <t xml:space="preserve">been reflected in the financial statements as at the date of this announcement. </t>
  </si>
  <si>
    <t>comprises property holding.</t>
  </si>
  <si>
    <t>14)</t>
  </si>
  <si>
    <t>Net profit for the 6-month period</t>
  </si>
  <si>
    <t>Final dividend for the year ended</t>
  </si>
  <si>
    <t>Balance as at 30 June 2008</t>
  </si>
  <si>
    <t xml:space="preserve"> 31 December 2007</t>
  </si>
  <si>
    <t xml:space="preserve">There were no changes in estimates of amounts reported in prior interim quarter of the </t>
  </si>
  <si>
    <t>current financial year and no changes in estimates of amounts reported in prior financial</t>
  </si>
  <si>
    <t>years which have a material impact on the current quarter.</t>
  </si>
  <si>
    <t>6 months ended</t>
  </si>
  <si>
    <t>6 months ended 30 June 2008</t>
  </si>
  <si>
    <t>Interim report for the three months ended 30 June 2009</t>
  </si>
  <si>
    <t>Statements for the year ended 31 December 2008 )</t>
  </si>
  <si>
    <t xml:space="preserve">        Advance Due From Holding Company</t>
  </si>
  <si>
    <t xml:space="preserve"> Financial Statements for the year ended 31 December 2008 )</t>
  </si>
  <si>
    <t>`</t>
  </si>
  <si>
    <t>Balance as at 1 January 2009</t>
  </si>
  <si>
    <t>6 months ended 30 June 2009</t>
  </si>
  <si>
    <t>Balance as at 30 June 2009</t>
  </si>
  <si>
    <t xml:space="preserve"> 31 December 2008</t>
  </si>
  <si>
    <t>31 December 2008</t>
  </si>
  <si>
    <t>30 June 2009</t>
  </si>
  <si>
    <t>Financial Statements for the year ended 31 December 2008 )</t>
  </si>
  <si>
    <t xml:space="preserve">Group's audited financial statements for the year ended 31 December 2008.  These explanatory </t>
  </si>
  <si>
    <t>Group since the year ended 31 December 2008.</t>
  </si>
  <si>
    <t>ended 31 December 2008.</t>
  </si>
  <si>
    <t>ended 31 December 2008 was not qualified.</t>
  </si>
  <si>
    <t>A final dividend of 10 sen per share less tax at 25% on paid-up capital of 74,408,000</t>
  </si>
  <si>
    <t xml:space="preserve">ordinary shares of RM1.00 each, amounting to RM5,580,598.68 in respect of the financial </t>
  </si>
  <si>
    <t>year ended 31 December 2008, was paid on 30 April 2009.</t>
  </si>
  <si>
    <t xml:space="preserve">6 months ended </t>
  </si>
  <si>
    <t>30 June 2008</t>
  </si>
  <si>
    <t>30 June 2009 is as follows:</t>
  </si>
  <si>
    <t>30.06.2009</t>
  </si>
  <si>
    <t>At carrying value/book value</t>
  </si>
  <si>
    <t>Investment as at 30 June 2009</t>
  </si>
  <si>
    <t>There were no group borrowings and debt securities as at 30 June 2009.</t>
  </si>
  <si>
    <t>(i)   An interim dividend has been declared;</t>
  </si>
  <si>
    <t>(v)  in respect of deposited securities, entitlement to dividends will be determined on the</t>
  </si>
  <si>
    <t>(b)</t>
  </si>
  <si>
    <t xml:space="preserve">(iii) the previous corresponding period - 12 sen per share less tax at 26%; </t>
  </si>
  <si>
    <t>30.06.2008</t>
  </si>
  <si>
    <t>15)</t>
  </si>
  <si>
    <t>Headline Key Performance Indicators</t>
  </si>
  <si>
    <t>were as follows:-</t>
  </si>
  <si>
    <t>6 months</t>
  </si>
  <si>
    <t>KPI</t>
  </si>
  <si>
    <t>Target</t>
  </si>
  <si>
    <t>Actual</t>
  </si>
  <si>
    <t>i)</t>
  </si>
  <si>
    <t>Return on Equity</t>
  </si>
  <si>
    <t>ii)</t>
  </si>
  <si>
    <t>Pre Tax Return on Assets</t>
  </si>
  <si>
    <t>iii)</t>
  </si>
  <si>
    <t>Dividend Payout Ratio</t>
  </si>
  <si>
    <t>Economic Profit</t>
  </si>
  <si>
    <t>The Economic Profit for the six months ended 30 June 2009 was RM0.16 million compared</t>
  </si>
  <si>
    <t>Sales revenue for the 2nd Quarter 2009 at RM50.7 million was a decrease of 2.6% compared with that of</t>
  </si>
  <si>
    <t>the equivalent quarter last year.  For the six months ended 30 June 2009, sales revenue was 9.5% lower</t>
  </si>
  <si>
    <t>than that of the equivalent half year in 2008.</t>
  </si>
  <si>
    <t>On a year to date basis, profit before tax was 7.9% higher than that of the equivalent first half year of 2008</t>
  </si>
  <si>
    <t xml:space="preserve">of inventory by our customers after running down their stock levels since the last quarter of 2008, has </t>
  </si>
  <si>
    <t xml:space="preserve">resulted in a better demand for our products.  This coupled with a substantial gain on disposal of </t>
  </si>
  <si>
    <t>Although volumes have improved in the second quarter and the first half year had a reasonably good set</t>
  </si>
  <si>
    <t>FY 2009</t>
  </si>
  <si>
    <t>Unallocated expense</t>
  </si>
  <si>
    <t>Net cash from/(used in) investing activities</t>
  </si>
  <si>
    <t>Net increase/(decrease) in cash &amp; cash equivalents</t>
  </si>
  <si>
    <t>with the Economic Loss of RM1.04 million for the equivalent half year of 2008.</t>
  </si>
  <si>
    <t xml:space="preserve">Profit before tax at RM7.2 million was 80.5% higher than that of the preceding quarter.  The re-stocking </t>
  </si>
  <si>
    <t>(iv) the date payable - 21 October 2009;</t>
  </si>
  <si>
    <t xml:space="preserve">      basis of the record of depositors as at 30 September 2009; and</t>
  </si>
  <si>
    <t>The Key Performance Indicators for the six months ended 30 June 2009 against the FY 2008 target</t>
  </si>
  <si>
    <t>11 August 2009</t>
  </si>
  <si>
    <t>Financial Statements for the year ended 31 December 2008)</t>
  </si>
  <si>
    <t xml:space="preserve">(The Condensed Consolidated Statement of Changes in Equity should be read in conjunction with the Annual </t>
  </si>
  <si>
    <t>Despite lower sales, profit before tax for the 2nd Quarter at RM7.2 million was 14.4% higher than that</t>
  </si>
  <si>
    <t xml:space="preserve">of the equivalent quarter last year. </t>
  </si>
  <si>
    <t xml:space="preserve">The improved profit was mainly due to higher contribution from better sales mix as well as a twofold </t>
  </si>
  <si>
    <t xml:space="preserve">increase in other operating income; mainly from gains on disposal of equity shares. </t>
  </si>
  <si>
    <t xml:space="preserve">shares, resulted in a good performance for the quarter. </t>
  </si>
  <si>
    <t>due mainly to higher contribution, higher production efficiencies and rental income.</t>
  </si>
  <si>
    <t xml:space="preserve">of results, demand for the Group's core building products in both the domestic and overseas markets </t>
  </si>
  <si>
    <t>in the second half of the year, the prospects for the current financial year remain challenging.</t>
  </si>
  <si>
    <t>(ii)  the amount per share - interim 12 sen per share less tax at 25%;</t>
  </si>
  <si>
    <t>remains uncertain for the rest of the year.  Unless there is a more sustained demand for the Group's products</t>
  </si>
  <si>
    <t>the total interim dividend todate for the current financial year - 12 sen per share less tax at 25%.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</si>
</sst>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[$-409]dddd\,\ mmmm\ dd\,\ yyyy"/>
    <numFmt numFmtId="178" formatCode="dd/mm/yyyy;@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_);\(0.000\)"/>
    <numFmt numFmtId="184" formatCode="0.0000_);\(0.0000\)"/>
    <numFmt numFmtId="185" formatCode="0.00000_);\(0.00000\)"/>
    <numFmt numFmtId="186" formatCode="0.0%"/>
    <numFmt numFmtId="187" formatCode="0.0000"/>
    <numFmt numFmtId="188" formatCode="0.000"/>
    <numFmt numFmtId="189" formatCode="[$-409]h:mm:ss\ AM/PM"/>
  </numFmts>
  <fonts count="5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sz val="15"/>
      <name val="Arial"/>
      <family val="2"/>
    </font>
    <font>
      <b/>
      <sz val="12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5" fontId="10" fillId="0" borderId="0" xfId="0" applyNumberFormat="1" applyFont="1" applyAlignment="1" quotePrefix="1">
      <alignment/>
    </xf>
    <xf numFmtId="15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13" xfId="0" applyNumberFormat="1" applyFont="1" applyBorder="1" applyAlignment="1">
      <alignment horizontal="right"/>
    </xf>
    <xf numFmtId="37" fontId="10" fillId="0" borderId="14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/>
    </xf>
    <xf numFmtId="3" fontId="10" fillId="0" borderId="0" xfId="0" applyNumberFormat="1" applyFont="1" applyFill="1" applyAlignment="1">
      <alignment/>
    </xf>
    <xf numFmtId="0" fontId="11" fillId="0" borderId="0" xfId="0" applyNumberFormat="1" applyFont="1" applyAlignment="1" quotePrefix="1">
      <alignment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vertical="center" wrapText="1"/>
    </xf>
    <xf numFmtId="37" fontId="10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37" fontId="10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 quotePrefix="1">
      <alignment horizontal="right"/>
    </xf>
    <xf numFmtId="39" fontId="11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37" fontId="4" fillId="0" borderId="16" xfId="0" applyNumberFormat="1" applyFont="1" applyBorder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178" fontId="3" fillId="0" borderId="0" xfId="55" applyNumberFormat="1" applyFont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37" fontId="4" fillId="0" borderId="0" xfId="55" applyNumberFormat="1" applyFont="1">
      <alignment/>
      <protection/>
    </xf>
    <xf numFmtId="37" fontId="2" fillId="0" borderId="0" xfId="55" applyNumberFormat="1" applyFont="1">
      <alignment/>
      <protection/>
    </xf>
    <xf numFmtId="37" fontId="2" fillId="0" borderId="0" xfId="55" applyNumberFormat="1" applyFont="1" applyFill="1">
      <alignment/>
      <protection/>
    </xf>
    <xf numFmtId="37" fontId="4" fillId="0" borderId="17" xfId="55" applyNumberFormat="1" applyFont="1" applyBorder="1">
      <alignment/>
      <protection/>
    </xf>
    <xf numFmtId="37" fontId="2" fillId="0" borderId="17" xfId="55" applyNumberFormat="1" applyFont="1" applyFill="1" applyBorder="1">
      <alignment/>
      <protection/>
    </xf>
    <xf numFmtId="37" fontId="4" fillId="0" borderId="17" xfId="55" applyNumberFormat="1" applyFont="1" applyFill="1" applyBorder="1">
      <alignment/>
      <protection/>
    </xf>
    <xf numFmtId="37" fontId="4" fillId="0" borderId="15" xfId="55" applyNumberFormat="1" applyFont="1" applyBorder="1">
      <alignment/>
      <protection/>
    </xf>
    <xf numFmtId="37" fontId="2" fillId="0" borderId="17" xfId="55" applyNumberFormat="1" applyFont="1" applyBorder="1">
      <alignment/>
      <protection/>
    </xf>
    <xf numFmtId="37" fontId="4" fillId="0" borderId="0" xfId="55" applyNumberFormat="1" applyFont="1" applyBorder="1">
      <alignment/>
      <protection/>
    </xf>
    <xf numFmtId="37" fontId="2" fillId="0" borderId="0" xfId="55" applyNumberFormat="1" applyFont="1" applyFill="1" applyBorder="1">
      <alignment/>
      <protection/>
    </xf>
    <xf numFmtId="37" fontId="4" fillId="0" borderId="13" xfId="55" applyNumberFormat="1" applyFont="1" applyBorder="1">
      <alignment/>
      <protection/>
    </xf>
    <xf numFmtId="37" fontId="2" fillId="0" borderId="13" xfId="55" applyNumberFormat="1" applyFont="1" applyFill="1" applyBorder="1">
      <alignment/>
      <protection/>
    </xf>
    <xf numFmtId="37" fontId="0" fillId="0" borderId="0" xfId="55" applyNumberFormat="1">
      <alignment/>
      <protection/>
    </xf>
    <xf numFmtId="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0" fontId="0" fillId="0" borderId="0" xfId="55" applyFont="1">
      <alignment/>
      <protection/>
    </xf>
    <xf numFmtId="37" fontId="2" fillId="0" borderId="13" xfId="55" applyNumberFormat="1" applyFont="1" applyBorder="1">
      <alignment/>
      <protection/>
    </xf>
    <xf numFmtId="37" fontId="0" fillId="0" borderId="0" xfId="55" applyNumberFormat="1" applyFont="1">
      <alignment/>
      <protection/>
    </xf>
    <xf numFmtId="4" fontId="2" fillId="0" borderId="13" xfId="55" applyNumberFormat="1" applyFont="1" applyBorder="1">
      <alignment/>
      <protection/>
    </xf>
    <xf numFmtId="15" fontId="2" fillId="0" borderId="0" xfId="0" applyNumberFormat="1" applyFont="1" applyAlignment="1" quotePrefix="1">
      <alignment/>
    </xf>
    <xf numFmtId="180" fontId="4" fillId="0" borderId="0" xfId="42" applyNumberFormat="1" applyFont="1" applyAlignment="1">
      <alignment/>
    </xf>
    <xf numFmtId="180" fontId="4" fillId="0" borderId="0" xfId="42" applyNumberFormat="1" applyFont="1" applyAlignment="1">
      <alignment horizontal="right"/>
    </xf>
    <xf numFmtId="180" fontId="4" fillId="0" borderId="14" xfId="42" applyNumberFormat="1" applyFont="1" applyBorder="1" applyAlignment="1">
      <alignment/>
    </xf>
    <xf numFmtId="0" fontId="1" fillId="0" borderId="0" xfId="0" applyFont="1" applyFill="1" applyAlignment="1">
      <alignment/>
    </xf>
    <xf numFmtId="37" fontId="10" fillId="0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180" fontId="2" fillId="0" borderId="0" xfId="42" applyNumberFormat="1" applyFont="1" applyAlignment="1">
      <alignment/>
    </xf>
    <xf numFmtId="180" fontId="2" fillId="0" borderId="0" xfId="42" applyNumberFormat="1" applyFont="1" applyAlignment="1">
      <alignment horizontal="right"/>
    </xf>
    <xf numFmtId="180" fontId="2" fillId="0" borderId="14" xfId="42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16" fontId="3" fillId="0" borderId="0" xfId="57" applyNumberFormat="1" applyFont="1" applyAlignment="1" quotePrefix="1">
      <alignment horizontal="center" vertical="center"/>
      <protection/>
    </xf>
    <xf numFmtId="16" fontId="3" fillId="0" borderId="15" xfId="57" applyNumberFormat="1" applyFont="1" applyBorder="1" applyAlignment="1">
      <alignment horizontal="center"/>
      <protection/>
    </xf>
    <xf numFmtId="16" fontId="3" fillId="0" borderId="0" xfId="57" applyNumberFormat="1" applyFont="1" applyAlignment="1">
      <alignment horizontal="center"/>
      <protection/>
    </xf>
    <xf numFmtId="37" fontId="4" fillId="0" borderId="0" xfId="57" applyNumberFormat="1" applyFont="1">
      <alignment/>
      <protection/>
    </xf>
    <xf numFmtId="37" fontId="4" fillId="0" borderId="18" xfId="57" applyNumberFormat="1" applyFont="1" applyBorder="1">
      <alignment/>
      <protection/>
    </xf>
    <xf numFmtId="37" fontId="4" fillId="0" borderId="17" xfId="57" applyNumberFormat="1" applyFont="1" applyBorder="1">
      <alignment/>
      <protection/>
    </xf>
    <xf numFmtId="37" fontId="4" fillId="0" borderId="0" xfId="57" applyNumberFormat="1" applyFont="1" applyBorder="1">
      <alignment/>
      <protection/>
    </xf>
    <xf numFmtId="0" fontId="0" fillId="0" borderId="0" xfId="57" applyBorder="1">
      <alignment/>
      <protection/>
    </xf>
    <xf numFmtId="37" fontId="4" fillId="0" borderId="13" xfId="57" applyNumberFormat="1" applyFont="1" applyBorder="1">
      <alignment/>
      <protection/>
    </xf>
    <xf numFmtId="37" fontId="4" fillId="0" borderId="17" xfId="57" applyNumberFormat="1" applyFont="1" applyFill="1" applyBorder="1">
      <alignment/>
      <protection/>
    </xf>
    <xf numFmtId="37" fontId="4" fillId="0" borderId="0" xfId="57" applyNumberFormat="1" applyFont="1" applyFill="1">
      <alignment/>
      <protection/>
    </xf>
    <xf numFmtId="37" fontId="2" fillId="0" borderId="0" xfId="57" applyNumberFormat="1" applyFont="1" applyFill="1">
      <alignment/>
      <protection/>
    </xf>
    <xf numFmtId="37" fontId="4" fillId="0" borderId="14" xfId="57" applyNumberFormat="1" applyFont="1" applyFill="1" applyBorder="1">
      <alignment/>
      <protection/>
    </xf>
    <xf numFmtId="0" fontId="5" fillId="0" borderId="0" xfId="57" applyFont="1">
      <alignment/>
      <protection/>
    </xf>
    <xf numFmtId="0" fontId="11" fillId="0" borderId="0" xfId="56" applyFont="1" applyFill="1">
      <alignment/>
      <protection/>
    </xf>
    <xf numFmtId="37" fontId="11" fillId="0" borderId="0" xfId="0" applyNumberFormat="1" applyFont="1" applyAlignment="1">
      <alignment/>
    </xf>
    <xf numFmtId="37" fontId="11" fillId="0" borderId="0" xfId="0" applyNumberFormat="1" applyFont="1" applyFill="1" applyAlignment="1">
      <alignment/>
    </xf>
    <xf numFmtId="171" fontId="11" fillId="0" borderId="0" xfId="0" applyNumberFormat="1" applyFont="1" applyAlignment="1">
      <alignment/>
    </xf>
    <xf numFmtId="37" fontId="4" fillId="0" borderId="16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15" fontId="4" fillId="0" borderId="0" xfId="0" applyNumberFormat="1" applyFont="1" applyAlignment="1" quotePrefix="1">
      <alignment/>
    </xf>
    <xf numFmtId="0" fontId="11" fillId="0" borderId="0" xfId="0" applyFont="1" applyFill="1" applyAlignment="1">
      <alignment/>
    </xf>
    <xf numFmtId="37" fontId="11" fillId="0" borderId="13" xfId="0" applyNumberFormat="1" applyFont="1" applyBorder="1" applyAlignment="1">
      <alignment horizontal="right"/>
    </xf>
    <xf numFmtId="37" fontId="11" fillId="0" borderId="14" xfId="0" applyNumberFormat="1" applyFont="1" applyBorder="1" applyAlignment="1">
      <alignment/>
    </xf>
    <xf numFmtId="37" fontId="11" fillId="0" borderId="13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4" fillId="0" borderId="20" xfId="0" applyNumberFormat="1" applyFont="1" applyFill="1" applyBorder="1" applyAlignment="1">
      <alignment/>
    </xf>
    <xf numFmtId="39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39" fontId="4" fillId="0" borderId="21" xfId="0" applyNumberFormat="1" applyFont="1" applyBorder="1" applyAlignment="1">
      <alignment/>
    </xf>
    <xf numFmtId="0" fontId="16" fillId="0" borderId="0" xfId="55" applyFont="1">
      <alignment/>
      <protection/>
    </xf>
    <xf numFmtId="37" fontId="17" fillId="0" borderId="0" xfId="55" applyNumberFormat="1" applyFont="1">
      <alignment/>
      <protection/>
    </xf>
    <xf numFmtId="0" fontId="17" fillId="0" borderId="0" xfId="55" applyFont="1">
      <alignment/>
      <protection/>
    </xf>
    <xf numFmtId="180" fontId="4" fillId="0" borderId="0" xfId="42" applyNumberFormat="1" applyFont="1" applyBorder="1" applyAlignment="1">
      <alignment/>
    </xf>
    <xf numFmtId="180" fontId="2" fillId="0" borderId="0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8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7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14" xfId="0" applyNumberFormat="1" applyFont="1" applyFill="1" applyBorder="1" applyAlignment="1">
      <alignment/>
    </xf>
    <xf numFmtId="171" fontId="10" fillId="0" borderId="0" xfId="0" applyNumberFormat="1" applyFont="1" applyFill="1" applyAlignment="1">
      <alignment/>
    </xf>
    <xf numFmtId="171" fontId="11" fillId="0" borderId="0" xfId="0" applyNumberFormat="1" applyFont="1" applyFill="1" applyAlignment="1">
      <alignment/>
    </xf>
    <xf numFmtId="10" fontId="11" fillId="0" borderId="0" xfId="60" applyNumberFormat="1" applyFont="1" applyAlignment="1">
      <alignment/>
    </xf>
    <xf numFmtId="37" fontId="10" fillId="0" borderId="14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0" fontId="11" fillId="0" borderId="0" xfId="0" applyNumberFormat="1" applyFont="1" applyAlignment="1">
      <alignment/>
    </xf>
    <xf numFmtId="37" fontId="10" fillId="0" borderId="13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37" fontId="10" fillId="0" borderId="0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9" fillId="0" borderId="0" xfId="0" applyFont="1" applyAlignment="1">
      <alignment/>
    </xf>
    <xf numFmtId="0" fontId="9" fillId="0" borderId="0" xfId="0" applyFont="1" applyAlignment="1" quotePrefix="1">
      <alignment/>
    </xf>
    <xf numFmtId="0" fontId="3" fillId="0" borderId="13" xfId="0" applyFont="1" applyBorder="1" applyAlignment="1">
      <alignment horizontal="center"/>
    </xf>
    <xf numFmtId="15" fontId="11" fillId="0" borderId="0" xfId="0" applyNumberFormat="1" applyFont="1" applyAlignment="1" quotePrefix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ac_2006qtr4 (KLSE)" xfId="55"/>
    <cellStyle name="Normal_uac_2007qtr2 (KLSE)" xfId="56"/>
    <cellStyle name="Normal_uac_2007qtr4 (KLSE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%20Int%20Reporting\2008\KLSE%20Quarter%202%202008\uac_2008qtr2R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"/>
      <sheetName val="Bal sheet"/>
      <sheetName val="Equity"/>
      <sheetName val="Cash flow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PageLayoutView="0" workbookViewId="0" topLeftCell="A40">
      <selection activeCell="B15" sqref="B15"/>
    </sheetView>
  </sheetViews>
  <sheetFormatPr defaultColWidth="9.140625" defaultRowHeight="12.75"/>
  <cols>
    <col min="1" max="1" width="30.8515625" style="0" customWidth="1"/>
    <col min="2" max="2" width="19.7109375" style="0" customWidth="1"/>
    <col min="3" max="3" width="22.8515625" style="0" customWidth="1"/>
    <col min="4" max="4" width="22.28125" style="0" customWidth="1"/>
    <col min="5" max="5" width="23.28125" style="0" customWidth="1"/>
  </cols>
  <sheetData>
    <row r="2" spans="1:2" ht="23.25">
      <c r="A2" s="195" t="s">
        <v>0</v>
      </c>
      <c r="B2" s="2"/>
    </row>
    <row r="3" ht="18">
      <c r="A3" s="20" t="s">
        <v>250</v>
      </c>
    </row>
    <row r="4" ht="20.25">
      <c r="A4" s="22" t="s">
        <v>1</v>
      </c>
    </row>
    <row r="5" ht="18">
      <c r="A5" s="1" t="s">
        <v>2</v>
      </c>
    </row>
    <row r="8" spans="2:5" ht="21.75" customHeight="1">
      <c r="B8" s="183" t="s">
        <v>3</v>
      </c>
      <c r="C8" s="184"/>
      <c r="D8" s="185" t="s">
        <v>4</v>
      </c>
      <c r="E8" s="186"/>
    </row>
    <row r="9" spans="2:5" ht="18" customHeight="1">
      <c r="B9" s="187" t="s">
        <v>5</v>
      </c>
      <c r="C9" s="188" t="s">
        <v>6</v>
      </c>
      <c r="D9" s="188" t="s">
        <v>7</v>
      </c>
      <c r="E9" s="188" t="s">
        <v>6</v>
      </c>
    </row>
    <row r="10" spans="2:5" ht="18" customHeight="1">
      <c r="B10" s="189" t="s">
        <v>8</v>
      </c>
      <c r="C10" s="190" t="s">
        <v>9</v>
      </c>
      <c r="D10" s="190" t="s">
        <v>10</v>
      </c>
      <c r="E10" s="190" t="s">
        <v>9</v>
      </c>
    </row>
    <row r="11" spans="2:5" ht="18" customHeight="1">
      <c r="B11" s="189" t="s">
        <v>11</v>
      </c>
      <c r="C11" s="190" t="s">
        <v>11</v>
      </c>
      <c r="D11" s="190"/>
      <c r="E11" s="190" t="s">
        <v>12</v>
      </c>
    </row>
    <row r="12" spans="2:5" ht="18" customHeight="1">
      <c r="B12" s="191">
        <v>39994</v>
      </c>
      <c r="C12" s="192">
        <v>39629</v>
      </c>
      <c r="D12" s="192">
        <v>39994</v>
      </c>
      <c r="E12" s="191">
        <v>39629</v>
      </c>
    </row>
    <row r="13" spans="2:5" ht="18" customHeight="1">
      <c r="B13" s="193" t="s">
        <v>13</v>
      </c>
      <c r="C13" s="194" t="s">
        <v>13</v>
      </c>
      <c r="D13" s="194" t="s">
        <v>13</v>
      </c>
      <c r="E13" s="194" t="s">
        <v>13</v>
      </c>
    </row>
    <row r="14" spans="2:5" ht="18" customHeight="1">
      <c r="B14" s="5"/>
      <c r="C14" s="6"/>
      <c r="D14" s="6"/>
      <c r="E14" s="6"/>
    </row>
    <row r="15" spans="2:8" ht="18" customHeight="1">
      <c r="B15" s="5"/>
      <c r="C15" s="6"/>
      <c r="D15" s="6"/>
      <c r="E15" s="6"/>
      <c r="H15" s="7"/>
    </row>
    <row r="16" spans="1:10" ht="18" customHeight="1">
      <c r="A16" s="20" t="s">
        <v>14</v>
      </c>
      <c r="B16" s="8">
        <v>50671</v>
      </c>
      <c r="C16" s="8">
        <f>51563+481</f>
        <v>52044</v>
      </c>
      <c r="D16" s="150">
        <v>90941</v>
      </c>
      <c r="E16" s="8">
        <f>100035+481</f>
        <v>100516</v>
      </c>
      <c r="G16" s="155"/>
      <c r="H16" s="156"/>
      <c r="J16" s="141"/>
    </row>
    <row r="17" spans="1:8" ht="18" customHeight="1">
      <c r="A17" s="20"/>
      <c r="B17" s="8"/>
      <c r="C17" s="8"/>
      <c r="D17" s="150"/>
      <c r="E17" s="8"/>
      <c r="G17" s="155"/>
      <c r="H17" s="156"/>
    </row>
    <row r="18" spans="1:10" ht="18" customHeight="1">
      <c r="A18" s="20" t="s">
        <v>15</v>
      </c>
      <c r="B18" s="8">
        <v>-46354</v>
      </c>
      <c r="C18" s="8">
        <f>-46240-481</f>
        <v>-46721</v>
      </c>
      <c r="D18" s="150">
        <v>-84009</v>
      </c>
      <c r="E18" s="8">
        <f>-92504-481</f>
        <v>-92985</v>
      </c>
      <c r="G18" s="155"/>
      <c r="H18" s="156"/>
      <c r="J18" s="141"/>
    </row>
    <row r="19" spans="1:8" ht="18" customHeight="1">
      <c r="A19" s="20"/>
      <c r="B19" s="8"/>
      <c r="C19" s="8"/>
      <c r="D19" s="150"/>
      <c r="E19" s="8"/>
      <c r="G19" s="155"/>
      <c r="H19" s="156"/>
    </row>
    <row r="20" spans="1:10" ht="18" customHeight="1">
      <c r="A20" s="20" t="s">
        <v>16</v>
      </c>
      <c r="B20" s="8">
        <v>2924</v>
      </c>
      <c r="C20" s="8">
        <v>1007</v>
      </c>
      <c r="D20" s="150">
        <v>4320</v>
      </c>
      <c r="E20" s="8">
        <v>2900</v>
      </c>
      <c r="G20" s="157"/>
      <c r="H20" s="156"/>
      <c r="J20" s="141"/>
    </row>
    <row r="21" spans="1:8" ht="18" customHeight="1">
      <c r="A21" s="20"/>
      <c r="B21" s="9"/>
      <c r="C21" s="9"/>
      <c r="D21" s="151"/>
      <c r="E21" s="9"/>
      <c r="G21" s="155"/>
      <c r="H21" s="156"/>
    </row>
    <row r="22" spans="1:10" ht="18" customHeight="1">
      <c r="A22" s="20" t="s">
        <v>17</v>
      </c>
      <c r="B22" s="8">
        <f>+B20+B18+B16</f>
        <v>7241</v>
      </c>
      <c r="C22" s="8">
        <f>+C20+C18+C16</f>
        <v>6330</v>
      </c>
      <c r="D22" s="150">
        <f>+D20+D18+D16</f>
        <v>11252</v>
      </c>
      <c r="E22" s="8">
        <f>+E20+E18+E16</f>
        <v>10431</v>
      </c>
      <c r="G22" s="155"/>
      <c r="H22" s="156"/>
      <c r="J22" s="141"/>
    </row>
    <row r="23" spans="1:8" ht="18" customHeight="1">
      <c r="A23" s="20"/>
      <c r="B23" s="8"/>
      <c r="C23" s="8"/>
      <c r="D23" s="150"/>
      <c r="E23" s="8"/>
      <c r="G23" s="155"/>
      <c r="H23" s="156"/>
    </row>
    <row r="24" spans="1:8" ht="18" customHeight="1">
      <c r="A24" s="20" t="s">
        <v>18</v>
      </c>
      <c r="B24" s="8">
        <v>0</v>
      </c>
      <c r="C24" s="8">
        <v>0</v>
      </c>
      <c r="D24" s="150">
        <v>0</v>
      </c>
      <c r="E24" s="8">
        <v>0</v>
      </c>
      <c r="G24" s="155"/>
      <c r="H24" s="156"/>
    </row>
    <row r="25" spans="1:8" ht="18" customHeight="1">
      <c r="A25" s="20"/>
      <c r="B25" s="9"/>
      <c r="C25" s="9"/>
      <c r="D25" s="151"/>
      <c r="E25" s="9"/>
      <c r="G25" s="155"/>
      <c r="H25" s="156"/>
    </row>
    <row r="26" spans="1:10" ht="18" customHeight="1">
      <c r="A26" s="20" t="s">
        <v>192</v>
      </c>
      <c r="B26" s="8">
        <f>+B24+B22</f>
        <v>7241</v>
      </c>
      <c r="C26" s="8">
        <f>+C24+C22</f>
        <v>6330</v>
      </c>
      <c r="D26" s="150">
        <f>+D24+D22</f>
        <v>11252</v>
      </c>
      <c r="E26" s="8">
        <f>+E24+E22</f>
        <v>10431</v>
      </c>
      <c r="G26" s="155"/>
      <c r="H26" s="156"/>
      <c r="J26" s="141"/>
    </row>
    <row r="27" spans="1:8" ht="18" customHeight="1">
      <c r="A27" s="20"/>
      <c r="B27" s="8"/>
      <c r="C27" s="8"/>
      <c r="D27" s="150"/>
      <c r="E27" s="8"/>
      <c r="G27" s="155"/>
      <c r="H27" s="156"/>
    </row>
    <row r="28" spans="1:10" ht="18" customHeight="1">
      <c r="A28" s="20" t="s">
        <v>20</v>
      </c>
      <c r="B28" s="8">
        <f>-590-652</f>
        <v>-1242</v>
      </c>
      <c r="C28" s="8">
        <f>-1356</f>
        <v>-1356</v>
      </c>
      <c r="D28" s="150">
        <v>-1918</v>
      </c>
      <c r="E28" s="8">
        <f>-1334-883</f>
        <v>-2217</v>
      </c>
      <c r="G28" s="155"/>
      <c r="H28" s="156"/>
      <c r="J28" s="141"/>
    </row>
    <row r="29" spans="1:8" ht="18" customHeight="1" thickBot="1">
      <c r="A29" s="20"/>
      <c r="B29" s="66"/>
      <c r="C29" s="66"/>
      <c r="D29" s="152"/>
      <c r="E29" s="66"/>
      <c r="G29" s="155"/>
      <c r="H29" s="155"/>
    </row>
    <row r="30" spans="1:10" ht="18" customHeight="1" thickBot="1">
      <c r="A30" s="20" t="s">
        <v>193</v>
      </c>
      <c r="B30" s="66">
        <f>+B28+B26</f>
        <v>5999</v>
      </c>
      <c r="C30" s="66">
        <f>+C28+C26</f>
        <v>4974</v>
      </c>
      <c r="D30" s="153">
        <f>+D28+D26</f>
        <v>9334</v>
      </c>
      <c r="E30" s="138">
        <f>+E28+E26</f>
        <v>8214</v>
      </c>
      <c r="G30" s="155"/>
      <c r="H30" s="155"/>
      <c r="J30" s="141"/>
    </row>
    <row r="31" spans="1:8" ht="18" customHeight="1">
      <c r="A31" s="20"/>
      <c r="B31" s="10"/>
      <c r="C31" s="10"/>
      <c r="D31" s="161"/>
      <c r="E31" s="154"/>
      <c r="G31" s="155"/>
      <c r="H31" s="155"/>
    </row>
    <row r="32" spans="1:8" ht="18" customHeight="1">
      <c r="A32" s="20" t="s">
        <v>194</v>
      </c>
      <c r="B32" s="147"/>
      <c r="C32" s="139"/>
      <c r="D32" s="147"/>
      <c r="E32" s="158"/>
      <c r="G32" s="155"/>
      <c r="H32" s="155"/>
    </row>
    <row r="33" spans="1:5" ht="18" customHeight="1">
      <c r="A33" s="196" t="s">
        <v>195</v>
      </c>
      <c r="B33" s="148">
        <v>8.06</v>
      </c>
      <c r="C33" s="140">
        <v>6.68</v>
      </c>
      <c r="D33" s="148">
        <v>12.54</v>
      </c>
      <c r="E33" s="159">
        <v>11.04</v>
      </c>
    </row>
    <row r="34" spans="1:5" ht="18" customHeight="1">
      <c r="A34" s="3"/>
      <c r="B34" s="149"/>
      <c r="C34" s="11"/>
      <c r="D34" s="149"/>
      <c r="E34" s="160"/>
    </row>
    <row r="37" ht="15.75">
      <c r="A37" s="7" t="s">
        <v>21</v>
      </c>
    </row>
    <row r="38" ht="15.75">
      <c r="A38" s="7" t="s">
        <v>251</v>
      </c>
    </row>
  </sheetData>
  <sheetProtection/>
  <printOptions horizontalCentered="1"/>
  <pageMargins left="1" right="0.8" top="1" bottom="0.25" header="0.2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zoomScalePageLayoutView="0" workbookViewId="0" topLeftCell="A46">
      <selection activeCell="B58" sqref="B58"/>
    </sheetView>
  </sheetViews>
  <sheetFormatPr defaultColWidth="9.140625" defaultRowHeight="12.75"/>
  <cols>
    <col min="1" max="1" width="9.140625" style="68" customWidth="1"/>
    <col min="2" max="2" width="52.28125" style="68" customWidth="1"/>
    <col min="3" max="3" width="19.57421875" style="68" customWidth="1"/>
    <col min="4" max="4" width="8.421875" style="68" customWidth="1"/>
    <col min="5" max="5" width="17.421875" style="68" customWidth="1"/>
    <col min="6" max="16384" width="9.140625" style="68" customWidth="1"/>
  </cols>
  <sheetData>
    <row r="2" ht="19.5">
      <c r="B2" s="67" t="s">
        <v>22</v>
      </c>
    </row>
    <row r="3" ht="15">
      <c r="B3" s="69" t="s">
        <v>250</v>
      </c>
    </row>
    <row r="4" ht="18">
      <c r="B4" s="70" t="s">
        <v>23</v>
      </c>
    </row>
    <row r="5" ht="15">
      <c r="B5" s="71" t="s">
        <v>41</v>
      </c>
    </row>
    <row r="6" ht="12.75">
      <c r="B6" s="162"/>
    </row>
    <row r="8" spans="3:5" ht="12.75">
      <c r="C8" s="72" t="s">
        <v>24</v>
      </c>
      <c r="D8" s="73"/>
      <c r="E8" s="74" t="s">
        <v>25</v>
      </c>
    </row>
    <row r="9" spans="3:5" ht="12.75">
      <c r="C9" s="72" t="s">
        <v>26</v>
      </c>
      <c r="D9" s="73"/>
      <c r="E9" s="72" t="s">
        <v>27</v>
      </c>
    </row>
    <row r="10" spans="3:5" ht="12.75">
      <c r="C10" s="72" t="s">
        <v>28</v>
      </c>
      <c r="D10" s="73"/>
      <c r="E10" s="72" t="s">
        <v>29</v>
      </c>
    </row>
    <row r="11" spans="3:5" ht="12.75">
      <c r="C11" s="72" t="s">
        <v>5</v>
      </c>
      <c r="D11" s="73"/>
      <c r="E11" s="72" t="s">
        <v>30</v>
      </c>
    </row>
    <row r="12" spans="3:5" ht="12.75">
      <c r="C12" s="72" t="s">
        <v>11</v>
      </c>
      <c r="D12" s="73"/>
      <c r="E12" s="72" t="s">
        <v>31</v>
      </c>
    </row>
    <row r="13" spans="3:5" ht="12.75">
      <c r="C13" s="75">
        <v>39994</v>
      </c>
      <c r="D13" s="73"/>
      <c r="E13" s="75">
        <v>39813</v>
      </c>
    </row>
    <row r="14" spans="3:5" ht="13.5" thickBot="1">
      <c r="C14" s="76" t="s">
        <v>13</v>
      </c>
      <c r="D14" s="73"/>
      <c r="E14" s="76" t="s">
        <v>13</v>
      </c>
    </row>
    <row r="15" spans="3:5" ht="12.75">
      <c r="C15" s="77"/>
      <c r="E15" s="77"/>
    </row>
    <row r="16" ht="15">
      <c r="B16" s="69" t="s">
        <v>202</v>
      </c>
    </row>
    <row r="17" spans="2:5" ht="15">
      <c r="B17" s="69" t="s">
        <v>197</v>
      </c>
      <c r="E17" s="93"/>
    </row>
    <row r="18" spans="2:5" ht="15.75">
      <c r="B18" s="69" t="s">
        <v>32</v>
      </c>
      <c r="C18" s="78">
        <v>63172</v>
      </c>
      <c r="D18" s="79"/>
      <c r="E18" s="79">
        <v>61409</v>
      </c>
    </row>
    <row r="19" spans="2:5" ht="15.75">
      <c r="B19" s="69" t="s">
        <v>222</v>
      </c>
      <c r="C19" s="78">
        <v>10162</v>
      </c>
      <c r="D19" s="79"/>
      <c r="E19" s="79">
        <v>10246</v>
      </c>
    </row>
    <row r="20" spans="2:5" ht="15.75">
      <c r="B20" s="69" t="s">
        <v>207</v>
      </c>
      <c r="C20" s="78">
        <v>58236</v>
      </c>
      <c r="D20" s="79"/>
      <c r="E20" s="79">
        <v>59056</v>
      </c>
    </row>
    <row r="21" spans="2:5" ht="15.75">
      <c r="B21" s="69" t="s">
        <v>33</v>
      </c>
      <c r="C21" s="78">
        <f>23604-5994</f>
        <v>17610</v>
      </c>
      <c r="D21" s="79"/>
      <c r="E21" s="79">
        <v>25011</v>
      </c>
    </row>
    <row r="22" spans="2:5" ht="15.75">
      <c r="B22" s="69"/>
      <c r="C22" s="81">
        <f>+C18+C19+C20+C21</f>
        <v>149180</v>
      </c>
      <c r="D22" s="79"/>
      <c r="E22" s="82">
        <f>+E18+E19+E20+E21</f>
        <v>155722</v>
      </c>
    </row>
    <row r="23" spans="2:5" ht="15.75">
      <c r="B23" s="69"/>
      <c r="C23" s="78"/>
      <c r="D23" s="79"/>
      <c r="E23" s="80"/>
    </row>
    <row r="24" spans="2:5" ht="15.75">
      <c r="B24" s="69" t="s">
        <v>198</v>
      </c>
      <c r="C24" s="78"/>
      <c r="D24" s="79"/>
      <c r="E24" s="80"/>
    </row>
    <row r="25" spans="2:5" ht="15.75">
      <c r="B25" s="69" t="s">
        <v>34</v>
      </c>
      <c r="C25" s="78">
        <v>26532</v>
      </c>
      <c r="D25" s="79"/>
      <c r="E25" s="79">
        <v>35225</v>
      </c>
    </row>
    <row r="26" spans="2:5" ht="15.75">
      <c r="B26" s="69" t="s">
        <v>35</v>
      </c>
      <c r="C26" s="78">
        <v>45133</v>
      </c>
      <c r="D26" s="79"/>
      <c r="E26" s="79">
        <f>37586+6084</f>
        <v>43670</v>
      </c>
    </row>
    <row r="27" spans="2:5" ht="15.75">
      <c r="B27" s="69" t="s">
        <v>252</v>
      </c>
      <c r="C27" s="78">
        <v>90000</v>
      </c>
      <c r="D27" s="79"/>
      <c r="E27" s="79">
        <v>90000</v>
      </c>
    </row>
    <row r="28" spans="2:5" ht="15.75">
      <c r="B28" s="69" t="s">
        <v>36</v>
      </c>
      <c r="C28" s="78">
        <v>42031</v>
      </c>
      <c r="D28" s="79"/>
      <c r="E28" s="79">
        <v>17828</v>
      </c>
    </row>
    <row r="29" spans="2:5" ht="15.75">
      <c r="B29" s="69"/>
      <c r="C29" s="83">
        <f>C25+C26+C28+C27</f>
        <v>203696</v>
      </c>
      <c r="D29" s="79"/>
      <c r="E29" s="82">
        <f>E25+E26+E28+E27</f>
        <v>186723</v>
      </c>
    </row>
    <row r="30" spans="2:5" ht="15.75">
      <c r="B30" s="69"/>
      <c r="C30" s="78"/>
      <c r="D30" s="79"/>
      <c r="E30" s="80"/>
    </row>
    <row r="31" spans="2:5" ht="16.5" thickBot="1">
      <c r="B31" s="69" t="s">
        <v>205</v>
      </c>
      <c r="C31" s="84">
        <f>+C22+C29</f>
        <v>352876</v>
      </c>
      <c r="D31" s="79"/>
      <c r="E31" s="89">
        <f>+E22+E29</f>
        <v>342445</v>
      </c>
    </row>
    <row r="32" spans="2:5" ht="15.75">
      <c r="B32" s="69"/>
      <c r="C32" s="78"/>
      <c r="D32" s="79"/>
      <c r="E32" s="80"/>
    </row>
    <row r="33" spans="2:5" ht="15.75">
      <c r="B33" s="69"/>
      <c r="C33" s="78"/>
      <c r="D33" s="79"/>
      <c r="E33" s="80"/>
    </row>
    <row r="34" spans="2:5" ht="15.75">
      <c r="B34" s="69" t="s">
        <v>203</v>
      </c>
      <c r="C34" s="78"/>
      <c r="D34" s="79"/>
      <c r="E34" s="80"/>
    </row>
    <row r="35" spans="2:5" ht="15.75">
      <c r="B35" s="69" t="s">
        <v>206</v>
      </c>
      <c r="C35" s="78"/>
      <c r="D35" s="79"/>
      <c r="E35" s="80"/>
    </row>
    <row r="36" spans="2:5" ht="15.75">
      <c r="B36" s="69" t="s">
        <v>190</v>
      </c>
      <c r="C36" s="78">
        <v>74408</v>
      </c>
      <c r="D36" s="79"/>
      <c r="E36" s="79">
        <v>74408</v>
      </c>
    </row>
    <row r="37" spans="2:5" ht="15.75">
      <c r="B37" s="69" t="s">
        <v>191</v>
      </c>
      <c r="C37" s="78">
        <v>231446</v>
      </c>
      <c r="D37" s="79"/>
      <c r="E37" s="79">
        <v>227693</v>
      </c>
    </row>
    <row r="38" spans="2:5" ht="15.75">
      <c r="B38" s="69" t="s">
        <v>196</v>
      </c>
      <c r="C38" s="81">
        <f>+C37+C36</f>
        <v>305854</v>
      </c>
      <c r="D38" s="79"/>
      <c r="E38" s="85">
        <f>+E37+E36</f>
        <v>302101</v>
      </c>
    </row>
    <row r="39" spans="2:5" ht="15.75">
      <c r="B39" s="69"/>
      <c r="C39" s="78"/>
      <c r="D39" s="79"/>
      <c r="E39" s="80"/>
    </row>
    <row r="40" spans="2:5" ht="15.75">
      <c r="B40" s="69" t="s">
        <v>199</v>
      </c>
      <c r="C40" s="86"/>
      <c r="D40" s="79"/>
      <c r="E40" s="87"/>
    </row>
    <row r="41" spans="2:5" ht="15.75">
      <c r="B41" s="69" t="s">
        <v>188</v>
      </c>
      <c r="C41" s="78">
        <v>6240</v>
      </c>
      <c r="D41" s="79"/>
      <c r="E41" s="79">
        <v>5968</v>
      </c>
    </row>
    <row r="42" spans="2:5" ht="15.75">
      <c r="B42" s="69" t="s">
        <v>189</v>
      </c>
      <c r="C42" s="78">
        <v>9673</v>
      </c>
      <c r="D42" s="79"/>
      <c r="E42" s="79">
        <v>8670</v>
      </c>
    </row>
    <row r="43" spans="2:5" ht="15.75">
      <c r="B43" s="69"/>
      <c r="C43" s="81">
        <f>SUM(C41:C42)</f>
        <v>15913</v>
      </c>
      <c r="D43" s="79"/>
      <c r="E43" s="82">
        <f>SUM(E41:E42)</f>
        <v>14638</v>
      </c>
    </row>
    <row r="44" spans="2:5" ht="15.75">
      <c r="B44" s="69"/>
      <c r="C44" s="78"/>
      <c r="D44" s="79"/>
      <c r="E44" s="80"/>
    </row>
    <row r="45" spans="2:5" ht="15.75">
      <c r="B45" s="69" t="s">
        <v>200</v>
      </c>
      <c r="C45" s="78"/>
      <c r="D45" s="79"/>
      <c r="E45" s="80"/>
    </row>
    <row r="46" spans="2:5" ht="15.75">
      <c r="B46" s="69" t="s">
        <v>37</v>
      </c>
      <c r="C46" s="78">
        <v>31082</v>
      </c>
      <c r="D46" s="79"/>
      <c r="E46" s="79">
        <v>25685</v>
      </c>
    </row>
    <row r="47" spans="2:5" ht="15.75">
      <c r="B47" s="69" t="s">
        <v>38</v>
      </c>
      <c r="C47" s="78">
        <v>27</v>
      </c>
      <c r="D47" s="79"/>
      <c r="E47" s="79">
        <v>21</v>
      </c>
    </row>
    <row r="48" spans="2:5" ht="15.75">
      <c r="B48" s="69"/>
      <c r="C48" s="81">
        <f>SUM(C46:C47)</f>
        <v>31109</v>
      </c>
      <c r="D48" s="79"/>
      <c r="E48" s="82">
        <f>SUM(E46:E47)</f>
        <v>25706</v>
      </c>
    </row>
    <row r="49" spans="2:5" ht="15.75">
      <c r="B49" s="69"/>
      <c r="C49" s="78"/>
      <c r="D49" s="79"/>
      <c r="E49" s="80"/>
    </row>
    <row r="50" spans="2:5" ht="15.75">
      <c r="B50" s="69" t="s">
        <v>201</v>
      </c>
      <c r="C50" s="88">
        <f>+C43+C48</f>
        <v>47022</v>
      </c>
      <c r="D50" s="79"/>
      <c r="E50" s="94">
        <f>+E43+E48</f>
        <v>40344</v>
      </c>
    </row>
    <row r="51" spans="2:5" ht="15.75">
      <c r="B51" s="69"/>
      <c r="C51" s="86"/>
      <c r="D51" s="79"/>
      <c r="E51" s="87"/>
    </row>
    <row r="52" spans="2:5" ht="16.5" thickBot="1">
      <c r="B52" s="69" t="s">
        <v>204</v>
      </c>
      <c r="C52" s="84">
        <f>+C38+C50</f>
        <v>352876</v>
      </c>
      <c r="E52" s="94">
        <f>+E38+E50</f>
        <v>342445</v>
      </c>
    </row>
    <row r="53" spans="3:5" ht="12.75">
      <c r="C53" s="90"/>
      <c r="E53" s="90"/>
    </row>
    <row r="54" spans="2:5" ht="15">
      <c r="B54" s="69"/>
      <c r="C54" s="90"/>
      <c r="E54" s="95"/>
    </row>
    <row r="55" spans="2:5" ht="15">
      <c r="B55" s="69" t="s">
        <v>223</v>
      </c>
      <c r="E55" s="93"/>
    </row>
    <row r="56" spans="2:5" ht="16.5" thickBot="1">
      <c r="B56" s="69" t="s">
        <v>224</v>
      </c>
      <c r="C56" s="91">
        <f>C38/C36</f>
        <v>4.11049887108913</v>
      </c>
      <c r="E56" s="96">
        <f>E38/E36</f>
        <v>4.060060746156327</v>
      </c>
    </row>
    <row r="57" spans="2:5" ht="15">
      <c r="B57" s="69"/>
      <c r="C57" s="163">
        <f>C52-C31</f>
        <v>0</v>
      </c>
      <c r="D57" s="164"/>
      <c r="E57" s="163">
        <f>E52-E31</f>
        <v>0</v>
      </c>
    </row>
    <row r="58" ht="15.75">
      <c r="B58" s="92" t="s">
        <v>160</v>
      </c>
    </row>
    <row r="59" ht="15.75">
      <c r="B59" s="92" t="s">
        <v>253</v>
      </c>
    </row>
  </sheetData>
  <sheetProtection/>
  <printOptions horizontalCentered="1"/>
  <pageMargins left="1" right="0" top="1" bottom="0" header="0.5" footer="0.5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PageLayoutView="0" workbookViewId="0" topLeftCell="A19">
      <selection activeCell="B24" sqref="B24"/>
    </sheetView>
  </sheetViews>
  <sheetFormatPr defaultColWidth="9.140625" defaultRowHeight="12.75"/>
  <cols>
    <col min="2" max="2" width="36.8515625" style="0" customWidth="1"/>
    <col min="3" max="3" width="16.28125" style="0" customWidth="1"/>
    <col min="4" max="5" width="13.57421875" style="0" customWidth="1"/>
    <col min="6" max="6" width="13.8515625" style="0" customWidth="1"/>
    <col min="7" max="7" width="15.57421875" style="0" customWidth="1"/>
  </cols>
  <sheetData>
    <row r="2" ht="19.5">
      <c r="B2" s="19" t="s">
        <v>0</v>
      </c>
    </row>
    <row r="3" ht="15">
      <c r="B3" s="3" t="s">
        <v>250</v>
      </c>
    </row>
    <row r="4" ht="18">
      <c r="B4" s="1" t="s">
        <v>40</v>
      </c>
    </row>
    <row r="5" ht="15" customHeight="1">
      <c r="B5" s="4" t="s">
        <v>41</v>
      </c>
    </row>
    <row r="6" spans="3:7" ht="18.75" customHeight="1">
      <c r="C6" s="197" t="s">
        <v>216</v>
      </c>
      <c r="D6" s="197"/>
      <c r="E6" s="197"/>
      <c r="F6" s="197"/>
      <c r="G6" s="197"/>
    </row>
    <row r="7" spans="3:7" ht="12.75">
      <c r="C7" s="21"/>
      <c r="D7" s="4"/>
      <c r="G7" s="12"/>
    </row>
    <row r="8" spans="2:7" ht="15">
      <c r="B8" s="4"/>
      <c r="C8" s="64" t="s">
        <v>39</v>
      </c>
      <c r="D8" s="64" t="s">
        <v>42</v>
      </c>
      <c r="E8" s="64" t="s">
        <v>43</v>
      </c>
      <c r="F8" s="64" t="s">
        <v>44</v>
      </c>
      <c r="G8" s="12" t="s">
        <v>45</v>
      </c>
    </row>
    <row r="9" spans="2:7" ht="15">
      <c r="B9" s="4"/>
      <c r="C9" s="64"/>
      <c r="D9" s="64" t="s">
        <v>46</v>
      </c>
      <c r="E9" s="64" t="s">
        <v>47</v>
      </c>
      <c r="F9" s="64" t="s">
        <v>48</v>
      </c>
      <c r="G9" s="64" t="s">
        <v>213</v>
      </c>
    </row>
    <row r="10" spans="2:7" ht="15.75" thickBot="1">
      <c r="B10" s="4"/>
      <c r="C10" s="65" t="s">
        <v>13</v>
      </c>
      <c r="D10" s="65" t="s">
        <v>49</v>
      </c>
      <c r="E10" s="65" t="s">
        <v>50</v>
      </c>
      <c r="F10" s="65" t="s">
        <v>50</v>
      </c>
      <c r="G10" s="65" t="s">
        <v>50</v>
      </c>
    </row>
    <row r="11" spans="2:7" ht="12.75">
      <c r="B11" s="4"/>
      <c r="C11" s="14"/>
      <c r="D11" s="14"/>
      <c r="E11" s="14"/>
      <c r="F11" s="14"/>
      <c r="G11" s="14"/>
    </row>
    <row r="12" spans="1:7" ht="15.75">
      <c r="A12" t="s">
        <v>254</v>
      </c>
      <c r="B12" s="7" t="s">
        <v>256</v>
      </c>
      <c r="C12" s="13"/>
      <c r="D12" s="13"/>
      <c r="E12" s="13"/>
      <c r="F12" s="13"/>
      <c r="G12" s="13"/>
    </row>
    <row r="13" spans="2:7" ht="15.75">
      <c r="B13" s="7"/>
      <c r="C13" s="7"/>
      <c r="D13" s="7"/>
      <c r="E13" s="7"/>
      <c r="F13" s="7"/>
      <c r="G13" s="7"/>
    </row>
    <row r="14" spans="2:7" ht="15.75">
      <c r="B14" s="7" t="s">
        <v>255</v>
      </c>
      <c r="C14" s="98">
        <v>74408</v>
      </c>
      <c r="D14" s="98">
        <v>13917</v>
      </c>
      <c r="E14" s="98">
        <v>3983</v>
      </c>
      <c r="F14" s="98">
        <v>209793</v>
      </c>
      <c r="G14" s="98">
        <f>SUM(C14:F14)</f>
        <v>302101</v>
      </c>
    </row>
    <row r="15" spans="2:7" ht="15.75">
      <c r="B15" s="7"/>
      <c r="C15" s="98"/>
      <c r="D15" s="98"/>
      <c r="E15" s="98"/>
      <c r="F15" s="98"/>
      <c r="G15" s="98"/>
    </row>
    <row r="16" spans="2:7" ht="15.75">
      <c r="B16" s="7" t="s">
        <v>241</v>
      </c>
      <c r="C16" s="99">
        <v>0</v>
      </c>
      <c r="D16" s="99">
        <v>0</v>
      </c>
      <c r="E16" s="99">
        <v>0</v>
      </c>
      <c r="F16" s="98">
        <f>'Income stat'!D30</f>
        <v>9334</v>
      </c>
      <c r="G16" s="98">
        <f>F16</f>
        <v>9334</v>
      </c>
    </row>
    <row r="17" spans="2:7" ht="15.75">
      <c r="B17" s="7"/>
      <c r="C17" s="99"/>
      <c r="D17" s="99"/>
      <c r="E17" s="99"/>
      <c r="F17" s="98"/>
      <c r="G17" s="98"/>
    </row>
    <row r="18" spans="2:7" ht="15.75">
      <c r="B18" s="7" t="s">
        <v>242</v>
      </c>
      <c r="C18" s="99"/>
      <c r="D18" s="99"/>
      <c r="E18" s="99"/>
      <c r="F18" s="98"/>
      <c r="G18" s="98"/>
    </row>
    <row r="19" spans="2:7" ht="15.75">
      <c r="B19" s="142" t="s">
        <v>258</v>
      </c>
      <c r="C19" s="99">
        <v>0</v>
      </c>
      <c r="D19" s="99">
        <v>0</v>
      </c>
      <c r="E19" s="99">
        <v>0</v>
      </c>
      <c r="F19" s="98">
        <v>-5581</v>
      </c>
      <c r="G19" s="98">
        <f>SUM(C19:F19)</f>
        <v>-5581</v>
      </c>
    </row>
    <row r="20" spans="2:7" ht="15.75">
      <c r="B20" s="7"/>
      <c r="C20" s="98"/>
      <c r="D20" s="98"/>
      <c r="E20" s="98"/>
      <c r="F20" s="98"/>
      <c r="G20" s="98"/>
    </row>
    <row r="21" spans="2:7" ht="18.75" customHeight="1" thickBot="1">
      <c r="B21" s="7" t="s">
        <v>257</v>
      </c>
      <c r="C21" s="100">
        <f>+C14</f>
        <v>74408</v>
      </c>
      <c r="D21" s="100">
        <f>+D14</f>
        <v>13917</v>
      </c>
      <c r="E21" s="100">
        <f>+E14</f>
        <v>3983</v>
      </c>
      <c r="F21" s="100">
        <f>+F16+F14+F19</f>
        <v>213546</v>
      </c>
      <c r="G21" s="100">
        <f>+G16+G14+G19</f>
        <v>305854</v>
      </c>
    </row>
    <row r="22" spans="2:7" ht="18.75" customHeight="1">
      <c r="B22" s="7"/>
      <c r="C22" s="165"/>
      <c r="D22" s="165"/>
      <c r="E22" s="165"/>
      <c r="F22" s="165"/>
      <c r="G22" s="165"/>
    </row>
    <row r="23" spans="2:7" ht="18.75" customHeight="1">
      <c r="B23" s="3"/>
      <c r="C23" s="166"/>
      <c r="D23" s="166"/>
      <c r="E23" s="166"/>
      <c r="F23" s="166"/>
      <c r="G23" s="166"/>
    </row>
    <row r="24" spans="2:7" ht="15">
      <c r="B24" s="3" t="s">
        <v>249</v>
      </c>
      <c r="C24" s="13"/>
      <c r="D24" s="13"/>
      <c r="E24" s="13"/>
      <c r="F24" s="13"/>
      <c r="G24" s="13"/>
    </row>
    <row r="25" spans="2:7" ht="15">
      <c r="B25" s="3"/>
      <c r="C25" s="3"/>
      <c r="D25" s="3"/>
      <c r="E25" s="3"/>
      <c r="F25" s="3"/>
      <c r="G25" s="3"/>
    </row>
    <row r="26" spans="2:7" ht="15">
      <c r="B26" s="3" t="s">
        <v>231</v>
      </c>
      <c r="C26" s="111">
        <v>74408</v>
      </c>
      <c r="D26" s="111">
        <v>13917</v>
      </c>
      <c r="E26" s="111">
        <v>4429</v>
      </c>
      <c r="F26" s="111">
        <v>212925</v>
      </c>
      <c r="G26" s="111">
        <f>SUM(C26:F26)</f>
        <v>305679</v>
      </c>
    </row>
    <row r="27" spans="2:7" ht="15">
      <c r="B27" s="3"/>
      <c r="C27" s="111"/>
      <c r="D27" s="111"/>
      <c r="E27" s="111"/>
      <c r="F27" s="111"/>
      <c r="G27" s="111"/>
    </row>
    <row r="28" spans="2:7" ht="15">
      <c r="B28" s="3" t="s">
        <v>241</v>
      </c>
      <c r="C28" s="112">
        <v>0</v>
      </c>
      <c r="D28" s="112">
        <v>0</v>
      </c>
      <c r="E28" s="112">
        <v>0</v>
      </c>
      <c r="F28" s="111">
        <f>'[1]Income stat'!D39</f>
        <v>0</v>
      </c>
      <c r="G28" s="111">
        <f>SUM(C28:F28)</f>
        <v>0</v>
      </c>
    </row>
    <row r="29" spans="2:7" ht="15">
      <c r="B29" s="3"/>
      <c r="C29" s="112"/>
      <c r="D29" s="112"/>
      <c r="E29" s="112"/>
      <c r="F29" s="111"/>
      <c r="G29" s="111"/>
    </row>
    <row r="30" spans="2:7" ht="15">
      <c r="B30" s="3" t="s">
        <v>242</v>
      </c>
      <c r="C30" s="112"/>
      <c r="D30" s="112"/>
      <c r="E30" s="112"/>
      <c r="F30" s="111"/>
      <c r="G30" s="111"/>
    </row>
    <row r="31" spans="2:7" ht="15">
      <c r="B31" s="97" t="s">
        <v>244</v>
      </c>
      <c r="C31" s="112">
        <v>0</v>
      </c>
      <c r="D31" s="112">
        <v>0</v>
      </c>
      <c r="E31" s="112">
        <v>0</v>
      </c>
      <c r="F31" s="111">
        <v>-9911</v>
      </c>
      <c r="G31" s="111">
        <f>SUM(C31:F31)</f>
        <v>-9911</v>
      </c>
    </row>
    <row r="32" spans="2:7" ht="15">
      <c r="B32" s="97"/>
      <c r="C32" s="111"/>
      <c r="D32" s="111"/>
      <c r="E32" s="111"/>
      <c r="F32" s="111"/>
      <c r="G32" s="111"/>
    </row>
    <row r="33" spans="2:7" ht="18.75" customHeight="1" thickBot="1">
      <c r="B33" s="3" t="s">
        <v>243</v>
      </c>
      <c r="C33" s="113">
        <f>+C26</f>
        <v>74408</v>
      </c>
      <c r="D33" s="113">
        <f>+D26</f>
        <v>13917</v>
      </c>
      <c r="E33" s="113">
        <f>+E26</f>
        <v>4429</v>
      </c>
      <c r="F33" s="113">
        <f>+F28+F26+F31</f>
        <v>203014</v>
      </c>
      <c r="G33" s="113">
        <f>+G28+G26+G31</f>
        <v>295768</v>
      </c>
    </row>
    <row r="36" ht="15.75">
      <c r="B36" s="7" t="s">
        <v>314</v>
      </c>
    </row>
    <row r="37" ht="15.75">
      <c r="B37" s="7" t="s">
        <v>313</v>
      </c>
    </row>
  </sheetData>
  <sheetProtection/>
  <mergeCells count="1">
    <mergeCell ref="C6:G6"/>
  </mergeCells>
  <printOptions/>
  <pageMargins left="1.05" right="0" top="1" bottom="0.75" header="0.5" footer="0.5"/>
  <pageSetup fitToHeight="1" fitToWidth="1" horizontalDpi="1200" verticalDpi="12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140625" style="115" customWidth="1"/>
    <col min="2" max="2" width="46.28125" style="115" customWidth="1"/>
    <col min="3" max="3" width="6.00390625" style="115" customWidth="1"/>
    <col min="4" max="4" width="18.28125" style="115" customWidth="1"/>
    <col min="5" max="5" width="3.7109375" style="115" customWidth="1"/>
    <col min="6" max="6" width="17.7109375" style="115" customWidth="1"/>
    <col min="7" max="16384" width="9.140625" style="115" customWidth="1"/>
  </cols>
  <sheetData>
    <row r="3" ht="18">
      <c r="B3" s="114" t="s">
        <v>22</v>
      </c>
    </row>
    <row r="4" ht="15">
      <c r="B4" s="116" t="s">
        <v>250</v>
      </c>
    </row>
    <row r="5" ht="18">
      <c r="B5" s="114" t="s">
        <v>51</v>
      </c>
    </row>
    <row r="6" ht="12.75">
      <c r="B6" s="117" t="s">
        <v>41</v>
      </c>
    </row>
    <row r="9" spans="4:6" ht="12.75">
      <c r="D9" s="118" t="s">
        <v>24</v>
      </c>
      <c r="F9" s="118" t="s">
        <v>25</v>
      </c>
    </row>
    <row r="10" spans="4:6" ht="12.75">
      <c r="D10" s="119" t="s">
        <v>248</v>
      </c>
      <c r="F10" s="119" t="s">
        <v>232</v>
      </c>
    </row>
    <row r="11" spans="4:6" ht="12.75">
      <c r="D11" s="120" t="s">
        <v>260</v>
      </c>
      <c r="F11" s="120" t="s">
        <v>259</v>
      </c>
    </row>
    <row r="12" spans="4:6" ht="13.5" thickBot="1">
      <c r="D12" s="121" t="s">
        <v>13</v>
      </c>
      <c r="F12" s="121" t="s">
        <v>13</v>
      </c>
    </row>
    <row r="13" spans="4:6" ht="12.75">
      <c r="D13" s="122"/>
      <c r="F13" s="122"/>
    </row>
    <row r="15" spans="2:6" ht="15.75">
      <c r="B15" s="116" t="s">
        <v>52</v>
      </c>
      <c r="D15" s="123">
        <v>11252</v>
      </c>
      <c r="F15" s="167">
        <v>17777</v>
      </c>
    </row>
    <row r="16" spans="2:6" ht="15.75">
      <c r="B16" s="116"/>
      <c r="D16" s="123"/>
      <c r="F16" s="167"/>
    </row>
    <row r="17" spans="2:6" ht="15.75">
      <c r="B17" s="116" t="s">
        <v>53</v>
      </c>
      <c r="D17" s="123"/>
      <c r="F17" s="167"/>
    </row>
    <row r="18" spans="2:6" ht="15.75">
      <c r="B18" s="116" t="s">
        <v>54</v>
      </c>
      <c r="D18" s="123">
        <v>3824</v>
      </c>
      <c r="F18" s="167">
        <v>9381</v>
      </c>
    </row>
    <row r="19" spans="2:6" ht="15.75">
      <c r="B19" s="116" t="s">
        <v>55</v>
      </c>
      <c r="D19" s="123">
        <v>-3348</v>
      </c>
      <c r="F19" s="167">
        <v>-6666</v>
      </c>
    </row>
    <row r="20" spans="2:6" ht="15.75">
      <c r="B20" s="116" t="s">
        <v>56</v>
      </c>
      <c r="D20" s="124">
        <f>+D15+D18+D19</f>
        <v>11728</v>
      </c>
      <c r="F20" s="168">
        <f>+F15+F18+F19</f>
        <v>20492</v>
      </c>
    </row>
    <row r="21" spans="2:6" ht="15.75">
      <c r="B21" s="116"/>
      <c r="D21" s="123"/>
      <c r="F21" s="167"/>
    </row>
    <row r="22" spans="2:6" ht="15.75">
      <c r="B22" s="116" t="s">
        <v>57</v>
      </c>
      <c r="D22" s="123"/>
      <c r="F22" s="167"/>
    </row>
    <row r="23" spans="2:6" ht="15.75">
      <c r="B23" s="116" t="s">
        <v>58</v>
      </c>
      <c r="D23" s="123">
        <v>-2283</v>
      </c>
      <c r="F23" s="167">
        <v>-3327</v>
      </c>
    </row>
    <row r="24" spans="2:6" ht="15.75">
      <c r="B24" s="116" t="s">
        <v>59</v>
      </c>
      <c r="D24" s="123">
        <v>5669</v>
      </c>
      <c r="F24" s="167">
        <v>1530</v>
      </c>
    </row>
    <row r="25" spans="2:6" ht="15.75">
      <c r="B25" s="116" t="s">
        <v>60</v>
      </c>
      <c r="D25" s="124">
        <f>+D20+D23+D24</f>
        <v>15114</v>
      </c>
      <c r="F25" s="168">
        <f>+F20+F23+F24</f>
        <v>18695</v>
      </c>
    </row>
    <row r="26" spans="2:6" ht="15.75">
      <c r="B26" s="116" t="s">
        <v>61</v>
      </c>
      <c r="D26" s="123">
        <v>-1085</v>
      </c>
      <c r="F26" s="167">
        <v>-4781</v>
      </c>
    </row>
    <row r="27" spans="2:6" ht="15.75">
      <c r="B27" s="116" t="s">
        <v>214</v>
      </c>
      <c r="D27" s="125">
        <f>+D26+D25</f>
        <v>14029</v>
      </c>
      <c r="F27" s="169">
        <f>+F26+F25</f>
        <v>13914</v>
      </c>
    </row>
    <row r="28" spans="2:6" ht="15.75">
      <c r="B28" s="116"/>
      <c r="D28" s="123"/>
      <c r="F28" s="167"/>
    </row>
    <row r="29" spans="2:6" ht="15.75">
      <c r="B29" s="116" t="s">
        <v>62</v>
      </c>
      <c r="D29" s="123"/>
      <c r="F29" s="167"/>
    </row>
    <row r="30" spans="2:6" ht="15.75">
      <c r="B30" s="116" t="s">
        <v>63</v>
      </c>
      <c r="D30" s="123">
        <v>7807</v>
      </c>
      <c r="F30" s="167">
        <v>-10797</v>
      </c>
    </row>
    <row r="31" spans="2:6" ht="15.75">
      <c r="B31" s="116" t="s">
        <v>64</v>
      </c>
      <c r="D31" s="123">
        <v>7948</v>
      </c>
      <c r="F31" s="167">
        <v>-13681</v>
      </c>
    </row>
    <row r="32" spans="2:6" ht="15.75">
      <c r="B32" s="116" t="s">
        <v>305</v>
      </c>
      <c r="D32" s="125">
        <f>+D31+D30</f>
        <v>15755</v>
      </c>
      <c r="F32" s="169">
        <f>+F31+F30</f>
        <v>-24478</v>
      </c>
    </row>
    <row r="33" spans="2:6" ht="15.75">
      <c r="B33" s="116"/>
      <c r="D33" s="123"/>
      <c r="F33" s="167"/>
    </row>
    <row r="34" spans="2:6" ht="15.75">
      <c r="B34" s="116" t="s">
        <v>65</v>
      </c>
      <c r="D34" s="123"/>
      <c r="F34" s="13"/>
    </row>
    <row r="35" spans="2:6" ht="15.75">
      <c r="B35" s="116" t="s">
        <v>66</v>
      </c>
      <c r="D35" s="126">
        <v>-5581</v>
      </c>
      <c r="E35" s="127"/>
      <c r="F35" s="13">
        <v>-16518</v>
      </c>
    </row>
    <row r="36" spans="2:6" ht="15.75">
      <c r="B36" s="116" t="s">
        <v>233</v>
      </c>
      <c r="D36" s="128">
        <v>0</v>
      </c>
      <c r="E36" s="127"/>
      <c r="F36" s="170">
        <v>-75000</v>
      </c>
    </row>
    <row r="37" spans="2:6" ht="15.75">
      <c r="B37" s="116" t="s">
        <v>234</v>
      </c>
      <c r="D37" s="129">
        <f>+D35+D36</f>
        <v>-5581</v>
      </c>
      <c r="F37" s="171">
        <f>+F35+F36</f>
        <v>-91518</v>
      </c>
    </row>
    <row r="38" spans="2:6" ht="15.75">
      <c r="B38" s="116"/>
      <c r="D38" s="130"/>
      <c r="F38" s="172"/>
    </row>
    <row r="39" spans="2:6" ht="15.75">
      <c r="B39" s="116" t="s">
        <v>306</v>
      </c>
      <c r="D39" s="130">
        <f>+D27+D32+D37</f>
        <v>24203</v>
      </c>
      <c r="F39" s="172">
        <f>+F27+F32+F37</f>
        <v>-102082</v>
      </c>
    </row>
    <row r="40" spans="2:6" ht="15.75">
      <c r="B40" s="116"/>
      <c r="D40" s="130"/>
      <c r="F40" s="172"/>
    </row>
    <row r="41" spans="2:6" ht="15.75">
      <c r="B41" s="116" t="s">
        <v>67</v>
      </c>
      <c r="D41" s="130">
        <f>F43</f>
        <v>17828</v>
      </c>
      <c r="F41" s="131">
        <v>119910</v>
      </c>
    </row>
    <row r="42" spans="2:6" ht="15.75">
      <c r="B42" s="116"/>
      <c r="D42" s="130"/>
      <c r="F42" s="172"/>
    </row>
    <row r="43" spans="2:6" ht="16.5" thickBot="1">
      <c r="B43" s="116" t="s">
        <v>68</v>
      </c>
      <c r="D43" s="132">
        <f>+D39+D41</f>
        <v>42031</v>
      </c>
      <c r="F43" s="173">
        <f>+F39+F41</f>
        <v>17828</v>
      </c>
    </row>
    <row r="44" ht="15">
      <c r="B44" s="116"/>
    </row>
    <row r="46" ht="15">
      <c r="B46" s="133" t="s">
        <v>171</v>
      </c>
    </row>
    <row r="47" ht="15">
      <c r="B47" s="133" t="s">
        <v>261</v>
      </c>
    </row>
  </sheetData>
  <sheetProtection/>
  <printOptions/>
  <pageMargins left="1" right="0" top="0.75" bottom="0.75" header="0.5" footer="0.5"/>
  <pageSetup fitToHeight="1" fitToWidth="1" horizontalDpi="1200" verticalDpi="12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="75" zoomScaleNormal="75" zoomScaleSheetLayoutView="50" zoomScalePageLayoutView="0" workbookViewId="0" topLeftCell="A217">
      <selection activeCell="C231" sqref="C231"/>
    </sheetView>
  </sheetViews>
  <sheetFormatPr defaultColWidth="9.140625" defaultRowHeight="12.75"/>
  <cols>
    <col min="1" max="1" width="7.00390625" style="106" customWidth="1"/>
    <col min="2" max="2" width="4.00390625" style="0" customWidth="1"/>
    <col min="3" max="3" width="29.7109375" style="0" customWidth="1"/>
    <col min="4" max="4" width="28.28125" style="0" customWidth="1"/>
    <col min="5" max="5" width="15.7109375" style="0" customWidth="1"/>
    <col min="6" max="7" width="18.00390625" style="0" customWidth="1"/>
    <col min="8" max="8" width="20.140625" style="0" customWidth="1"/>
    <col min="9" max="9" width="9.00390625" style="0" customWidth="1"/>
    <col min="10" max="10" width="4.140625" style="0" customWidth="1"/>
    <col min="11" max="11" width="10.140625" style="0" customWidth="1"/>
  </cols>
  <sheetData>
    <row r="1" ht="24.75" customHeight="1">
      <c r="A1" s="109" t="s">
        <v>22</v>
      </c>
    </row>
    <row r="2" ht="17.25" customHeight="1">
      <c r="A2" s="110" t="s">
        <v>250</v>
      </c>
    </row>
    <row r="3" ht="19.5" customHeight="1">
      <c r="A3" s="104" t="s">
        <v>69</v>
      </c>
    </row>
    <row r="4" ht="21" customHeight="1">
      <c r="A4" s="101"/>
    </row>
    <row r="5" ht="18" customHeight="1"/>
    <row r="6" spans="1:9" ht="20.25">
      <c r="A6" s="101" t="s">
        <v>70</v>
      </c>
      <c r="B6" s="22" t="s">
        <v>71</v>
      </c>
      <c r="C6" s="16"/>
      <c r="D6" s="17"/>
      <c r="E6" s="17"/>
      <c r="F6" s="17"/>
      <c r="G6" s="17"/>
      <c r="H6" s="17"/>
      <c r="I6" s="17"/>
    </row>
    <row r="7" spans="1:9" ht="20.25">
      <c r="A7" s="107"/>
      <c r="B7" s="23"/>
      <c r="C7" s="18"/>
      <c r="D7" s="17"/>
      <c r="E7" s="17"/>
      <c r="F7" s="17"/>
      <c r="G7" s="17"/>
      <c r="H7" s="17"/>
      <c r="I7" s="17"/>
    </row>
    <row r="8" spans="1:9" ht="20.25">
      <c r="A8" s="107"/>
      <c r="B8" s="23" t="s">
        <v>217</v>
      </c>
      <c r="C8" s="20"/>
      <c r="D8" s="20"/>
      <c r="E8" s="20"/>
      <c r="F8" s="20"/>
      <c r="G8" s="20"/>
      <c r="H8" s="20"/>
      <c r="I8" s="17"/>
    </row>
    <row r="9" spans="1:9" ht="20.25">
      <c r="A9" s="107"/>
      <c r="B9" s="23" t="s">
        <v>218</v>
      </c>
      <c r="C9" s="20"/>
      <c r="D9" s="20"/>
      <c r="E9" s="20"/>
      <c r="F9" s="20"/>
      <c r="G9" s="20"/>
      <c r="H9" s="20"/>
      <c r="I9" s="17"/>
    </row>
    <row r="10" spans="1:9" ht="20.25">
      <c r="A10" s="107"/>
      <c r="B10" s="23" t="s">
        <v>219</v>
      </c>
      <c r="C10" s="20"/>
      <c r="D10" s="20"/>
      <c r="E10" s="20"/>
      <c r="F10" s="20"/>
      <c r="G10" s="20"/>
      <c r="H10" s="20"/>
      <c r="I10" s="17"/>
    </row>
    <row r="11" spans="1:9" ht="20.25">
      <c r="A11" s="107"/>
      <c r="B11" s="23" t="s">
        <v>262</v>
      </c>
      <c r="C11" s="20"/>
      <c r="D11" s="20"/>
      <c r="E11" s="20"/>
      <c r="F11" s="20"/>
      <c r="G11" s="20"/>
      <c r="H11" s="20"/>
      <c r="I11" s="17"/>
    </row>
    <row r="12" spans="1:9" ht="20.25">
      <c r="A12" s="107"/>
      <c r="B12" s="23" t="s">
        <v>221</v>
      </c>
      <c r="C12" s="20"/>
      <c r="D12" s="20"/>
      <c r="E12" s="20"/>
      <c r="F12" s="20"/>
      <c r="G12" s="20"/>
      <c r="H12" s="20"/>
      <c r="I12" s="17"/>
    </row>
    <row r="13" spans="1:9" ht="20.25">
      <c r="A13" s="107"/>
      <c r="B13" s="23" t="s">
        <v>220</v>
      </c>
      <c r="C13" s="20"/>
      <c r="D13" s="20"/>
      <c r="E13" s="20"/>
      <c r="F13" s="20"/>
      <c r="G13" s="20"/>
      <c r="H13" s="20"/>
      <c r="I13" s="17"/>
    </row>
    <row r="14" spans="1:9" ht="20.25">
      <c r="A14" s="107"/>
      <c r="B14" s="23" t="s">
        <v>263</v>
      </c>
      <c r="C14" s="20"/>
      <c r="D14" s="20"/>
      <c r="E14" s="20"/>
      <c r="F14" s="20"/>
      <c r="G14" s="20"/>
      <c r="H14" s="20"/>
      <c r="I14" s="17"/>
    </row>
    <row r="15" spans="1:9" ht="20.25">
      <c r="A15" s="107"/>
      <c r="B15" s="23"/>
      <c r="C15" s="20"/>
      <c r="D15" s="20"/>
      <c r="E15" s="20"/>
      <c r="F15" s="20"/>
      <c r="G15" s="20"/>
      <c r="H15" s="20"/>
      <c r="I15" s="17"/>
    </row>
    <row r="16" spans="1:9" ht="20.25">
      <c r="A16" s="107"/>
      <c r="B16" s="23" t="s">
        <v>208</v>
      </c>
      <c r="C16" s="20"/>
      <c r="D16" s="20"/>
      <c r="E16" s="20"/>
      <c r="F16" s="20"/>
      <c r="G16" s="20"/>
      <c r="H16" s="20"/>
      <c r="I16" s="17"/>
    </row>
    <row r="17" spans="1:9" ht="20.25">
      <c r="A17" s="107"/>
      <c r="B17" s="23" t="s">
        <v>209</v>
      </c>
      <c r="C17" s="20"/>
      <c r="D17" s="20"/>
      <c r="E17" s="20"/>
      <c r="F17" s="20"/>
      <c r="G17" s="20"/>
      <c r="H17" s="20"/>
      <c r="I17" s="17"/>
    </row>
    <row r="18" spans="1:9" ht="20.25">
      <c r="A18" s="107"/>
      <c r="B18" s="23" t="s">
        <v>264</v>
      </c>
      <c r="C18" s="20"/>
      <c r="D18" s="20"/>
      <c r="E18" s="20"/>
      <c r="F18" s="20"/>
      <c r="G18" s="20"/>
      <c r="H18" s="20"/>
      <c r="I18" s="17"/>
    </row>
    <row r="19" spans="1:9" ht="16.5" customHeight="1">
      <c r="A19" s="105"/>
      <c r="B19" s="23"/>
      <c r="C19" s="23"/>
      <c r="D19" s="24"/>
      <c r="E19" s="24"/>
      <c r="F19" s="27"/>
      <c r="G19" s="27"/>
      <c r="H19" s="27"/>
      <c r="I19" s="17"/>
    </row>
    <row r="20" spans="1:9" ht="20.25">
      <c r="A20" s="101" t="s">
        <v>72</v>
      </c>
      <c r="B20" s="22" t="s">
        <v>73</v>
      </c>
      <c r="C20" s="22"/>
      <c r="D20" s="24"/>
      <c r="E20" s="24"/>
      <c r="F20" s="24"/>
      <c r="G20" s="24"/>
      <c r="H20" s="24"/>
      <c r="I20" s="17"/>
    </row>
    <row r="21" spans="1:9" ht="16.5" customHeight="1">
      <c r="A21" s="108"/>
      <c r="B21" s="24"/>
      <c r="C21" s="24"/>
      <c r="D21" s="24"/>
      <c r="E21" s="24"/>
      <c r="F21" s="24"/>
      <c r="G21" s="24"/>
      <c r="H21" s="24"/>
      <c r="I21" s="17"/>
    </row>
    <row r="22" spans="1:9" ht="20.25">
      <c r="A22" s="108"/>
      <c r="B22" s="24" t="s">
        <v>177</v>
      </c>
      <c r="C22" s="24"/>
      <c r="D22" s="24"/>
      <c r="E22" s="24"/>
      <c r="F22" s="24"/>
      <c r="G22" s="24"/>
      <c r="H22" s="24"/>
      <c r="I22" s="17"/>
    </row>
    <row r="23" spans="1:9" ht="20.25">
      <c r="A23" s="108"/>
      <c r="B23" s="24" t="s">
        <v>265</v>
      </c>
      <c r="C23" s="24"/>
      <c r="D23" s="24"/>
      <c r="E23" s="24"/>
      <c r="F23" s="24"/>
      <c r="G23" s="24"/>
      <c r="H23" s="24"/>
      <c r="I23" s="17"/>
    </row>
    <row r="24" spans="1:9" ht="18" customHeight="1">
      <c r="A24" s="108"/>
      <c r="B24" s="24"/>
      <c r="C24" s="24"/>
      <c r="D24" s="24"/>
      <c r="E24" s="24"/>
      <c r="F24" s="24"/>
      <c r="G24" s="24"/>
      <c r="H24" s="24"/>
      <c r="I24" s="17"/>
    </row>
    <row r="25" spans="1:9" ht="20.25">
      <c r="A25" s="101" t="s">
        <v>74</v>
      </c>
      <c r="B25" s="22" t="s">
        <v>75</v>
      </c>
      <c r="C25" s="22"/>
      <c r="D25" s="24"/>
      <c r="E25" s="24"/>
      <c r="F25" s="24"/>
      <c r="G25" s="24"/>
      <c r="H25" s="24"/>
      <c r="I25" s="17"/>
    </row>
    <row r="26" spans="1:9" ht="16.5" customHeight="1">
      <c r="A26" s="108"/>
      <c r="B26" s="24"/>
      <c r="C26" s="24"/>
      <c r="D26" s="24"/>
      <c r="E26" s="24"/>
      <c r="F26" s="24"/>
      <c r="G26" s="24"/>
      <c r="H26" s="24"/>
      <c r="I26" s="17"/>
    </row>
    <row r="27" spans="1:9" ht="20.25">
      <c r="A27" s="108"/>
      <c r="B27" s="24" t="s">
        <v>76</v>
      </c>
      <c r="C27" s="24"/>
      <c r="D27" s="24"/>
      <c r="E27" s="24"/>
      <c r="F27" s="24"/>
      <c r="G27" s="24"/>
      <c r="H27" s="24"/>
      <c r="I27" s="17"/>
    </row>
    <row r="28" spans="1:9" ht="18" customHeight="1">
      <c r="A28" s="108"/>
      <c r="B28" s="24"/>
      <c r="C28" s="24"/>
      <c r="D28" s="24"/>
      <c r="E28" s="24"/>
      <c r="F28" s="24"/>
      <c r="G28" s="24"/>
      <c r="H28" s="24"/>
      <c r="I28" s="17"/>
    </row>
    <row r="29" spans="1:9" ht="20.25">
      <c r="A29" s="101" t="s">
        <v>77</v>
      </c>
      <c r="B29" s="22" t="s">
        <v>78</v>
      </c>
      <c r="C29" s="22"/>
      <c r="D29" s="24"/>
      <c r="E29" s="24"/>
      <c r="F29" s="24"/>
      <c r="G29" s="24"/>
      <c r="H29" s="24"/>
      <c r="I29" s="17"/>
    </row>
    <row r="30" spans="1:9" ht="20.25">
      <c r="A30" s="108"/>
      <c r="B30" s="24"/>
      <c r="C30" s="24"/>
      <c r="D30" s="24"/>
      <c r="E30" s="24"/>
      <c r="F30" s="24"/>
      <c r="G30" s="24"/>
      <c r="H30" s="24"/>
      <c r="I30" s="17"/>
    </row>
    <row r="31" spans="1:9" ht="20.25">
      <c r="A31" s="108"/>
      <c r="B31" s="24" t="s">
        <v>163</v>
      </c>
      <c r="C31" s="24"/>
      <c r="D31" s="24"/>
      <c r="E31" s="24"/>
      <c r="F31" s="24"/>
      <c r="G31" s="24"/>
      <c r="H31" s="24"/>
      <c r="I31" s="17"/>
    </row>
    <row r="32" spans="1:9" ht="20.25">
      <c r="A32" s="108"/>
      <c r="B32" s="24" t="s">
        <v>162</v>
      </c>
      <c r="C32" s="24"/>
      <c r="D32" s="24"/>
      <c r="E32" s="24"/>
      <c r="F32" s="24"/>
      <c r="G32" s="24"/>
      <c r="H32" s="24"/>
      <c r="I32" s="17"/>
    </row>
    <row r="33" spans="1:9" ht="18" customHeight="1">
      <c r="A33" s="108"/>
      <c r="B33" s="24"/>
      <c r="C33" s="24"/>
      <c r="D33" s="24"/>
      <c r="E33" s="24"/>
      <c r="F33" s="24"/>
      <c r="G33" s="24"/>
      <c r="H33" s="24"/>
      <c r="I33" s="17"/>
    </row>
    <row r="34" spans="1:9" ht="20.25">
      <c r="A34" s="101" t="s">
        <v>79</v>
      </c>
      <c r="B34" s="22" t="s">
        <v>80</v>
      </c>
      <c r="C34" s="22"/>
      <c r="D34" s="24"/>
      <c r="E34" s="24"/>
      <c r="F34" s="24"/>
      <c r="G34" s="24"/>
      <c r="H34" s="24"/>
      <c r="I34" s="17"/>
    </row>
    <row r="35" spans="1:9" ht="20.25">
      <c r="A35" s="108"/>
      <c r="B35" s="24"/>
      <c r="C35" s="24"/>
      <c r="D35" s="24"/>
      <c r="E35" s="24"/>
      <c r="F35" s="24"/>
      <c r="G35" s="24"/>
      <c r="H35" s="24"/>
      <c r="I35" s="17"/>
    </row>
    <row r="36" spans="1:9" ht="20.25">
      <c r="A36" s="108"/>
      <c r="B36" s="24" t="s">
        <v>245</v>
      </c>
      <c r="C36" s="24"/>
      <c r="D36" s="24"/>
      <c r="E36" s="24"/>
      <c r="F36" s="24"/>
      <c r="G36" s="24"/>
      <c r="H36" s="24"/>
      <c r="I36" s="17"/>
    </row>
    <row r="37" spans="1:9" ht="20.25">
      <c r="A37" s="108"/>
      <c r="B37" s="24" t="s">
        <v>246</v>
      </c>
      <c r="C37" s="24"/>
      <c r="D37" s="24"/>
      <c r="E37" s="24"/>
      <c r="F37" s="24"/>
      <c r="G37" s="24"/>
      <c r="H37" s="24"/>
      <c r="I37" s="17"/>
    </row>
    <row r="38" spans="1:9" ht="20.25">
      <c r="A38" s="108"/>
      <c r="B38" s="24" t="s">
        <v>247</v>
      </c>
      <c r="C38" s="24"/>
      <c r="D38" s="24"/>
      <c r="E38" s="24"/>
      <c r="F38" s="24"/>
      <c r="G38" s="24"/>
      <c r="H38" s="24"/>
      <c r="I38" s="17"/>
    </row>
    <row r="39" spans="1:9" ht="20.25">
      <c r="A39" s="108"/>
      <c r="B39" s="24"/>
      <c r="C39" s="24"/>
      <c r="D39" s="24"/>
      <c r="E39" s="24"/>
      <c r="F39" s="24"/>
      <c r="G39" s="24"/>
      <c r="H39" s="24"/>
      <c r="I39" s="17"/>
    </row>
    <row r="40" spans="1:9" ht="20.25">
      <c r="A40" s="101" t="s">
        <v>81</v>
      </c>
      <c r="B40" s="22" t="s">
        <v>82</v>
      </c>
      <c r="C40" s="22"/>
      <c r="D40" s="24"/>
      <c r="E40" s="24"/>
      <c r="F40" s="24"/>
      <c r="G40" s="24"/>
      <c r="H40" s="24"/>
      <c r="I40" s="17"/>
    </row>
    <row r="41" spans="1:9" ht="15.75" customHeight="1">
      <c r="A41" s="108"/>
      <c r="B41" s="24"/>
      <c r="C41" s="24"/>
      <c r="D41" s="24"/>
      <c r="E41" s="24"/>
      <c r="F41" s="24"/>
      <c r="G41" s="24"/>
      <c r="H41" s="24"/>
      <c r="I41" s="17"/>
    </row>
    <row r="42" spans="1:9" ht="20.25">
      <c r="A42" s="108"/>
      <c r="B42" s="30" t="s">
        <v>235</v>
      </c>
      <c r="C42" s="30"/>
      <c r="D42" s="24"/>
      <c r="E42" s="24"/>
      <c r="F42" s="24"/>
      <c r="G42" s="24"/>
      <c r="H42" s="24"/>
      <c r="I42" s="17"/>
    </row>
    <row r="43" spans="1:9" ht="20.25">
      <c r="A43" s="108"/>
      <c r="B43" s="30" t="s">
        <v>236</v>
      </c>
      <c r="C43" s="24"/>
      <c r="D43" s="24"/>
      <c r="E43" s="24"/>
      <c r="F43" s="24"/>
      <c r="G43" s="24"/>
      <c r="H43" s="24"/>
      <c r="I43" s="17"/>
    </row>
    <row r="44" spans="1:9" ht="20.25">
      <c r="A44" s="108"/>
      <c r="B44" s="30"/>
      <c r="C44" s="24"/>
      <c r="D44" s="24"/>
      <c r="E44" s="24"/>
      <c r="F44" s="24"/>
      <c r="G44" s="24"/>
      <c r="H44" s="24"/>
      <c r="I44" s="17"/>
    </row>
    <row r="45" spans="1:9" ht="20.25">
      <c r="A45" s="101" t="s">
        <v>83</v>
      </c>
      <c r="B45" s="22" t="s">
        <v>84</v>
      </c>
      <c r="C45" s="22"/>
      <c r="D45" s="24"/>
      <c r="E45" s="24"/>
      <c r="F45" s="24"/>
      <c r="G45" s="24"/>
      <c r="H45" s="31"/>
      <c r="I45" s="17"/>
    </row>
    <row r="46" spans="1:9" ht="20.25">
      <c r="A46" s="108"/>
      <c r="B46" s="24"/>
      <c r="C46" s="24"/>
      <c r="D46" s="24"/>
      <c r="E46" s="24"/>
      <c r="F46" s="24"/>
      <c r="G46" s="24"/>
      <c r="H46" s="24"/>
      <c r="I46" s="17"/>
    </row>
    <row r="47" spans="1:9" ht="20.25">
      <c r="A47" s="108"/>
      <c r="B47" s="143" t="s">
        <v>266</v>
      </c>
      <c r="C47" s="24"/>
      <c r="D47" s="24"/>
      <c r="E47" s="24"/>
      <c r="F47" s="24"/>
      <c r="G47" s="24"/>
      <c r="H47" s="24"/>
      <c r="I47" s="17"/>
    </row>
    <row r="48" spans="1:9" ht="20.25">
      <c r="A48" s="108"/>
      <c r="B48" s="143" t="s">
        <v>267</v>
      </c>
      <c r="C48" s="24"/>
      <c r="D48" s="24"/>
      <c r="E48" s="24"/>
      <c r="F48" s="24"/>
      <c r="G48" s="24"/>
      <c r="H48" s="24"/>
      <c r="I48" s="17"/>
    </row>
    <row r="49" spans="1:9" ht="20.25">
      <c r="A49" s="108"/>
      <c r="B49" s="143" t="s">
        <v>268</v>
      </c>
      <c r="C49" s="24"/>
      <c r="D49" s="24"/>
      <c r="E49" s="24"/>
      <c r="F49" s="24"/>
      <c r="G49" s="24"/>
      <c r="H49" s="24"/>
      <c r="I49" s="17"/>
    </row>
    <row r="50" spans="1:9" ht="20.25">
      <c r="A50" s="108"/>
      <c r="B50" s="24"/>
      <c r="C50" s="24"/>
      <c r="D50" s="24"/>
      <c r="E50" s="24"/>
      <c r="F50" s="24"/>
      <c r="G50" s="24"/>
      <c r="H50" s="24"/>
      <c r="I50" s="17"/>
    </row>
    <row r="51" spans="1:9" ht="20.25">
      <c r="A51" s="101" t="s">
        <v>85</v>
      </c>
      <c r="B51" s="22" t="s">
        <v>86</v>
      </c>
      <c r="C51" s="22"/>
      <c r="D51" s="24"/>
      <c r="E51" s="24"/>
      <c r="F51" s="24"/>
      <c r="G51" s="24"/>
      <c r="H51" s="24"/>
      <c r="I51" s="15"/>
    </row>
    <row r="52" spans="1:9" ht="20.25">
      <c r="A52" s="108"/>
      <c r="B52" s="24"/>
      <c r="C52" s="24"/>
      <c r="D52" s="24"/>
      <c r="E52" s="24"/>
      <c r="F52" s="24"/>
      <c r="G52" s="24"/>
      <c r="H52" s="24"/>
      <c r="I52" s="15"/>
    </row>
    <row r="53" spans="1:9" ht="20.25" customHeight="1">
      <c r="A53" s="108"/>
      <c r="B53" s="24" t="s">
        <v>87</v>
      </c>
      <c r="C53" s="24"/>
      <c r="D53" s="24"/>
      <c r="E53" s="24"/>
      <c r="F53" s="24"/>
      <c r="G53" s="24"/>
      <c r="H53" s="24"/>
      <c r="I53" s="15"/>
    </row>
    <row r="54" spans="1:9" ht="12.75" customHeight="1">
      <c r="A54" s="108"/>
      <c r="B54" s="24"/>
      <c r="C54" s="24"/>
      <c r="D54" s="24"/>
      <c r="E54" s="24"/>
      <c r="F54" s="24"/>
      <c r="G54" s="24"/>
      <c r="H54" s="24"/>
      <c r="I54" s="15"/>
    </row>
    <row r="55" spans="1:9" ht="20.25" customHeight="1">
      <c r="A55" s="108"/>
      <c r="B55" s="32" t="s">
        <v>88</v>
      </c>
      <c r="C55" s="24" t="s">
        <v>89</v>
      </c>
      <c r="D55" s="24"/>
      <c r="E55" s="24" t="s">
        <v>184</v>
      </c>
      <c r="F55" s="24"/>
      <c r="G55" s="24"/>
      <c r="H55" s="24"/>
      <c r="I55" s="15"/>
    </row>
    <row r="56" spans="1:9" ht="18.75" customHeight="1">
      <c r="A56" s="108"/>
      <c r="B56" s="32"/>
      <c r="C56" s="24"/>
      <c r="D56" s="24"/>
      <c r="E56" s="24" t="s">
        <v>173</v>
      </c>
      <c r="F56" s="24"/>
      <c r="G56" s="24"/>
      <c r="H56" s="24"/>
      <c r="I56" s="15"/>
    </row>
    <row r="57" spans="1:9" ht="18.75" customHeight="1">
      <c r="A57" s="108"/>
      <c r="B57" s="32"/>
      <c r="C57" s="24"/>
      <c r="D57" s="24"/>
      <c r="E57" s="24" t="s">
        <v>172</v>
      </c>
      <c r="F57" s="24"/>
      <c r="G57" s="24"/>
      <c r="H57" s="24"/>
      <c r="I57" s="15"/>
    </row>
    <row r="58" spans="1:9" ht="14.25" customHeight="1">
      <c r="A58" s="108"/>
      <c r="B58" s="32"/>
      <c r="C58" s="24"/>
      <c r="D58" s="24"/>
      <c r="E58" s="24"/>
      <c r="F58" s="24"/>
      <c r="G58" s="24"/>
      <c r="H58" s="24"/>
      <c r="I58" s="15"/>
    </row>
    <row r="59" spans="1:9" ht="19.5" customHeight="1">
      <c r="A59" s="108"/>
      <c r="B59" s="32" t="s">
        <v>88</v>
      </c>
      <c r="C59" s="24" t="s">
        <v>161</v>
      </c>
      <c r="D59" s="24"/>
      <c r="E59" s="24" t="s">
        <v>239</v>
      </c>
      <c r="F59" s="24"/>
      <c r="G59" s="24"/>
      <c r="H59" s="24"/>
      <c r="I59" s="15"/>
    </row>
    <row r="60" spans="1:9" ht="18.75" customHeight="1">
      <c r="A60" s="108"/>
      <c r="B60" s="32"/>
      <c r="C60" s="24"/>
      <c r="D60" s="24"/>
      <c r="E60" s="24"/>
      <c r="F60" s="24"/>
      <c r="G60" s="24"/>
      <c r="H60" s="24"/>
      <c r="I60" s="15"/>
    </row>
    <row r="61" spans="1:9" ht="18.75" customHeight="1">
      <c r="A61" s="108"/>
      <c r="B61" s="32"/>
      <c r="C61" s="24"/>
      <c r="D61" s="24"/>
      <c r="E61" s="24"/>
      <c r="F61" s="24"/>
      <c r="G61" s="24"/>
      <c r="H61" s="24"/>
      <c r="I61" s="15"/>
    </row>
    <row r="62" spans="1:9" ht="17.25" customHeight="1">
      <c r="A62" s="108"/>
      <c r="B62" s="24"/>
      <c r="C62" s="24"/>
      <c r="D62" s="24"/>
      <c r="E62" s="24"/>
      <c r="F62" s="24"/>
      <c r="G62" s="24"/>
      <c r="H62" s="24"/>
      <c r="I62" s="15"/>
    </row>
    <row r="63" spans="1:9" ht="20.25">
      <c r="A63" s="108"/>
      <c r="B63" s="24" t="s">
        <v>228</v>
      </c>
      <c r="C63" s="24"/>
      <c r="D63" s="24"/>
      <c r="E63" s="24"/>
      <c r="F63" s="24"/>
      <c r="G63" s="24"/>
      <c r="H63" s="24"/>
      <c r="I63" s="15"/>
    </row>
    <row r="64" spans="1:9" ht="20.25">
      <c r="A64" s="108"/>
      <c r="B64" s="24"/>
      <c r="C64" s="24"/>
      <c r="D64" s="24"/>
      <c r="E64" s="24"/>
      <c r="F64" s="24"/>
      <c r="G64" s="24"/>
      <c r="H64" s="24"/>
      <c r="I64" s="15"/>
    </row>
    <row r="65" spans="1:9" ht="20.25">
      <c r="A65" s="108"/>
      <c r="B65" s="24"/>
      <c r="C65" s="24"/>
      <c r="D65" s="25" t="s">
        <v>90</v>
      </c>
      <c r="E65" s="24"/>
      <c r="F65" s="24"/>
      <c r="G65" s="24"/>
      <c r="H65" s="24"/>
      <c r="I65" s="15"/>
    </row>
    <row r="66" spans="1:9" ht="20.25">
      <c r="A66" s="108"/>
      <c r="B66" s="24"/>
      <c r="C66" s="24"/>
      <c r="D66" s="26" t="s">
        <v>91</v>
      </c>
      <c r="E66" s="26" t="s">
        <v>92</v>
      </c>
      <c r="F66" s="26" t="s">
        <v>93</v>
      </c>
      <c r="G66" s="24"/>
      <c r="H66" s="26"/>
      <c r="I66" s="15"/>
    </row>
    <row r="67" spans="1:9" ht="20.25">
      <c r="A67" s="108"/>
      <c r="B67" s="24"/>
      <c r="C67" s="24"/>
      <c r="D67" s="26" t="s">
        <v>94</v>
      </c>
      <c r="E67" s="26"/>
      <c r="F67" s="26"/>
      <c r="G67" s="24"/>
      <c r="H67" s="26"/>
      <c r="I67" s="15"/>
    </row>
    <row r="68" spans="1:9" ht="20.25">
      <c r="A68" s="108"/>
      <c r="B68" s="24"/>
      <c r="C68" s="24"/>
      <c r="D68" s="26" t="s">
        <v>13</v>
      </c>
      <c r="E68" s="26" t="s">
        <v>13</v>
      </c>
      <c r="F68" s="26" t="s">
        <v>13</v>
      </c>
      <c r="G68" s="24"/>
      <c r="H68" s="26"/>
      <c r="I68" s="15"/>
    </row>
    <row r="69" spans="1:9" ht="20.25">
      <c r="A69" s="108"/>
      <c r="B69" s="24"/>
      <c r="C69" s="22" t="s">
        <v>269</v>
      </c>
      <c r="D69" s="29"/>
      <c r="E69" s="29"/>
      <c r="F69" s="29"/>
      <c r="G69" s="24"/>
      <c r="H69" s="29"/>
      <c r="I69" s="15"/>
    </row>
    <row r="70" spans="1:9" ht="20.25">
      <c r="A70" s="108"/>
      <c r="B70" s="24"/>
      <c r="C70" s="33" t="s">
        <v>260</v>
      </c>
      <c r="D70" s="29"/>
      <c r="E70" s="29"/>
      <c r="F70" s="29"/>
      <c r="G70" s="24"/>
      <c r="H70" s="29"/>
      <c r="I70" s="15"/>
    </row>
    <row r="71" spans="1:9" ht="20.25">
      <c r="A71" s="108"/>
      <c r="B71" s="24"/>
      <c r="C71" s="34" t="s">
        <v>14</v>
      </c>
      <c r="D71" s="29"/>
      <c r="E71" s="29"/>
      <c r="F71" s="29"/>
      <c r="G71" s="24"/>
      <c r="H71" s="29"/>
      <c r="I71" s="15"/>
    </row>
    <row r="72" spans="1:9" ht="20.25">
      <c r="A72" s="108"/>
      <c r="B72" s="24"/>
      <c r="C72" s="24" t="s">
        <v>95</v>
      </c>
      <c r="D72" s="35">
        <v>88399</v>
      </c>
      <c r="E72" s="35">
        <v>2662</v>
      </c>
      <c r="F72" s="36">
        <f>+E72+D72</f>
        <v>91061</v>
      </c>
      <c r="G72" s="24"/>
      <c r="H72" s="35"/>
      <c r="I72" s="15"/>
    </row>
    <row r="73" spans="1:9" ht="19.5" customHeight="1">
      <c r="A73" s="108"/>
      <c r="B73" s="24"/>
      <c r="C73" s="24" t="s">
        <v>96</v>
      </c>
      <c r="D73" s="37">
        <v>0</v>
      </c>
      <c r="E73" s="37">
        <v>-120</v>
      </c>
      <c r="F73" s="37">
        <f>+E73+D73</f>
        <v>-120</v>
      </c>
      <c r="G73" s="24"/>
      <c r="H73" s="36"/>
      <c r="I73" s="15"/>
    </row>
    <row r="74" spans="1:9" ht="24.75" customHeight="1" thickBot="1">
      <c r="A74" s="108"/>
      <c r="B74" s="24"/>
      <c r="C74" s="24" t="s">
        <v>97</v>
      </c>
      <c r="D74" s="38">
        <f>SUM(D72:D73)</f>
        <v>88399</v>
      </c>
      <c r="E74" s="38">
        <f>SUM(E72:E73)</f>
        <v>2542</v>
      </c>
      <c r="F74" s="177">
        <f>+E74+D74</f>
        <v>90941</v>
      </c>
      <c r="G74" s="24"/>
      <c r="H74" s="35"/>
      <c r="I74" s="15"/>
    </row>
    <row r="75" spans="1:9" ht="20.25">
      <c r="A75" s="108"/>
      <c r="B75" s="24"/>
      <c r="C75" s="24"/>
      <c r="D75" s="35"/>
      <c r="E75" s="35"/>
      <c r="F75" s="35"/>
      <c r="G75" s="24"/>
      <c r="H75" s="35"/>
      <c r="I75" s="15"/>
    </row>
    <row r="76" spans="1:9" ht="20.25">
      <c r="A76" s="108"/>
      <c r="B76" s="24"/>
      <c r="C76" s="24" t="s">
        <v>98</v>
      </c>
      <c r="D76" s="35">
        <v>7801</v>
      </c>
      <c r="E76" s="35">
        <v>818</v>
      </c>
      <c r="F76" s="36">
        <f>+E76+D76</f>
        <v>8619</v>
      </c>
      <c r="G76" s="24"/>
      <c r="H76" s="35"/>
      <c r="I76" s="15"/>
    </row>
    <row r="77" spans="1:9" ht="17.25" customHeight="1">
      <c r="A77" s="108"/>
      <c r="B77" s="24"/>
      <c r="C77" s="24" t="s">
        <v>99</v>
      </c>
      <c r="D77" s="35"/>
      <c r="E77" s="35"/>
      <c r="F77" s="182">
        <v>3533</v>
      </c>
      <c r="G77" s="24"/>
      <c r="H77" s="35"/>
      <c r="I77" s="15"/>
    </row>
    <row r="78" spans="1:9" ht="17.25" customHeight="1">
      <c r="A78" s="108"/>
      <c r="B78" s="24"/>
      <c r="C78" s="24" t="s">
        <v>304</v>
      </c>
      <c r="D78" s="35"/>
      <c r="E78" s="35"/>
      <c r="F78" s="180">
        <v>-900</v>
      </c>
      <c r="G78" s="24"/>
      <c r="H78" s="35"/>
      <c r="I78" s="15"/>
    </row>
    <row r="79" spans="1:9" ht="20.25">
      <c r="A79" s="108"/>
      <c r="B79" s="24"/>
      <c r="C79" s="24" t="s">
        <v>100</v>
      </c>
      <c r="D79" s="35"/>
      <c r="E79" s="35"/>
      <c r="F79" s="36">
        <f>SUM(F76:F78)</f>
        <v>11252</v>
      </c>
      <c r="G79" s="24"/>
      <c r="H79" s="35"/>
      <c r="I79" s="15"/>
    </row>
    <row r="80" spans="1:9" ht="17.25" customHeight="1">
      <c r="A80" s="108"/>
      <c r="B80" s="24"/>
      <c r="C80" s="24" t="s">
        <v>227</v>
      </c>
      <c r="D80" s="35"/>
      <c r="E80" s="35"/>
      <c r="F80" s="37">
        <v>0</v>
      </c>
      <c r="G80" s="24"/>
      <c r="H80" s="35"/>
      <c r="I80" s="15"/>
    </row>
    <row r="81" spans="1:9" ht="20.25">
      <c r="A81" s="108"/>
      <c r="B81" s="24"/>
      <c r="C81" s="24" t="s">
        <v>19</v>
      </c>
      <c r="D81" s="35"/>
      <c r="E81" s="35"/>
      <c r="F81" s="36">
        <f>SUM(F79:F80)</f>
        <v>11252</v>
      </c>
      <c r="G81" s="24"/>
      <c r="H81" s="35"/>
      <c r="I81" s="15"/>
    </row>
    <row r="82" spans="1:9" ht="23.25" customHeight="1">
      <c r="A82" s="108"/>
      <c r="B82" s="24"/>
      <c r="C82" s="24" t="s">
        <v>20</v>
      </c>
      <c r="D82" s="35"/>
      <c r="E82" s="35"/>
      <c r="F82" s="36">
        <v>-1918</v>
      </c>
      <c r="G82" s="24"/>
      <c r="H82" s="35"/>
      <c r="I82" s="15"/>
    </row>
    <row r="83" spans="1:9" ht="22.5" customHeight="1" thickBot="1">
      <c r="A83" s="108"/>
      <c r="B83" s="24"/>
      <c r="C83" s="24" t="s">
        <v>193</v>
      </c>
      <c r="D83" s="35"/>
      <c r="E83" s="35"/>
      <c r="F83" s="38">
        <f>SUM(F81:F82)</f>
        <v>9334</v>
      </c>
      <c r="G83" s="24"/>
      <c r="H83" s="24"/>
      <c r="I83" s="15"/>
    </row>
    <row r="84" spans="1:9" ht="20.25">
      <c r="A84" s="108"/>
      <c r="B84" s="24"/>
      <c r="C84" s="24"/>
      <c r="D84" s="29"/>
      <c r="E84" s="29"/>
      <c r="F84" s="29"/>
      <c r="G84" s="24"/>
      <c r="H84" s="29"/>
      <c r="I84" s="15"/>
    </row>
    <row r="85" spans="1:9" ht="20.25">
      <c r="A85" s="108"/>
      <c r="B85" s="24"/>
      <c r="C85" s="22" t="s">
        <v>269</v>
      </c>
      <c r="D85" s="29"/>
      <c r="E85" s="29"/>
      <c r="F85" s="29"/>
      <c r="G85" s="24"/>
      <c r="H85" s="29"/>
      <c r="I85" s="15"/>
    </row>
    <row r="86" spans="1:9" ht="20.25">
      <c r="A86" s="108"/>
      <c r="B86" s="24"/>
      <c r="C86" s="33" t="s">
        <v>270</v>
      </c>
      <c r="D86" s="29"/>
      <c r="E86" s="29"/>
      <c r="F86" s="29"/>
      <c r="G86" s="24"/>
      <c r="H86" s="29"/>
      <c r="I86" s="15"/>
    </row>
    <row r="87" spans="1:9" ht="20.25">
      <c r="A87" s="108"/>
      <c r="B87" s="24"/>
      <c r="C87" s="34" t="s">
        <v>14</v>
      </c>
      <c r="D87" s="35"/>
      <c r="E87" s="35"/>
      <c r="F87" s="35"/>
      <c r="G87" s="24"/>
      <c r="H87" s="29"/>
      <c r="I87" s="15"/>
    </row>
    <row r="88" spans="1:9" ht="20.25">
      <c r="A88" s="108"/>
      <c r="B88" s="24"/>
      <c r="C88" s="24" t="s">
        <v>95</v>
      </c>
      <c r="D88" s="53">
        <v>100035</v>
      </c>
      <c r="E88" s="53">
        <v>601</v>
      </c>
      <c r="F88" s="28">
        <f>+E88+D88</f>
        <v>100636</v>
      </c>
      <c r="G88" s="24"/>
      <c r="H88" s="29"/>
      <c r="I88" s="15"/>
    </row>
    <row r="89" spans="1:9" ht="20.25">
      <c r="A89" s="108"/>
      <c r="B89" s="24"/>
      <c r="C89" s="24" t="s">
        <v>96</v>
      </c>
      <c r="D89" s="144">
        <v>0</v>
      </c>
      <c r="E89" s="144">
        <v>-120</v>
      </c>
      <c r="F89" s="144">
        <f>+E89+D89</f>
        <v>-120</v>
      </c>
      <c r="G89" s="24"/>
      <c r="H89" s="39"/>
      <c r="I89" s="15"/>
    </row>
    <row r="90" spans="1:9" ht="24" customHeight="1" thickBot="1">
      <c r="A90" s="108"/>
      <c r="B90" s="24"/>
      <c r="C90" s="24" t="s">
        <v>97</v>
      </c>
      <c r="D90" s="145">
        <f>SUM(D88:D89)</f>
        <v>100035</v>
      </c>
      <c r="E90" s="145">
        <f>SUM(E88:E89)</f>
        <v>481</v>
      </c>
      <c r="F90" s="145">
        <f>+E90+D90</f>
        <v>100516</v>
      </c>
      <c r="G90" s="24"/>
      <c r="H90" s="29"/>
      <c r="I90" s="15"/>
    </row>
    <row r="91" spans="1:9" ht="20.25">
      <c r="A91" s="108"/>
      <c r="B91" s="24"/>
      <c r="C91" s="24"/>
      <c r="D91" s="53"/>
      <c r="E91" s="53"/>
      <c r="F91" s="53"/>
      <c r="G91" s="24"/>
      <c r="H91" s="29"/>
      <c r="I91" s="15"/>
    </row>
    <row r="92" spans="1:9" ht="20.25">
      <c r="A92" s="108"/>
      <c r="B92" s="24"/>
      <c r="C92" s="24" t="s">
        <v>98</v>
      </c>
      <c r="D92" s="53">
        <v>7612</v>
      </c>
      <c r="E92" s="53">
        <v>-435</v>
      </c>
      <c r="F92" s="28">
        <f>+E92+D92</f>
        <v>7177</v>
      </c>
      <c r="G92" s="24"/>
      <c r="H92" s="29"/>
      <c r="I92" s="15"/>
    </row>
    <row r="93" spans="1:9" ht="20.25">
      <c r="A93" s="108"/>
      <c r="B93" s="24"/>
      <c r="C93" s="24" t="s">
        <v>99</v>
      </c>
      <c r="D93" s="53"/>
      <c r="E93" s="53"/>
      <c r="F93" s="144">
        <v>3254</v>
      </c>
      <c r="G93" s="24"/>
      <c r="H93" s="29"/>
      <c r="I93" s="15"/>
    </row>
    <row r="94" spans="1:9" ht="20.25">
      <c r="A94" s="108"/>
      <c r="B94" s="24"/>
      <c r="C94" s="24" t="s">
        <v>100</v>
      </c>
      <c r="D94" s="53"/>
      <c r="E94" s="53"/>
      <c r="F94" s="28">
        <f>SUM(F92:F93)</f>
        <v>10431</v>
      </c>
      <c r="G94" s="24"/>
      <c r="H94" s="29"/>
      <c r="I94" s="15"/>
    </row>
    <row r="95" spans="1:9" ht="17.25" customHeight="1">
      <c r="A95" s="108"/>
      <c r="B95" s="24"/>
      <c r="C95" s="24" t="s">
        <v>227</v>
      </c>
      <c r="D95" s="53"/>
      <c r="E95" s="53"/>
      <c r="F95" s="144">
        <v>0</v>
      </c>
      <c r="G95" s="24"/>
      <c r="H95" s="40"/>
      <c r="I95" s="15"/>
    </row>
    <row r="96" spans="1:9" ht="20.25">
      <c r="A96" s="108"/>
      <c r="B96" s="24"/>
      <c r="C96" s="24" t="s">
        <v>19</v>
      </c>
      <c r="D96" s="53"/>
      <c r="E96" s="53"/>
      <c r="F96" s="28">
        <f>SUM(F94:F95)</f>
        <v>10431</v>
      </c>
      <c r="G96" s="24"/>
      <c r="H96" s="41"/>
      <c r="I96" s="15"/>
    </row>
    <row r="97" spans="1:9" ht="20.25">
      <c r="A97" s="108"/>
      <c r="B97" s="24"/>
      <c r="C97" s="24" t="s">
        <v>20</v>
      </c>
      <c r="D97" s="53"/>
      <c r="E97" s="53"/>
      <c r="F97" s="28">
        <v>-2217</v>
      </c>
      <c r="G97" s="24"/>
      <c r="H97" s="42"/>
      <c r="I97" s="15"/>
    </row>
    <row r="98" spans="1:9" ht="22.5" customHeight="1" thickBot="1">
      <c r="A98" s="108"/>
      <c r="B98" s="24"/>
      <c r="C98" s="24" t="s">
        <v>193</v>
      </c>
      <c r="D98" s="53"/>
      <c r="E98" s="53"/>
      <c r="F98" s="145">
        <f>SUM(F96:F97)</f>
        <v>8214</v>
      </c>
      <c r="G98" s="24"/>
      <c r="H98" s="24"/>
      <c r="I98" s="15"/>
    </row>
    <row r="99" spans="1:9" ht="18" customHeight="1">
      <c r="A99" s="108"/>
      <c r="B99" s="24"/>
      <c r="C99" s="22"/>
      <c r="D99" s="22"/>
      <c r="E99" s="22"/>
      <c r="F99" s="22"/>
      <c r="G99" s="24"/>
      <c r="H99" s="24"/>
      <c r="I99" s="15"/>
    </row>
    <row r="100" spans="1:9" ht="20.25">
      <c r="A100" s="101" t="s">
        <v>101</v>
      </c>
      <c r="B100" s="22" t="s">
        <v>102</v>
      </c>
      <c r="C100" s="24"/>
      <c r="D100" s="24"/>
      <c r="E100" s="24"/>
      <c r="F100" s="24"/>
      <c r="G100" s="24"/>
      <c r="H100" s="24"/>
      <c r="I100" s="15"/>
    </row>
    <row r="101" spans="1:9" ht="15" customHeight="1">
      <c r="A101" s="108"/>
      <c r="B101" s="24"/>
      <c r="C101" s="24"/>
      <c r="D101" s="24"/>
      <c r="E101" s="24"/>
      <c r="F101" s="24"/>
      <c r="G101" s="24"/>
      <c r="H101" s="24"/>
      <c r="I101" s="15"/>
    </row>
    <row r="102" spans="1:9" ht="20.25">
      <c r="A102" s="108"/>
      <c r="B102" s="24" t="s">
        <v>165</v>
      </c>
      <c r="C102" s="24"/>
      <c r="D102" s="24"/>
      <c r="E102" s="24"/>
      <c r="F102" s="24"/>
      <c r="G102" s="24"/>
      <c r="H102" s="24"/>
      <c r="I102" s="15"/>
    </row>
    <row r="103" spans="1:9" ht="20.25">
      <c r="A103" s="108"/>
      <c r="B103" s="24" t="s">
        <v>164</v>
      </c>
      <c r="C103" s="24"/>
      <c r="D103" s="24"/>
      <c r="E103" s="24"/>
      <c r="F103" s="24"/>
      <c r="G103" s="24"/>
      <c r="H103" s="24"/>
      <c r="I103" s="15"/>
    </row>
    <row r="104" spans="1:9" ht="20.25">
      <c r="A104" s="108"/>
      <c r="B104" s="24"/>
      <c r="C104" s="24"/>
      <c r="D104" s="24"/>
      <c r="E104" s="24"/>
      <c r="F104" s="24"/>
      <c r="G104" s="24"/>
      <c r="H104" s="24"/>
      <c r="I104" s="15"/>
    </row>
    <row r="105" spans="1:9" ht="20.25">
      <c r="A105" s="101" t="s">
        <v>103</v>
      </c>
      <c r="B105" s="22" t="s">
        <v>104</v>
      </c>
      <c r="C105" s="23"/>
      <c r="D105" s="23"/>
      <c r="E105" s="23"/>
      <c r="F105" s="23"/>
      <c r="G105" s="23"/>
      <c r="H105" s="23"/>
      <c r="I105" s="15"/>
    </row>
    <row r="106" spans="1:9" ht="13.5" customHeight="1">
      <c r="A106" s="105"/>
      <c r="B106" s="23"/>
      <c r="C106" s="23"/>
      <c r="D106" s="23"/>
      <c r="E106" s="23"/>
      <c r="F106" s="23"/>
      <c r="G106" s="23"/>
      <c r="H106" s="23"/>
      <c r="I106" s="15"/>
    </row>
    <row r="107" spans="1:9" ht="20.25">
      <c r="A107" s="105"/>
      <c r="B107" s="23" t="s">
        <v>178</v>
      </c>
      <c r="C107" s="23"/>
      <c r="D107" s="23"/>
      <c r="E107" s="23"/>
      <c r="F107" s="23"/>
      <c r="G107" s="23"/>
      <c r="H107" s="23"/>
      <c r="I107" s="15"/>
    </row>
    <row r="108" spans="1:9" ht="20.25">
      <c r="A108" s="105"/>
      <c r="B108" s="23" t="s">
        <v>238</v>
      </c>
      <c r="C108" s="23"/>
      <c r="D108" s="23"/>
      <c r="E108" s="23"/>
      <c r="F108" s="23"/>
      <c r="G108" s="23"/>
      <c r="H108" s="23"/>
      <c r="I108" s="15"/>
    </row>
    <row r="109" spans="1:9" ht="20.25">
      <c r="A109" s="105"/>
      <c r="B109" s="23"/>
      <c r="C109" s="23"/>
      <c r="D109" s="23"/>
      <c r="E109" s="23"/>
      <c r="F109" s="23"/>
      <c r="G109" s="23"/>
      <c r="H109" s="23"/>
      <c r="I109" s="15"/>
    </row>
    <row r="110" spans="1:9" ht="20.25">
      <c r="A110" s="101" t="s">
        <v>105</v>
      </c>
      <c r="B110" s="22" t="s">
        <v>106</v>
      </c>
      <c r="C110" s="23"/>
      <c r="D110" s="23"/>
      <c r="E110" s="23"/>
      <c r="F110" s="23"/>
      <c r="G110" s="23"/>
      <c r="H110" s="23"/>
      <c r="I110" s="15"/>
    </row>
    <row r="111" spans="1:9" ht="13.5" customHeight="1">
      <c r="A111" s="105"/>
      <c r="B111" s="23"/>
      <c r="C111" s="23"/>
      <c r="D111" s="23"/>
      <c r="E111" s="23"/>
      <c r="F111" s="23"/>
      <c r="G111" s="23"/>
      <c r="H111" s="23"/>
      <c r="I111" s="15"/>
    </row>
    <row r="112" spans="1:9" ht="20.25" customHeight="1">
      <c r="A112" s="105"/>
      <c r="B112" s="23" t="s">
        <v>180</v>
      </c>
      <c r="C112" s="23"/>
      <c r="D112" s="23"/>
      <c r="E112" s="23"/>
      <c r="F112" s="23"/>
      <c r="G112" s="23"/>
      <c r="H112" s="23"/>
      <c r="I112" s="15"/>
    </row>
    <row r="113" spans="1:9" ht="20.25" customHeight="1">
      <c r="A113" s="105"/>
      <c r="B113" s="23" t="s">
        <v>179</v>
      </c>
      <c r="C113" s="23"/>
      <c r="D113" s="23"/>
      <c r="E113" s="23"/>
      <c r="F113" s="23"/>
      <c r="G113" s="23"/>
      <c r="H113" s="23"/>
      <c r="I113" s="15"/>
    </row>
    <row r="114" spans="1:9" ht="18" customHeight="1">
      <c r="A114" s="105"/>
      <c r="B114" s="23"/>
      <c r="C114" s="22"/>
      <c r="D114" s="23"/>
      <c r="E114" s="23"/>
      <c r="F114" s="23"/>
      <c r="G114" s="23"/>
      <c r="H114" s="23"/>
      <c r="I114" s="15"/>
    </row>
    <row r="115" spans="1:9" ht="20.25">
      <c r="A115" s="101" t="s">
        <v>107</v>
      </c>
      <c r="B115" s="22" t="s">
        <v>108</v>
      </c>
      <c r="C115" s="23"/>
      <c r="D115" s="23"/>
      <c r="E115" s="23"/>
      <c r="F115" s="23"/>
      <c r="G115" s="23"/>
      <c r="H115" s="23"/>
      <c r="I115" s="15"/>
    </row>
    <row r="116" spans="1:9" ht="13.5" customHeight="1">
      <c r="A116" s="105"/>
      <c r="B116" s="23"/>
      <c r="C116" s="23"/>
      <c r="D116" s="23"/>
      <c r="E116" s="23"/>
      <c r="F116" s="23"/>
      <c r="G116" s="23"/>
      <c r="H116" s="23"/>
      <c r="I116" s="15"/>
    </row>
    <row r="117" spans="1:9" ht="19.5" customHeight="1">
      <c r="A117" s="105"/>
      <c r="B117" s="23" t="s">
        <v>229</v>
      </c>
      <c r="C117" s="23"/>
      <c r="D117" s="23"/>
      <c r="E117" s="23"/>
      <c r="F117" s="23"/>
      <c r="G117" s="23"/>
      <c r="H117" s="23"/>
      <c r="I117" s="15"/>
    </row>
    <row r="118" spans="1:9" ht="20.25" customHeight="1">
      <c r="A118" s="105"/>
      <c r="B118" s="23" t="s">
        <v>230</v>
      </c>
      <c r="C118" s="23"/>
      <c r="D118" s="23"/>
      <c r="E118" s="23"/>
      <c r="F118" s="23"/>
      <c r="G118" s="23"/>
      <c r="H118" s="23"/>
      <c r="I118" s="15"/>
    </row>
    <row r="119" spans="1:9" ht="16.5" customHeight="1">
      <c r="A119" s="105"/>
      <c r="B119" s="23"/>
      <c r="C119" s="23"/>
      <c r="D119" s="23"/>
      <c r="E119" s="23"/>
      <c r="F119" s="23"/>
      <c r="G119" s="23"/>
      <c r="H119" s="23"/>
      <c r="I119" s="15"/>
    </row>
    <row r="120" spans="1:9" ht="20.25">
      <c r="A120" s="101" t="s">
        <v>109</v>
      </c>
      <c r="B120" s="22" t="s">
        <v>110</v>
      </c>
      <c r="C120" s="23"/>
      <c r="D120" s="23"/>
      <c r="E120" s="23"/>
      <c r="F120" s="23"/>
      <c r="G120" s="23"/>
      <c r="H120" s="23"/>
      <c r="I120" s="15"/>
    </row>
    <row r="121" spans="1:9" ht="13.5" customHeight="1">
      <c r="A121" s="105"/>
      <c r="B121" s="23"/>
      <c r="C121" s="23"/>
      <c r="D121" s="23"/>
      <c r="E121" s="23"/>
      <c r="F121" s="23"/>
      <c r="G121" s="23"/>
      <c r="H121" s="23"/>
      <c r="I121" s="15"/>
    </row>
    <row r="122" spans="1:9" ht="21.75" customHeight="1">
      <c r="A122" s="105"/>
      <c r="B122" s="23" t="s">
        <v>176</v>
      </c>
      <c r="C122" s="23"/>
      <c r="D122" s="23"/>
      <c r="E122" s="23"/>
      <c r="F122" s="23"/>
      <c r="G122" s="23"/>
      <c r="H122" s="23"/>
      <c r="I122" s="15"/>
    </row>
    <row r="123" spans="1:9" ht="20.25" customHeight="1">
      <c r="A123" s="105"/>
      <c r="B123" s="23" t="s">
        <v>271</v>
      </c>
      <c r="C123" s="23"/>
      <c r="D123" s="23"/>
      <c r="E123" s="23"/>
      <c r="F123" s="23"/>
      <c r="G123" s="23"/>
      <c r="H123" s="23"/>
      <c r="I123" s="15"/>
    </row>
    <row r="124" spans="1:9" ht="20.25">
      <c r="A124" s="105"/>
      <c r="B124" s="23"/>
      <c r="C124" s="23"/>
      <c r="D124" s="23"/>
      <c r="E124" s="23"/>
      <c r="F124" s="43" t="s">
        <v>111</v>
      </c>
      <c r="G124" s="23"/>
      <c r="H124" s="23"/>
      <c r="I124" s="15"/>
    </row>
    <row r="125" spans="1:9" ht="20.25">
      <c r="A125" s="105"/>
      <c r="B125" s="23" t="s">
        <v>112</v>
      </c>
      <c r="C125" s="44"/>
      <c r="D125" s="23"/>
      <c r="E125" s="23"/>
      <c r="F125" s="23"/>
      <c r="G125" s="23"/>
      <c r="H125" s="23"/>
      <c r="I125" s="15"/>
    </row>
    <row r="126" spans="1:9" ht="20.25">
      <c r="A126" s="105"/>
      <c r="B126" s="23"/>
      <c r="C126" s="44" t="s">
        <v>113</v>
      </c>
      <c r="D126" s="23"/>
      <c r="E126" s="23"/>
      <c r="F126" s="45">
        <v>5687</v>
      </c>
      <c r="G126" s="23"/>
      <c r="H126" s="23"/>
      <c r="I126" s="15"/>
    </row>
    <row r="127" spans="1:9" ht="20.25">
      <c r="A127" s="105"/>
      <c r="B127" s="23"/>
      <c r="C127" s="46" t="s">
        <v>114</v>
      </c>
      <c r="D127" s="23"/>
      <c r="E127" s="23"/>
      <c r="F127" s="45">
        <v>4166</v>
      </c>
      <c r="G127" s="23"/>
      <c r="H127" s="23"/>
      <c r="I127" s="15"/>
    </row>
    <row r="128" spans="1:9" ht="19.5" customHeight="1" thickBot="1">
      <c r="A128" s="105"/>
      <c r="B128" s="23"/>
      <c r="C128" s="22"/>
      <c r="D128" s="23"/>
      <c r="E128" s="23"/>
      <c r="F128" s="47">
        <f>SUM(F126:F127)</f>
        <v>9853</v>
      </c>
      <c r="G128" s="23"/>
      <c r="H128" s="23"/>
      <c r="I128" s="15"/>
    </row>
    <row r="129" spans="1:9" ht="18" customHeight="1">
      <c r="A129" s="105"/>
      <c r="B129" s="23"/>
      <c r="C129" s="22"/>
      <c r="D129" s="23"/>
      <c r="E129" s="23"/>
      <c r="F129" s="48"/>
      <c r="G129" s="23"/>
      <c r="H129" s="23"/>
      <c r="I129" s="15"/>
    </row>
    <row r="130" spans="1:9" ht="21" customHeight="1">
      <c r="A130" s="101" t="s">
        <v>115</v>
      </c>
      <c r="B130" s="22" t="s">
        <v>116</v>
      </c>
      <c r="C130" s="23"/>
      <c r="D130" s="23"/>
      <c r="E130" s="23"/>
      <c r="F130" s="23"/>
      <c r="G130" s="23"/>
      <c r="H130" s="23"/>
      <c r="I130" s="15"/>
    </row>
    <row r="131" spans="1:9" ht="13.5" customHeight="1">
      <c r="A131" s="101"/>
      <c r="B131" s="22"/>
      <c r="C131" s="23"/>
      <c r="D131" s="23"/>
      <c r="E131" s="23"/>
      <c r="F131" s="23"/>
      <c r="G131" s="23"/>
      <c r="H131" s="23"/>
      <c r="I131" s="15"/>
    </row>
    <row r="132" spans="1:9" ht="20.25" customHeight="1">
      <c r="A132" s="101"/>
      <c r="B132" s="23" t="s">
        <v>296</v>
      </c>
      <c r="C132" s="23"/>
      <c r="D132" s="23"/>
      <c r="E132" s="23"/>
      <c r="F132" s="23"/>
      <c r="G132" s="23"/>
      <c r="H132" s="23"/>
      <c r="I132" s="15"/>
    </row>
    <row r="133" spans="1:9" ht="20.25" customHeight="1">
      <c r="A133" s="101"/>
      <c r="B133" s="23" t="s">
        <v>297</v>
      </c>
      <c r="C133" s="23"/>
      <c r="D133" s="23"/>
      <c r="E133" s="23"/>
      <c r="F133" s="23"/>
      <c r="G133" s="23"/>
      <c r="H133" s="23"/>
      <c r="I133" s="15"/>
    </row>
    <row r="134" spans="1:9" ht="20.25" customHeight="1">
      <c r="A134" s="101"/>
      <c r="B134" s="23" t="s">
        <v>298</v>
      </c>
      <c r="C134" s="23"/>
      <c r="D134" s="23"/>
      <c r="E134" s="23"/>
      <c r="F134" s="23"/>
      <c r="G134" s="23"/>
      <c r="H134" s="23"/>
      <c r="I134" s="15"/>
    </row>
    <row r="135" spans="1:9" ht="20.25" customHeight="1">
      <c r="A135" s="105"/>
      <c r="B135" s="23"/>
      <c r="C135" s="23"/>
      <c r="D135" s="23"/>
      <c r="E135" s="23"/>
      <c r="F135" s="23"/>
      <c r="G135" s="23"/>
      <c r="H135" s="23"/>
      <c r="I135" s="15"/>
    </row>
    <row r="136" spans="1:9" ht="20.25" customHeight="1">
      <c r="A136" s="105"/>
      <c r="B136" s="23" t="s">
        <v>315</v>
      </c>
      <c r="C136" s="23"/>
      <c r="D136" s="23"/>
      <c r="E136" s="23"/>
      <c r="F136" s="23"/>
      <c r="G136" s="23"/>
      <c r="H136" s="23"/>
      <c r="I136" s="15"/>
    </row>
    <row r="137" spans="1:9" ht="20.25" customHeight="1">
      <c r="A137" s="105"/>
      <c r="B137" s="23" t="s">
        <v>316</v>
      </c>
      <c r="C137" s="23"/>
      <c r="D137" s="23"/>
      <c r="E137" s="23"/>
      <c r="F137" s="23"/>
      <c r="G137" s="23"/>
      <c r="H137" s="23"/>
      <c r="I137" s="15"/>
    </row>
    <row r="138" spans="1:9" ht="20.25" customHeight="1">
      <c r="A138" s="105"/>
      <c r="B138" s="24"/>
      <c r="C138" s="23"/>
      <c r="D138" s="23"/>
      <c r="E138" s="23"/>
      <c r="F138" s="23"/>
      <c r="G138" s="23"/>
      <c r="H138" s="23"/>
      <c r="I138" s="15"/>
    </row>
    <row r="139" spans="1:9" ht="20.25" customHeight="1">
      <c r="A139" s="105"/>
      <c r="B139" s="23" t="s">
        <v>317</v>
      </c>
      <c r="C139" s="23"/>
      <c r="D139" s="23"/>
      <c r="E139" s="23"/>
      <c r="F139" s="23"/>
      <c r="G139" s="23"/>
      <c r="H139" s="23"/>
      <c r="I139" s="15"/>
    </row>
    <row r="140" spans="1:9" ht="20.25" customHeight="1">
      <c r="A140" s="105"/>
      <c r="B140" s="23" t="s">
        <v>318</v>
      </c>
      <c r="C140" s="23"/>
      <c r="D140" s="23"/>
      <c r="E140" s="23"/>
      <c r="F140" s="23"/>
      <c r="G140" s="23"/>
      <c r="H140" s="23"/>
      <c r="I140" s="15"/>
    </row>
    <row r="141" spans="1:9" ht="20.25" customHeight="1">
      <c r="A141" s="105"/>
      <c r="B141" s="24"/>
      <c r="C141" s="23"/>
      <c r="D141" s="23"/>
      <c r="E141" s="23"/>
      <c r="F141" s="23"/>
      <c r="G141" s="23"/>
      <c r="H141" s="23"/>
      <c r="I141" s="15"/>
    </row>
    <row r="142" spans="1:9" ht="20.25" customHeight="1">
      <c r="A142" s="105"/>
      <c r="B142" s="24" t="s">
        <v>299</v>
      </c>
      <c r="C142" s="23"/>
      <c r="D142" s="23"/>
      <c r="E142" s="23"/>
      <c r="F142" s="23"/>
      <c r="G142" s="23"/>
      <c r="H142" s="23"/>
      <c r="I142" s="15"/>
    </row>
    <row r="143" spans="1:9" ht="20.25" customHeight="1">
      <c r="A143" s="105"/>
      <c r="B143" s="23" t="s">
        <v>320</v>
      </c>
      <c r="C143" s="23"/>
      <c r="D143" s="23"/>
      <c r="E143" s="23"/>
      <c r="F143" s="23"/>
      <c r="G143" s="23"/>
      <c r="H143" s="23"/>
      <c r="I143" s="15"/>
    </row>
    <row r="144" spans="1:9" ht="20.25" customHeight="1">
      <c r="A144" s="105"/>
      <c r="B144" s="24"/>
      <c r="C144" s="23"/>
      <c r="D144" s="23"/>
      <c r="E144" s="23"/>
      <c r="F144" s="23"/>
      <c r="G144" s="23"/>
      <c r="H144" s="23"/>
      <c r="I144" s="15"/>
    </row>
    <row r="145" spans="1:9" ht="21" customHeight="1">
      <c r="A145" s="101" t="s">
        <v>117</v>
      </c>
      <c r="B145" s="22" t="s">
        <v>174</v>
      </c>
      <c r="C145" s="23"/>
      <c r="D145" s="23"/>
      <c r="E145" s="23"/>
      <c r="F145" s="23"/>
      <c r="G145" s="23"/>
      <c r="H145" s="23"/>
      <c r="I145" s="15"/>
    </row>
    <row r="146" spans="1:9" ht="21" customHeight="1">
      <c r="A146" s="101"/>
      <c r="B146" s="22" t="s">
        <v>175</v>
      </c>
      <c r="C146" s="23"/>
      <c r="D146" s="23"/>
      <c r="E146" s="23"/>
      <c r="F146" s="23"/>
      <c r="G146" s="23"/>
      <c r="H146" s="23"/>
      <c r="I146" s="15"/>
    </row>
    <row r="147" spans="1:9" ht="13.5" customHeight="1">
      <c r="A147" s="105"/>
      <c r="B147" s="44" t="s">
        <v>166</v>
      </c>
      <c r="C147" s="23"/>
      <c r="D147" s="23"/>
      <c r="E147" s="23"/>
      <c r="F147" s="23"/>
      <c r="G147" s="23"/>
      <c r="H147" s="23"/>
      <c r="I147" s="15"/>
    </row>
    <row r="148" spans="1:9" ht="20.25" customHeight="1">
      <c r="A148" s="105"/>
      <c r="B148" s="23" t="s">
        <v>308</v>
      </c>
      <c r="C148" s="23"/>
      <c r="D148" s="23"/>
      <c r="E148" s="23"/>
      <c r="F148" s="23"/>
      <c r="G148" s="23"/>
      <c r="H148" s="23"/>
      <c r="I148" s="15"/>
    </row>
    <row r="149" spans="1:9" ht="20.25" customHeight="1">
      <c r="A149" s="105"/>
      <c r="B149" s="23" t="s">
        <v>300</v>
      </c>
      <c r="C149" s="23"/>
      <c r="D149" s="23"/>
      <c r="E149" s="23"/>
      <c r="F149" s="23"/>
      <c r="G149" s="23"/>
      <c r="H149" s="23"/>
      <c r="I149" s="15"/>
    </row>
    <row r="150" spans="1:9" ht="20.25" customHeight="1">
      <c r="A150" s="105"/>
      <c r="B150" s="23" t="s">
        <v>301</v>
      </c>
      <c r="C150" s="23"/>
      <c r="D150" s="23"/>
      <c r="E150" s="23"/>
      <c r="F150" s="23"/>
      <c r="G150" s="23"/>
      <c r="H150" s="23"/>
      <c r="I150" s="15"/>
    </row>
    <row r="151" spans="1:9" ht="19.5" customHeight="1">
      <c r="A151" s="105"/>
      <c r="B151" s="23" t="s">
        <v>319</v>
      </c>
      <c r="C151" s="23"/>
      <c r="D151" s="23"/>
      <c r="E151" s="23"/>
      <c r="F151" s="23"/>
      <c r="G151" s="23"/>
      <c r="H151" s="23"/>
      <c r="I151" s="15"/>
    </row>
    <row r="152" spans="1:9" ht="20.25" customHeight="1">
      <c r="A152" s="105"/>
      <c r="B152" s="23"/>
      <c r="C152" s="23"/>
      <c r="D152" s="23"/>
      <c r="E152" s="23"/>
      <c r="F152" s="23"/>
      <c r="G152" s="23"/>
      <c r="H152" s="23"/>
      <c r="I152" s="15"/>
    </row>
    <row r="153" spans="1:9" ht="21" customHeight="1">
      <c r="A153" s="101" t="s">
        <v>118</v>
      </c>
      <c r="B153" s="22" t="s">
        <v>185</v>
      </c>
      <c r="C153" s="23"/>
      <c r="D153" s="23"/>
      <c r="E153" s="23"/>
      <c r="F153" s="23"/>
      <c r="G153" s="23"/>
      <c r="H153" s="23"/>
      <c r="I153" s="15"/>
    </row>
    <row r="154" spans="1:9" ht="13.5" customHeight="1">
      <c r="A154" s="101"/>
      <c r="B154" s="22"/>
      <c r="C154" s="23"/>
      <c r="D154" s="23"/>
      <c r="E154" s="23"/>
      <c r="F154" s="23"/>
      <c r="G154" s="23"/>
      <c r="H154" s="23"/>
      <c r="I154" s="15"/>
    </row>
    <row r="155" spans="1:9" ht="20.25" customHeight="1">
      <c r="A155" s="101"/>
      <c r="B155" s="23" t="s">
        <v>302</v>
      </c>
      <c r="C155" s="23"/>
      <c r="D155" s="23"/>
      <c r="E155" s="23"/>
      <c r="F155" s="23"/>
      <c r="G155" s="23"/>
      <c r="H155" s="23"/>
      <c r="I155" s="15"/>
    </row>
    <row r="156" spans="1:9" ht="20.25" customHeight="1">
      <c r="A156" s="101"/>
      <c r="B156" s="23" t="s">
        <v>321</v>
      </c>
      <c r="C156" s="23"/>
      <c r="D156" s="23"/>
      <c r="E156" s="23"/>
      <c r="F156" s="23"/>
      <c r="G156" s="23"/>
      <c r="H156" s="23"/>
      <c r="I156" s="15"/>
    </row>
    <row r="157" spans="1:9" ht="20.25" customHeight="1">
      <c r="A157" s="101"/>
      <c r="B157" s="23" t="s">
        <v>324</v>
      </c>
      <c r="C157" s="23"/>
      <c r="D157" s="23"/>
      <c r="E157" s="23"/>
      <c r="F157" s="23"/>
      <c r="G157" s="23"/>
      <c r="H157" s="23"/>
      <c r="I157" s="15"/>
    </row>
    <row r="158" spans="1:9" ht="20.25" customHeight="1">
      <c r="A158" s="101"/>
      <c r="B158" s="23" t="s">
        <v>322</v>
      </c>
      <c r="C158" s="23"/>
      <c r="D158" s="23"/>
      <c r="E158" s="23"/>
      <c r="F158" s="23"/>
      <c r="G158" s="23"/>
      <c r="H158" s="23"/>
      <c r="I158" s="15"/>
    </row>
    <row r="159" spans="1:9" ht="20.25" customHeight="1">
      <c r="A159" s="101"/>
      <c r="B159" s="23"/>
      <c r="C159" s="23"/>
      <c r="D159" s="23"/>
      <c r="E159" s="23"/>
      <c r="F159" s="23"/>
      <c r="G159" s="23"/>
      <c r="H159" s="23"/>
      <c r="I159" s="15"/>
    </row>
    <row r="160" spans="1:9" ht="21" customHeight="1">
      <c r="A160" s="101" t="s">
        <v>119</v>
      </c>
      <c r="B160" s="22" t="s">
        <v>120</v>
      </c>
      <c r="C160" s="23"/>
      <c r="D160" s="23"/>
      <c r="E160" s="23"/>
      <c r="F160" s="23"/>
      <c r="G160" s="23"/>
      <c r="H160" s="23"/>
      <c r="I160" s="15"/>
    </row>
    <row r="161" spans="1:9" ht="12.75" customHeight="1">
      <c r="A161" s="105"/>
      <c r="B161" s="23"/>
      <c r="C161" s="23"/>
      <c r="D161" s="23"/>
      <c r="E161" s="23"/>
      <c r="F161" s="23"/>
      <c r="G161" s="23"/>
      <c r="H161" s="23"/>
      <c r="I161" s="15"/>
    </row>
    <row r="162" spans="1:9" ht="16.5" customHeight="1">
      <c r="A162" s="105"/>
      <c r="B162" s="23" t="s">
        <v>186</v>
      </c>
      <c r="C162" s="23"/>
      <c r="D162" s="23"/>
      <c r="E162" s="23"/>
      <c r="F162" s="23"/>
      <c r="G162" s="23"/>
      <c r="H162" s="23"/>
      <c r="I162" s="15"/>
    </row>
    <row r="163" spans="1:9" ht="16.5" customHeight="1">
      <c r="A163" s="105"/>
      <c r="B163" s="23"/>
      <c r="C163" s="23"/>
      <c r="D163" s="23"/>
      <c r="E163" s="23"/>
      <c r="F163" s="23"/>
      <c r="G163" s="23"/>
      <c r="H163" s="23"/>
      <c r="I163" s="15"/>
    </row>
    <row r="164" spans="1:9" ht="20.25" customHeight="1">
      <c r="A164" s="101" t="s">
        <v>121</v>
      </c>
      <c r="B164" s="22" t="s">
        <v>122</v>
      </c>
      <c r="C164" s="23"/>
      <c r="D164" s="23"/>
      <c r="E164" s="23"/>
      <c r="F164" s="23"/>
      <c r="G164" s="23"/>
      <c r="H164" s="23"/>
      <c r="I164" s="15"/>
    </row>
    <row r="165" spans="1:9" ht="11.25" customHeight="1">
      <c r="A165" s="101"/>
      <c r="B165" s="22"/>
      <c r="C165" s="23"/>
      <c r="D165" s="23"/>
      <c r="E165" s="23"/>
      <c r="F165" s="23"/>
      <c r="G165" s="23"/>
      <c r="H165" s="23"/>
      <c r="I165" s="15"/>
    </row>
    <row r="166" spans="1:9" ht="21" customHeight="1">
      <c r="A166" s="101"/>
      <c r="B166" s="22"/>
      <c r="C166" s="23"/>
      <c r="D166" s="200" t="s">
        <v>123</v>
      </c>
      <c r="E166" s="200"/>
      <c r="F166" s="200" t="s">
        <v>124</v>
      </c>
      <c r="G166" s="200"/>
      <c r="H166" s="23"/>
      <c r="I166" s="15"/>
    </row>
    <row r="167" spans="1:9" ht="21" customHeight="1">
      <c r="A167" s="105"/>
      <c r="B167" s="23"/>
      <c r="C167" s="23"/>
      <c r="D167" s="200" t="s">
        <v>125</v>
      </c>
      <c r="E167" s="200"/>
      <c r="F167" s="200" t="s">
        <v>248</v>
      </c>
      <c r="G167" s="200"/>
      <c r="H167" s="23"/>
      <c r="I167" s="15"/>
    </row>
    <row r="168" spans="1:9" ht="20.25" customHeight="1">
      <c r="A168" s="105"/>
      <c r="B168" s="23"/>
      <c r="C168" s="23"/>
      <c r="D168" s="25" t="s">
        <v>272</v>
      </c>
      <c r="E168" s="49" t="s">
        <v>280</v>
      </c>
      <c r="F168" s="25" t="s">
        <v>272</v>
      </c>
      <c r="G168" s="49" t="s">
        <v>280</v>
      </c>
      <c r="H168" s="23"/>
      <c r="I168" s="15"/>
    </row>
    <row r="169" spans="1:9" ht="19.5" customHeight="1">
      <c r="A169" s="105"/>
      <c r="B169" s="23"/>
      <c r="C169" s="23"/>
      <c r="D169" s="25" t="s">
        <v>13</v>
      </c>
      <c r="E169" s="49" t="s">
        <v>13</v>
      </c>
      <c r="F169" s="25" t="s">
        <v>13</v>
      </c>
      <c r="G169" s="49" t="s">
        <v>13</v>
      </c>
      <c r="H169" s="23"/>
      <c r="I169" s="15"/>
    </row>
    <row r="170" spans="1:9" ht="13.5" customHeight="1">
      <c r="A170" s="105"/>
      <c r="B170" s="23"/>
      <c r="C170" s="23"/>
      <c r="D170" s="25"/>
      <c r="E170" s="49"/>
      <c r="F170" s="25"/>
      <c r="G170" s="49"/>
      <c r="H170" s="23"/>
      <c r="I170" s="15"/>
    </row>
    <row r="171" spans="1:9" ht="20.25" customHeight="1">
      <c r="A171" s="105"/>
      <c r="B171" s="23"/>
      <c r="C171" s="23" t="s">
        <v>126</v>
      </c>
      <c r="D171" s="22"/>
      <c r="E171" s="23"/>
      <c r="F171" s="22"/>
      <c r="G171" s="23"/>
      <c r="H171" s="23"/>
      <c r="I171" s="15"/>
    </row>
    <row r="172" spans="1:9" ht="20.25" customHeight="1">
      <c r="A172" s="105"/>
      <c r="B172" s="23"/>
      <c r="C172" s="50" t="s">
        <v>183</v>
      </c>
      <c r="D172" s="51">
        <v>590</v>
      </c>
      <c r="E172" s="135">
        <v>779</v>
      </c>
      <c r="F172" s="51">
        <v>914</v>
      </c>
      <c r="G172" s="135">
        <v>1334</v>
      </c>
      <c r="H172" s="23"/>
      <c r="I172" s="15"/>
    </row>
    <row r="173" spans="1:9" ht="20.25" customHeight="1">
      <c r="A173" s="105"/>
      <c r="B173" s="23"/>
      <c r="C173" s="50" t="s">
        <v>182</v>
      </c>
      <c r="D173" s="52">
        <v>652</v>
      </c>
      <c r="E173" s="146">
        <v>577</v>
      </c>
      <c r="F173" s="52">
        <v>1004</v>
      </c>
      <c r="G173" s="146">
        <v>883</v>
      </c>
      <c r="H173" s="23"/>
      <c r="I173" s="15"/>
    </row>
    <row r="174" spans="1:9" ht="20.25" customHeight="1" thickBot="1">
      <c r="A174" s="105"/>
      <c r="B174" s="23"/>
      <c r="C174" s="23"/>
      <c r="D174" s="38">
        <f>+D173+D172</f>
        <v>1242</v>
      </c>
      <c r="E174" s="145">
        <v>1356</v>
      </c>
      <c r="F174" s="38">
        <f>+F173+F172</f>
        <v>1918</v>
      </c>
      <c r="G174" s="145">
        <v>2217</v>
      </c>
      <c r="H174" s="23"/>
      <c r="I174" s="15"/>
    </row>
    <row r="175" spans="1:9" ht="13.5" customHeight="1">
      <c r="A175" s="105"/>
      <c r="B175" s="23"/>
      <c r="C175" s="23"/>
      <c r="D175" s="51"/>
      <c r="E175" s="51"/>
      <c r="F175" s="51"/>
      <c r="G175" s="51"/>
      <c r="H175" s="23"/>
      <c r="I175" s="15"/>
    </row>
    <row r="176" spans="1:9" ht="20.25">
      <c r="A176" s="105"/>
      <c r="B176" s="54" t="s">
        <v>187</v>
      </c>
      <c r="C176" s="23"/>
      <c r="D176" s="23"/>
      <c r="E176" s="23"/>
      <c r="F176" s="23"/>
      <c r="G176" s="23"/>
      <c r="H176" s="23"/>
      <c r="I176" s="15"/>
    </row>
    <row r="177" spans="1:9" ht="20.25">
      <c r="A177" s="105"/>
      <c r="B177" s="54" t="s">
        <v>210</v>
      </c>
      <c r="C177" s="23"/>
      <c r="D177" s="23"/>
      <c r="E177" s="23"/>
      <c r="F177" s="23"/>
      <c r="G177" s="23"/>
      <c r="I177" s="15"/>
    </row>
    <row r="178" spans="1:9" ht="20.25">
      <c r="A178" s="105"/>
      <c r="B178" s="54"/>
      <c r="C178" s="23"/>
      <c r="D178" s="23"/>
      <c r="E178" s="23"/>
      <c r="F178" s="23"/>
      <c r="G178" s="23"/>
      <c r="I178" s="15"/>
    </row>
    <row r="179" spans="1:9" ht="20.25">
      <c r="A179" s="101" t="s">
        <v>127</v>
      </c>
      <c r="B179" s="22" t="s">
        <v>128</v>
      </c>
      <c r="C179" s="23"/>
      <c r="D179" s="23"/>
      <c r="E179" s="23"/>
      <c r="F179" s="23"/>
      <c r="G179" s="23"/>
      <c r="H179" s="23"/>
      <c r="I179" s="15"/>
    </row>
    <row r="180" spans="1:9" ht="20.25">
      <c r="A180" s="105"/>
      <c r="B180" s="23"/>
      <c r="C180" s="23"/>
      <c r="D180" s="23"/>
      <c r="E180" s="23"/>
      <c r="F180" s="23"/>
      <c r="G180" s="23"/>
      <c r="H180" s="23"/>
      <c r="I180" s="15"/>
    </row>
    <row r="181" spans="1:9" ht="20.25" customHeight="1">
      <c r="A181" s="105"/>
      <c r="B181" s="23" t="s">
        <v>168</v>
      </c>
      <c r="C181" s="23"/>
      <c r="D181" s="23"/>
      <c r="E181" s="23"/>
      <c r="F181" s="23"/>
      <c r="G181" s="23"/>
      <c r="H181" s="23"/>
      <c r="I181" s="15"/>
    </row>
    <row r="182" spans="1:9" ht="20.25">
      <c r="A182" s="105"/>
      <c r="B182" s="23" t="s">
        <v>167</v>
      </c>
      <c r="C182" s="23"/>
      <c r="D182" s="23"/>
      <c r="E182" s="23"/>
      <c r="F182" s="23"/>
      <c r="G182" s="23"/>
      <c r="H182" s="23"/>
      <c r="I182" s="15"/>
    </row>
    <row r="183" spans="1:9" ht="18" customHeight="1">
      <c r="A183" s="105"/>
      <c r="B183" s="23"/>
      <c r="C183" s="23"/>
      <c r="D183" s="23"/>
      <c r="E183" s="23"/>
      <c r="F183" s="23"/>
      <c r="G183" s="23"/>
      <c r="H183" s="23"/>
      <c r="I183" s="15"/>
    </row>
    <row r="184" spans="1:9" ht="20.25">
      <c r="A184" s="101" t="s">
        <v>129</v>
      </c>
      <c r="B184" s="22" t="s">
        <v>130</v>
      </c>
      <c r="C184" s="23"/>
      <c r="D184" s="23"/>
      <c r="E184" s="23"/>
      <c r="F184" s="23"/>
      <c r="G184" s="23"/>
      <c r="H184" s="23"/>
      <c r="I184" s="15"/>
    </row>
    <row r="185" spans="1:9" ht="15.75" customHeight="1">
      <c r="A185" s="105"/>
      <c r="B185" s="23"/>
      <c r="C185" s="23"/>
      <c r="D185" s="23"/>
      <c r="E185" s="23"/>
      <c r="F185" s="23"/>
      <c r="G185" s="23"/>
      <c r="H185" s="23"/>
      <c r="I185" s="15"/>
    </row>
    <row r="186" spans="1:9" ht="20.25">
      <c r="A186" s="105"/>
      <c r="B186" s="23" t="s">
        <v>131</v>
      </c>
      <c r="C186" s="23" t="s">
        <v>132</v>
      </c>
      <c r="D186" s="23"/>
      <c r="E186" s="23"/>
      <c r="F186" s="23"/>
      <c r="G186" s="23"/>
      <c r="H186" s="23"/>
      <c r="I186" s="15"/>
    </row>
    <row r="187" spans="1:9" ht="20.25">
      <c r="A187" s="105"/>
      <c r="B187" s="23"/>
      <c r="C187" s="23"/>
      <c r="D187" s="23"/>
      <c r="E187" s="25" t="s">
        <v>133</v>
      </c>
      <c r="F187" s="23"/>
      <c r="G187" s="25" t="s">
        <v>124</v>
      </c>
      <c r="H187" s="23"/>
      <c r="I187" s="15"/>
    </row>
    <row r="188" spans="1:9" ht="20.25">
      <c r="A188" s="105"/>
      <c r="B188" s="23"/>
      <c r="C188" s="23"/>
      <c r="D188" s="23"/>
      <c r="E188" s="25" t="s">
        <v>125</v>
      </c>
      <c r="F188" s="23"/>
      <c r="G188" s="25" t="s">
        <v>248</v>
      </c>
      <c r="H188" s="23"/>
      <c r="I188" s="15"/>
    </row>
    <row r="189" spans="1:9" ht="20.25">
      <c r="A189" s="105"/>
      <c r="B189" s="23"/>
      <c r="C189" s="23"/>
      <c r="D189" s="23"/>
      <c r="E189" s="25" t="s">
        <v>272</v>
      </c>
      <c r="F189" s="23"/>
      <c r="G189" s="25" t="s">
        <v>272</v>
      </c>
      <c r="H189" s="23"/>
      <c r="I189" s="15"/>
    </row>
    <row r="190" spans="1:9" ht="20.25">
      <c r="A190" s="105"/>
      <c r="B190" s="23"/>
      <c r="C190" s="23"/>
      <c r="D190" s="23"/>
      <c r="E190" s="25" t="s">
        <v>13</v>
      </c>
      <c r="F190" s="23"/>
      <c r="G190" s="25" t="s">
        <v>13</v>
      </c>
      <c r="H190" s="23"/>
      <c r="I190" s="15"/>
    </row>
    <row r="191" spans="1:9" ht="12.75" customHeight="1">
      <c r="A191" s="105"/>
      <c r="B191" s="23"/>
      <c r="C191" s="23"/>
      <c r="D191" s="23"/>
      <c r="E191" s="23"/>
      <c r="F191" s="23"/>
      <c r="G191" s="23"/>
      <c r="H191" s="23"/>
      <c r="I191" s="15"/>
    </row>
    <row r="192" spans="1:9" ht="20.25">
      <c r="A192" s="105"/>
      <c r="B192" s="23"/>
      <c r="C192" s="23" t="s">
        <v>134</v>
      </c>
      <c r="D192" s="23"/>
      <c r="E192" s="55">
        <v>1220</v>
      </c>
      <c r="F192" s="56"/>
      <c r="G192" s="55">
        <v>1220</v>
      </c>
      <c r="H192" s="23"/>
      <c r="I192" s="15"/>
    </row>
    <row r="193" spans="1:9" ht="20.25">
      <c r="A193" s="105"/>
      <c r="B193" s="23"/>
      <c r="C193" s="23" t="s">
        <v>135</v>
      </c>
      <c r="D193" s="23"/>
      <c r="E193" s="55">
        <v>7451</v>
      </c>
      <c r="F193" s="56"/>
      <c r="G193" s="55">
        <v>8755</v>
      </c>
      <c r="H193" s="23"/>
      <c r="I193" s="15"/>
    </row>
    <row r="194" spans="1:9" ht="20.25">
      <c r="A194" s="105"/>
      <c r="B194" s="23"/>
      <c r="C194" s="23" t="s">
        <v>181</v>
      </c>
      <c r="D194" s="23"/>
      <c r="E194" s="55">
        <v>933</v>
      </c>
      <c r="F194" s="54"/>
      <c r="G194" s="55">
        <v>1034</v>
      </c>
      <c r="H194" s="23"/>
      <c r="I194" s="15"/>
    </row>
    <row r="195" spans="1:9" ht="15" customHeight="1">
      <c r="A195" s="105"/>
      <c r="B195" s="23"/>
      <c r="C195" s="23"/>
      <c r="D195" s="23"/>
      <c r="E195" s="22"/>
      <c r="F195" s="22"/>
      <c r="G195" s="23"/>
      <c r="H195" s="23"/>
      <c r="I195" s="15"/>
    </row>
    <row r="196" spans="1:9" ht="15" customHeight="1">
      <c r="A196" s="105"/>
      <c r="B196" s="23"/>
      <c r="C196" s="23"/>
      <c r="D196" s="23"/>
      <c r="E196" s="22"/>
      <c r="F196" s="22"/>
      <c r="G196" s="23"/>
      <c r="H196" s="23"/>
      <c r="I196" s="15"/>
    </row>
    <row r="197" spans="1:9" ht="20.25">
      <c r="A197" s="105"/>
      <c r="B197" s="23" t="s">
        <v>136</v>
      </c>
      <c r="C197" s="23" t="s">
        <v>274</v>
      </c>
      <c r="D197" s="23"/>
      <c r="E197" s="60"/>
      <c r="F197" s="23"/>
      <c r="G197" s="23"/>
      <c r="H197" s="23"/>
      <c r="I197" s="15"/>
    </row>
    <row r="198" spans="1:9" ht="20.25">
      <c r="A198" s="105"/>
      <c r="B198" s="23"/>
      <c r="C198" s="23"/>
      <c r="D198" s="23"/>
      <c r="E198" s="22"/>
      <c r="F198" s="23"/>
      <c r="G198" s="25" t="s">
        <v>13</v>
      </c>
      <c r="H198" s="23"/>
      <c r="I198" s="15"/>
    </row>
    <row r="199" spans="1:9" ht="12.75" customHeight="1">
      <c r="A199" s="105"/>
      <c r="B199" s="23"/>
      <c r="C199" s="23"/>
      <c r="D199" s="23"/>
      <c r="E199" s="22"/>
      <c r="F199" s="23"/>
      <c r="G199" s="22"/>
      <c r="H199" s="23"/>
      <c r="I199" s="15"/>
    </row>
    <row r="200" spans="1:9" ht="20.25">
      <c r="A200" s="105"/>
      <c r="B200" s="23"/>
      <c r="C200" s="23" t="s">
        <v>137</v>
      </c>
      <c r="D200" s="23"/>
      <c r="E200" s="22"/>
      <c r="F200" s="23"/>
      <c r="G200" s="57">
        <v>23604</v>
      </c>
      <c r="H200" s="23"/>
      <c r="I200" s="15"/>
    </row>
    <row r="201" spans="1:9" ht="20.25">
      <c r="A201" s="105"/>
      <c r="B201" s="23"/>
      <c r="C201" s="23" t="s">
        <v>273</v>
      </c>
      <c r="D201" s="23"/>
      <c r="E201" s="22"/>
      <c r="F201" s="23"/>
      <c r="G201" s="57">
        <f>G200-5994</f>
        <v>17610</v>
      </c>
      <c r="H201" s="23"/>
      <c r="I201" s="15"/>
    </row>
    <row r="202" spans="1:9" ht="20.25">
      <c r="A202" s="105"/>
      <c r="B202" s="23"/>
      <c r="C202" s="23" t="s">
        <v>138</v>
      </c>
      <c r="D202" s="23"/>
      <c r="E202" s="22"/>
      <c r="F202" s="23"/>
      <c r="G202" s="57">
        <v>20581</v>
      </c>
      <c r="H202" s="23"/>
      <c r="I202" s="15"/>
    </row>
    <row r="203" spans="1:9" ht="15" customHeight="1">
      <c r="A203" s="105"/>
      <c r="B203" s="23"/>
      <c r="C203" s="22"/>
      <c r="D203" s="23"/>
      <c r="E203" s="23"/>
      <c r="F203" s="23"/>
      <c r="G203" s="23"/>
      <c r="H203" s="23"/>
      <c r="I203" s="15"/>
    </row>
    <row r="204" spans="1:9" ht="20.25">
      <c r="A204" s="101" t="s">
        <v>139</v>
      </c>
      <c r="B204" s="22" t="s">
        <v>140</v>
      </c>
      <c r="C204" s="23"/>
      <c r="D204" s="23"/>
      <c r="E204" s="23"/>
      <c r="F204" s="23"/>
      <c r="G204" s="23"/>
      <c r="H204" s="23"/>
      <c r="I204" s="15"/>
    </row>
    <row r="205" spans="1:9" ht="18" customHeight="1">
      <c r="A205" s="105"/>
      <c r="B205" s="23"/>
      <c r="C205" s="23"/>
      <c r="D205" s="23"/>
      <c r="E205" s="23"/>
      <c r="F205" s="23"/>
      <c r="G205" s="23"/>
      <c r="H205" s="23"/>
      <c r="I205" s="15"/>
    </row>
    <row r="206" spans="1:9" ht="20.25">
      <c r="A206" s="105"/>
      <c r="B206" s="134" t="s">
        <v>237</v>
      </c>
      <c r="C206" s="23"/>
      <c r="D206" s="23"/>
      <c r="E206" s="23"/>
      <c r="F206" s="23"/>
      <c r="G206" s="23"/>
      <c r="H206" s="23"/>
      <c r="I206" s="15"/>
    </row>
    <row r="207" spans="1:9" ht="18" customHeight="1">
      <c r="A207" s="105"/>
      <c r="B207" s="23"/>
      <c r="C207" s="23"/>
      <c r="D207" s="23"/>
      <c r="E207" s="23"/>
      <c r="F207" s="23"/>
      <c r="G207" s="23"/>
      <c r="H207" s="23"/>
      <c r="I207" s="15"/>
    </row>
    <row r="208" spans="1:9" ht="20.25">
      <c r="A208" s="101" t="s">
        <v>141</v>
      </c>
      <c r="B208" s="22" t="s">
        <v>142</v>
      </c>
      <c r="C208" s="23"/>
      <c r="D208" s="23"/>
      <c r="E208" s="23"/>
      <c r="F208" s="23"/>
      <c r="G208" s="23"/>
      <c r="H208" s="23"/>
      <c r="I208" s="15"/>
    </row>
    <row r="209" spans="1:9" ht="20.25">
      <c r="A209" s="105"/>
      <c r="B209" s="23"/>
      <c r="C209" s="23"/>
      <c r="D209" s="23"/>
      <c r="E209" s="23"/>
      <c r="F209" s="23"/>
      <c r="G209" s="23"/>
      <c r="H209" s="23"/>
      <c r="I209" s="15"/>
    </row>
    <row r="210" spans="1:9" ht="20.25">
      <c r="A210" s="105"/>
      <c r="B210" s="24" t="s">
        <v>275</v>
      </c>
      <c r="C210" s="23"/>
      <c r="D210" s="23"/>
      <c r="E210" s="23"/>
      <c r="F210" s="23"/>
      <c r="G210" s="23"/>
      <c r="H210" s="23"/>
      <c r="I210" s="15"/>
    </row>
    <row r="211" spans="1:9" ht="20.25">
      <c r="A211" s="105"/>
      <c r="B211" s="23"/>
      <c r="C211" s="23"/>
      <c r="D211" s="23"/>
      <c r="E211" s="23"/>
      <c r="F211" s="23"/>
      <c r="G211" s="23"/>
      <c r="H211" s="23"/>
      <c r="I211" s="15"/>
    </row>
    <row r="212" spans="1:9" ht="20.25">
      <c r="A212" s="101" t="s">
        <v>143</v>
      </c>
      <c r="B212" s="22" t="s">
        <v>144</v>
      </c>
      <c r="C212" s="23"/>
      <c r="D212" s="23"/>
      <c r="E212" s="23"/>
      <c r="F212" s="23"/>
      <c r="G212" s="23"/>
      <c r="H212" s="23"/>
      <c r="I212" s="15"/>
    </row>
    <row r="213" spans="1:9" ht="20.25">
      <c r="A213" s="105"/>
      <c r="B213" s="23"/>
      <c r="C213" s="23"/>
      <c r="D213" s="23"/>
      <c r="E213" s="23"/>
      <c r="F213" s="23"/>
      <c r="G213" s="23"/>
      <c r="H213" s="23"/>
      <c r="I213" s="15"/>
    </row>
    <row r="214" spans="1:9" ht="20.25">
      <c r="A214" s="105"/>
      <c r="B214" s="23" t="s">
        <v>170</v>
      </c>
      <c r="C214" s="23"/>
      <c r="D214" s="23"/>
      <c r="E214" s="23"/>
      <c r="F214" s="23"/>
      <c r="G214" s="23"/>
      <c r="H214" s="23"/>
      <c r="I214" s="15"/>
    </row>
    <row r="215" spans="1:9" ht="20.25">
      <c r="A215" s="105"/>
      <c r="B215" s="23" t="s">
        <v>169</v>
      </c>
      <c r="C215" s="23"/>
      <c r="D215" s="23"/>
      <c r="E215" s="23"/>
      <c r="F215" s="23"/>
      <c r="G215" s="23"/>
      <c r="H215" s="23"/>
      <c r="I215" s="15"/>
    </row>
    <row r="216" spans="1:9" ht="18" customHeight="1">
      <c r="A216" s="105"/>
      <c r="B216" s="23"/>
      <c r="C216" s="23"/>
      <c r="D216" s="23"/>
      <c r="E216" s="23"/>
      <c r="F216" s="23"/>
      <c r="G216" s="23"/>
      <c r="H216" s="23"/>
      <c r="I216" s="15"/>
    </row>
    <row r="217" spans="1:9" ht="20.25">
      <c r="A217" s="101" t="s">
        <v>145</v>
      </c>
      <c r="B217" s="22" t="s">
        <v>146</v>
      </c>
      <c r="C217" s="23"/>
      <c r="D217" s="23"/>
      <c r="E217" s="23"/>
      <c r="F217" s="23"/>
      <c r="G217" s="23"/>
      <c r="H217" s="23"/>
      <c r="I217" s="15"/>
    </row>
    <row r="218" spans="1:9" ht="15" customHeight="1">
      <c r="A218" s="105"/>
      <c r="B218" s="23"/>
      <c r="C218" s="23"/>
      <c r="D218" s="23"/>
      <c r="E218" s="23"/>
      <c r="F218" s="23"/>
      <c r="G218" s="23"/>
      <c r="H218" s="23"/>
      <c r="I218" s="15"/>
    </row>
    <row r="219" spans="1:9" ht="20.25">
      <c r="A219" s="105"/>
      <c r="B219" s="23" t="s">
        <v>147</v>
      </c>
      <c r="C219" s="23"/>
      <c r="D219" s="23"/>
      <c r="E219" s="23"/>
      <c r="F219" s="23"/>
      <c r="G219" s="23"/>
      <c r="H219" s="23"/>
      <c r="I219" s="15"/>
    </row>
    <row r="220" spans="1:9" ht="20.25">
      <c r="A220" s="105"/>
      <c r="B220" s="23"/>
      <c r="C220" s="23"/>
      <c r="D220" s="23"/>
      <c r="E220" s="23"/>
      <c r="F220" s="23"/>
      <c r="G220" s="23"/>
      <c r="H220" s="23"/>
      <c r="I220" s="15"/>
    </row>
    <row r="221" spans="1:9" ht="20.25">
      <c r="A221" s="101" t="s">
        <v>148</v>
      </c>
      <c r="B221" s="22" t="s">
        <v>149</v>
      </c>
      <c r="C221" s="23"/>
      <c r="D221" s="23"/>
      <c r="E221" s="23"/>
      <c r="F221" s="23"/>
      <c r="G221" s="23"/>
      <c r="H221" s="23"/>
      <c r="I221" s="15"/>
    </row>
    <row r="222" spans="1:9" ht="15" customHeight="1">
      <c r="A222" s="105"/>
      <c r="B222" s="23"/>
      <c r="C222" s="23"/>
      <c r="D222" s="23"/>
      <c r="E222" s="23"/>
      <c r="F222" s="23"/>
      <c r="G222" s="23"/>
      <c r="H222" s="23"/>
      <c r="I222" s="15"/>
    </row>
    <row r="223" spans="1:9" ht="20.25" customHeight="1">
      <c r="A223" s="105"/>
      <c r="B223" s="49" t="s">
        <v>131</v>
      </c>
      <c r="C223" s="44" t="s">
        <v>276</v>
      </c>
      <c r="D223" s="23"/>
      <c r="E223" s="23"/>
      <c r="F223" s="23"/>
      <c r="G223" s="23"/>
      <c r="H223" s="23"/>
      <c r="I223" s="15"/>
    </row>
    <row r="224" spans="1:9" ht="18.75" customHeight="1">
      <c r="A224" s="105"/>
      <c r="B224" s="23"/>
      <c r="C224" s="44" t="s">
        <v>323</v>
      </c>
      <c r="D224" s="23"/>
      <c r="E224" s="23"/>
      <c r="F224" s="23"/>
      <c r="G224" s="23"/>
      <c r="H224" s="23"/>
      <c r="I224" s="15"/>
    </row>
    <row r="225" spans="1:9" ht="20.25" customHeight="1">
      <c r="A225" s="105"/>
      <c r="B225" s="23"/>
      <c r="C225" s="44" t="s">
        <v>279</v>
      </c>
      <c r="D225" s="54"/>
      <c r="E225" s="54"/>
      <c r="F225" s="54"/>
      <c r="G225" s="54"/>
      <c r="H225" s="54"/>
      <c r="I225" s="15"/>
    </row>
    <row r="226" spans="1:9" ht="20.25" customHeight="1">
      <c r="A226" s="105"/>
      <c r="B226" s="23"/>
      <c r="C226" s="44" t="s">
        <v>309</v>
      </c>
      <c r="D226" s="54"/>
      <c r="E226" s="54"/>
      <c r="F226" s="54"/>
      <c r="G226" s="54"/>
      <c r="H226" s="54"/>
      <c r="I226" s="15"/>
    </row>
    <row r="227" spans="1:9" ht="20.25" customHeight="1">
      <c r="A227" s="105"/>
      <c r="B227" s="23"/>
      <c r="C227" s="44" t="s">
        <v>277</v>
      </c>
      <c r="D227" s="54"/>
      <c r="E227" s="54"/>
      <c r="F227" s="54"/>
      <c r="G227" s="54"/>
      <c r="H227" s="54"/>
      <c r="I227" s="15"/>
    </row>
    <row r="228" spans="1:9" ht="20.25" customHeight="1">
      <c r="A228" s="105"/>
      <c r="B228" s="23"/>
      <c r="C228" s="44" t="s">
        <v>310</v>
      </c>
      <c r="D228" s="54"/>
      <c r="E228" s="54"/>
      <c r="F228" s="54"/>
      <c r="G228" s="54"/>
      <c r="H228" s="54"/>
      <c r="I228" s="15"/>
    </row>
    <row r="229" spans="1:9" ht="20.25" customHeight="1">
      <c r="A229" s="105"/>
      <c r="B229" s="23"/>
      <c r="C229" s="44"/>
      <c r="D229" s="54"/>
      <c r="E229" s="54"/>
      <c r="F229" s="54"/>
      <c r="G229" s="54"/>
      <c r="H229" s="54"/>
      <c r="I229" s="15"/>
    </row>
    <row r="230" spans="1:9" ht="20.25" customHeight="1">
      <c r="A230" s="105"/>
      <c r="B230" s="49" t="s">
        <v>278</v>
      </c>
      <c r="C230" s="23" t="s">
        <v>325</v>
      </c>
      <c r="D230" s="54"/>
      <c r="E230" s="54"/>
      <c r="F230" s="54"/>
      <c r="G230" s="54"/>
      <c r="H230" s="54"/>
      <c r="I230" s="15"/>
    </row>
    <row r="231" spans="1:9" ht="20.25" customHeight="1">
      <c r="A231" s="105"/>
      <c r="B231" s="54"/>
      <c r="C231" s="54"/>
      <c r="D231" s="54"/>
      <c r="E231" s="54"/>
      <c r="F231" s="54"/>
      <c r="G231" s="54"/>
      <c r="H231" s="54"/>
      <c r="I231" s="15"/>
    </row>
    <row r="232" spans="1:9" ht="20.25">
      <c r="A232" s="101" t="s">
        <v>150</v>
      </c>
      <c r="B232" s="22" t="s">
        <v>151</v>
      </c>
      <c r="C232" s="23"/>
      <c r="D232" s="23"/>
      <c r="E232" s="23"/>
      <c r="F232" s="23"/>
      <c r="G232" s="23"/>
      <c r="H232" s="23"/>
      <c r="I232" s="15"/>
    </row>
    <row r="233" spans="1:9" ht="15" customHeight="1">
      <c r="A233" s="101"/>
      <c r="B233" s="22"/>
      <c r="C233" s="23"/>
      <c r="D233" s="23"/>
      <c r="E233" s="23"/>
      <c r="F233" s="23"/>
      <c r="G233" s="23"/>
      <c r="H233" s="23"/>
      <c r="I233" s="15"/>
    </row>
    <row r="234" spans="1:9" ht="20.25">
      <c r="A234" s="105" t="s">
        <v>152</v>
      </c>
      <c r="B234" s="23"/>
      <c r="C234" s="23"/>
      <c r="D234" s="23"/>
      <c r="E234" s="200" t="s">
        <v>123</v>
      </c>
      <c r="F234" s="200"/>
      <c r="G234" s="200" t="s">
        <v>124</v>
      </c>
      <c r="H234" s="200"/>
      <c r="I234" s="15"/>
    </row>
    <row r="235" spans="1:9" ht="20.25">
      <c r="A235" s="105"/>
      <c r="B235" s="23"/>
      <c r="C235" s="23"/>
      <c r="D235" s="23"/>
      <c r="E235" s="200" t="s">
        <v>125</v>
      </c>
      <c r="F235" s="200"/>
      <c r="G235" s="200" t="s">
        <v>125</v>
      </c>
      <c r="H235" s="200"/>
      <c r="I235" s="15"/>
    </row>
    <row r="236" spans="1:9" ht="20.25">
      <c r="A236" s="105"/>
      <c r="B236" s="23"/>
      <c r="C236" s="23"/>
      <c r="D236" s="23"/>
      <c r="E236" s="25" t="s">
        <v>272</v>
      </c>
      <c r="F236" s="49" t="s">
        <v>280</v>
      </c>
      <c r="G236" s="25" t="s">
        <v>272</v>
      </c>
      <c r="H236" s="49" t="s">
        <v>280</v>
      </c>
      <c r="I236" s="15"/>
    </row>
    <row r="237" spans="1:9" ht="20.25">
      <c r="A237" s="105"/>
      <c r="B237" s="23"/>
      <c r="C237" s="23"/>
      <c r="D237" s="23"/>
      <c r="E237" s="25" t="s">
        <v>13</v>
      </c>
      <c r="F237" s="49" t="s">
        <v>13</v>
      </c>
      <c r="G237" s="25" t="s">
        <v>13</v>
      </c>
      <c r="H237" s="49" t="s">
        <v>13</v>
      </c>
      <c r="I237" s="15"/>
    </row>
    <row r="238" spans="1:9" ht="20.25">
      <c r="A238" s="105"/>
      <c r="B238" s="23"/>
      <c r="C238" s="22" t="s">
        <v>153</v>
      </c>
      <c r="D238" s="23"/>
      <c r="E238" s="23"/>
      <c r="F238" s="23"/>
      <c r="G238" s="23"/>
      <c r="H238" s="23"/>
      <c r="I238" s="15"/>
    </row>
    <row r="239" spans="1:9" ht="15" customHeight="1">
      <c r="A239" s="105"/>
      <c r="B239" s="23"/>
      <c r="C239" s="23"/>
      <c r="D239" s="23"/>
      <c r="E239" s="23"/>
      <c r="F239" s="23"/>
      <c r="G239" s="23"/>
      <c r="H239" s="23"/>
      <c r="I239" s="15"/>
    </row>
    <row r="240" spans="1:9" ht="20.25">
      <c r="A240" s="105"/>
      <c r="B240" s="23"/>
      <c r="C240" s="23" t="s">
        <v>211</v>
      </c>
      <c r="D240" s="23"/>
      <c r="E240" s="51"/>
      <c r="F240" s="58"/>
      <c r="G240" s="51"/>
      <c r="H240" s="58"/>
      <c r="I240" s="15"/>
    </row>
    <row r="241" spans="1:9" ht="20.25">
      <c r="A241" s="105"/>
      <c r="B241" s="23"/>
      <c r="C241" s="23" t="s">
        <v>215</v>
      </c>
      <c r="D241" s="23"/>
      <c r="E241" s="51">
        <f>'Income stat'!B30</f>
        <v>5999</v>
      </c>
      <c r="F241" s="135">
        <v>4974</v>
      </c>
      <c r="G241" s="51">
        <f>'Income stat'!D30</f>
        <v>9334</v>
      </c>
      <c r="H241" s="135">
        <v>8214</v>
      </c>
      <c r="I241" s="15"/>
    </row>
    <row r="242" spans="1:9" ht="20.25">
      <c r="A242" s="105"/>
      <c r="B242" s="23"/>
      <c r="C242" s="23"/>
      <c r="D242" s="23"/>
      <c r="E242" s="51"/>
      <c r="F242" s="135"/>
      <c r="G242" s="51"/>
      <c r="H242" s="135"/>
      <c r="I242" s="15"/>
    </row>
    <row r="243" spans="1:9" ht="20.25">
      <c r="A243" s="105"/>
      <c r="B243" s="23"/>
      <c r="C243" s="23" t="s">
        <v>154</v>
      </c>
      <c r="D243" s="23"/>
      <c r="E243" s="51"/>
      <c r="F243" s="135"/>
      <c r="G243" s="51"/>
      <c r="H243" s="135"/>
      <c r="I243" s="15"/>
    </row>
    <row r="244" spans="1:9" ht="20.25">
      <c r="A244" s="105"/>
      <c r="B244" s="23"/>
      <c r="C244" s="23" t="s">
        <v>155</v>
      </c>
      <c r="D244" s="23"/>
      <c r="E244" s="102">
        <v>74408</v>
      </c>
      <c r="F244" s="136">
        <v>74408</v>
      </c>
      <c r="G244" s="102">
        <v>74408</v>
      </c>
      <c r="H244" s="136">
        <v>74408</v>
      </c>
      <c r="I244" s="15"/>
    </row>
    <row r="245" spans="1:9" ht="20.25">
      <c r="A245" s="105"/>
      <c r="B245" s="23"/>
      <c r="C245" s="23"/>
      <c r="D245" s="23"/>
      <c r="E245" s="51"/>
      <c r="F245" s="135"/>
      <c r="G245" s="51"/>
      <c r="H245" s="135"/>
      <c r="I245" s="15"/>
    </row>
    <row r="246" spans="1:9" ht="20.25">
      <c r="A246" s="105"/>
      <c r="B246" s="23"/>
      <c r="C246" s="23" t="s">
        <v>212</v>
      </c>
      <c r="D246" s="23"/>
      <c r="E246" s="174">
        <v>8.06</v>
      </c>
      <c r="F246" s="175">
        <v>6.68</v>
      </c>
      <c r="G246" s="174">
        <v>12.54</v>
      </c>
      <c r="H246" s="137">
        <v>11.04</v>
      </c>
      <c r="I246" s="15"/>
    </row>
    <row r="247" spans="1:9" ht="20.25">
      <c r="A247" s="105"/>
      <c r="B247" s="23"/>
      <c r="C247" s="23"/>
      <c r="D247" s="23"/>
      <c r="E247" s="176"/>
      <c r="F247" s="23"/>
      <c r="G247" s="23"/>
      <c r="H247" s="23"/>
      <c r="I247" s="15"/>
    </row>
    <row r="248" spans="1:9" ht="20.25">
      <c r="A248" s="101" t="s">
        <v>240</v>
      </c>
      <c r="B248" s="22" t="s">
        <v>294</v>
      </c>
      <c r="C248" s="22"/>
      <c r="D248" s="23"/>
      <c r="E248" s="103"/>
      <c r="F248" s="62"/>
      <c r="G248" s="61"/>
      <c r="H248" s="63"/>
      <c r="I248" s="15"/>
    </row>
    <row r="249" spans="1:9" ht="15" customHeight="1">
      <c r="A249" s="101"/>
      <c r="B249" s="22"/>
      <c r="C249" s="22"/>
      <c r="D249" s="23"/>
      <c r="E249" s="103"/>
      <c r="F249" s="62"/>
      <c r="G249" s="61"/>
      <c r="H249" s="63"/>
      <c r="I249" s="15"/>
    </row>
    <row r="250" spans="1:9" ht="20.25">
      <c r="A250" s="105"/>
      <c r="B250" s="54" t="s">
        <v>295</v>
      </c>
      <c r="C250" s="23"/>
      <c r="D250" s="23"/>
      <c r="E250" s="61"/>
      <c r="F250" s="62"/>
      <c r="G250" s="61"/>
      <c r="H250" s="63"/>
      <c r="I250" s="15"/>
    </row>
    <row r="251" spans="1:9" ht="21" customHeight="1">
      <c r="A251" s="105"/>
      <c r="B251" s="54" t="s">
        <v>307</v>
      </c>
      <c r="C251" s="23"/>
      <c r="D251" s="23"/>
      <c r="E251" s="22"/>
      <c r="F251" s="59"/>
      <c r="G251" s="22"/>
      <c r="H251" s="59"/>
      <c r="I251" s="15"/>
    </row>
    <row r="252" spans="1:9" ht="15.75" customHeight="1">
      <c r="A252" s="105"/>
      <c r="B252" s="54"/>
      <c r="C252" s="23"/>
      <c r="D252" s="23"/>
      <c r="E252" s="22"/>
      <c r="F252" s="59"/>
      <c r="G252" s="22"/>
      <c r="H252" s="59"/>
      <c r="I252" s="15"/>
    </row>
    <row r="253" spans="1:9" ht="18.75" customHeight="1">
      <c r="A253" s="181" t="s">
        <v>281</v>
      </c>
      <c r="B253" s="22" t="s">
        <v>282</v>
      </c>
      <c r="C253" s="23"/>
      <c r="D253" s="23"/>
      <c r="E253" s="22"/>
      <c r="F253" s="59"/>
      <c r="G253" s="22"/>
      <c r="H253" s="59"/>
      <c r="I253" s="15"/>
    </row>
    <row r="254" spans="1:9" ht="15.75" customHeight="1">
      <c r="A254" s="105"/>
      <c r="B254" s="23"/>
      <c r="C254" s="23"/>
      <c r="D254" s="23"/>
      <c r="E254" s="22"/>
      <c r="F254" s="59"/>
      <c r="G254" s="22"/>
      <c r="H254" s="59"/>
      <c r="I254" s="15"/>
    </row>
    <row r="255" spans="1:9" ht="19.5" customHeight="1">
      <c r="A255" s="105"/>
      <c r="B255" s="23" t="s">
        <v>311</v>
      </c>
      <c r="C255" s="23"/>
      <c r="D255" s="23"/>
      <c r="E255" s="22"/>
      <c r="F255" s="59"/>
      <c r="G255" s="22"/>
      <c r="H255" s="59"/>
      <c r="I255" s="15"/>
    </row>
    <row r="256" spans="1:9" ht="19.5" customHeight="1">
      <c r="A256" s="105"/>
      <c r="B256" s="23" t="s">
        <v>283</v>
      </c>
      <c r="C256" s="23"/>
      <c r="D256" s="23"/>
      <c r="E256" s="22"/>
      <c r="F256" s="59"/>
      <c r="G256" s="22"/>
      <c r="H256" s="59"/>
      <c r="I256" s="15"/>
    </row>
    <row r="257" spans="1:9" ht="16.5" customHeight="1">
      <c r="A257" s="105"/>
      <c r="B257" s="23"/>
      <c r="C257" s="23"/>
      <c r="D257" s="23"/>
      <c r="E257" s="22"/>
      <c r="F257" s="59"/>
      <c r="G257" s="22"/>
      <c r="H257" s="59"/>
      <c r="I257" s="15"/>
    </row>
    <row r="258" spans="1:9" ht="20.25" customHeight="1">
      <c r="A258" s="105"/>
      <c r="B258" s="23"/>
      <c r="C258" s="23"/>
      <c r="D258" s="23"/>
      <c r="E258" s="25"/>
      <c r="F258" s="178" t="s">
        <v>303</v>
      </c>
      <c r="G258" s="22"/>
      <c r="H258" s="59"/>
      <c r="I258" s="15"/>
    </row>
    <row r="259" spans="1:9" ht="18.75" customHeight="1">
      <c r="A259" s="105"/>
      <c r="B259" s="23"/>
      <c r="C259" s="23"/>
      <c r="D259" s="23"/>
      <c r="E259" s="25" t="s">
        <v>303</v>
      </c>
      <c r="F259" s="178" t="s">
        <v>284</v>
      </c>
      <c r="G259" s="22"/>
      <c r="H259" s="59"/>
      <c r="I259" s="15"/>
    </row>
    <row r="260" spans="1:9" ht="18.75" customHeight="1">
      <c r="A260" s="105"/>
      <c r="B260" s="23"/>
      <c r="C260" s="22" t="s">
        <v>285</v>
      </c>
      <c r="D260" s="23"/>
      <c r="E260" s="25" t="s">
        <v>286</v>
      </c>
      <c r="F260" s="178" t="s">
        <v>287</v>
      </c>
      <c r="G260" s="22"/>
      <c r="H260" s="59"/>
      <c r="I260" s="15"/>
    </row>
    <row r="261" spans="1:9" ht="16.5" customHeight="1">
      <c r="A261" s="105"/>
      <c r="B261" s="23"/>
      <c r="C261" s="23"/>
      <c r="D261" s="23"/>
      <c r="E261" s="22"/>
      <c r="F261" s="59"/>
      <c r="G261" s="22"/>
      <c r="H261" s="59"/>
      <c r="I261" s="15"/>
    </row>
    <row r="262" spans="1:9" ht="21" customHeight="1">
      <c r="A262" s="105"/>
      <c r="B262" s="23" t="s">
        <v>288</v>
      </c>
      <c r="C262" s="23" t="s">
        <v>289</v>
      </c>
      <c r="D262" s="23"/>
      <c r="E262" s="179">
        <v>0.0112</v>
      </c>
      <c r="F262" s="179">
        <v>0.0307</v>
      </c>
      <c r="G262" s="22"/>
      <c r="H262" s="59"/>
      <c r="I262" s="15"/>
    </row>
    <row r="263" spans="1:9" ht="21" customHeight="1">
      <c r="A263" s="105"/>
      <c r="B263" s="23" t="s">
        <v>290</v>
      </c>
      <c r="C263" s="23" t="s">
        <v>291</v>
      </c>
      <c r="D263" s="23"/>
      <c r="E263" s="179">
        <v>0.0114</v>
      </c>
      <c r="F263" s="179">
        <v>0.0324</v>
      </c>
      <c r="G263" s="22"/>
      <c r="H263" s="59"/>
      <c r="I263" s="15"/>
    </row>
    <row r="264" spans="1:9" ht="21" customHeight="1">
      <c r="A264" s="105"/>
      <c r="B264" s="23" t="s">
        <v>292</v>
      </c>
      <c r="C264" s="23" t="s">
        <v>293</v>
      </c>
      <c r="D264" s="23"/>
      <c r="E264" s="179">
        <v>0.6</v>
      </c>
      <c r="F264" s="179">
        <v>0.7175</v>
      </c>
      <c r="G264" s="22"/>
      <c r="H264" s="59"/>
      <c r="I264" s="15"/>
    </row>
    <row r="265" spans="1:9" ht="18.75" customHeight="1">
      <c r="A265" s="105"/>
      <c r="B265" s="23"/>
      <c r="C265" s="23"/>
      <c r="D265" s="23"/>
      <c r="E265" s="179"/>
      <c r="F265" s="179"/>
      <c r="G265" s="22"/>
      <c r="H265" s="59"/>
      <c r="I265" s="15"/>
    </row>
    <row r="266" spans="1:9" ht="15.75" customHeight="1">
      <c r="A266" s="105"/>
      <c r="B266" s="23"/>
      <c r="C266" s="23"/>
      <c r="D266" s="23"/>
      <c r="E266" s="22"/>
      <c r="F266" s="59"/>
      <c r="G266" s="22"/>
      <c r="H266" s="59"/>
      <c r="I266" s="15"/>
    </row>
    <row r="267" spans="1:9" ht="20.25">
      <c r="A267" s="105"/>
      <c r="B267" s="23" t="s">
        <v>156</v>
      </c>
      <c r="C267" s="23"/>
      <c r="D267" s="23"/>
      <c r="E267" s="23"/>
      <c r="F267" s="23"/>
      <c r="G267" s="23"/>
      <c r="H267" s="23"/>
      <c r="I267" s="15"/>
    </row>
    <row r="268" spans="1:9" ht="20.25">
      <c r="A268" s="105"/>
      <c r="B268" s="22" t="s">
        <v>157</v>
      </c>
      <c r="C268" s="23"/>
      <c r="D268" s="23"/>
      <c r="E268" s="23"/>
      <c r="F268" s="23"/>
      <c r="G268" s="23"/>
      <c r="H268" s="23"/>
      <c r="I268" s="15"/>
    </row>
    <row r="269" spans="1:9" ht="18" customHeight="1">
      <c r="A269" s="105"/>
      <c r="B269" s="23"/>
      <c r="C269" s="23"/>
      <c r="D269" s="23"/>
      <c r="E269" s="23"/>
      <c r="F269" s="23"/>
      <c r="G269" s="23"/>
      <c r="H269" s="23"/>
      <c r="I269" s="15"/>
    </row>
    <row r="270" spans="1:9" ht="20.25">
      <c r="A270" s="105"/>
      <c r="B270" s="23" t="s">
        <v>225</v>
      </c>
      <c r="C270" s="23"/>
      <c r="D270" s="23"/>
      <c r="E270" s="23"/>
      <c r="F270" s="23"/>
      <c r="G270" s="23"/>
      <c r="H270" s="23"/>
      <c r="I270" s="15"/>
    </row>
    <row r="271" spans="1:9" ht="17.25" customHeight="1">
      <c r="A271" s="105"/>
      <c r="B271" s="23" t="s">
        <v>158</v>
      </c>
      <c r="C271" s="23"/>
      <c r="D271" s="23"/>
      <c r="E271" s="23"/>
      <c r="F271" s="23"/>
      <c r="G271" s="23"/>
      <c r="H271" s="23"/>
      <c r="I271" s="15"/>
    </row>
    <row r="272" spans="1:9" ht="20.25">
      <c r="A272" s="105"/>
      <c r="B272" s="23" t="s">
        <v>226</v>
      </c>
      <c r="C272" s="23"/>
      <c r="D272" s="23"/>
      <c r="E272" s="23"/>
      <c r="F272" s="23"/>
      <c r="G272" s="23"/>
      <c r="H272" s="23"/>
      <c r="I272" s="15"/>
    </row>
    <row r="273" spans="1:9" ht="13.5" customHeight="1">
      <c r="A273" s="105"/>
      <c r="B273" s="23"/>
      <c r="C273" s="23"/>
      <c r="D273" s="23"/>
      <c r="E273" s="23"/>
      <c r="F273" s="23"/>
      <c r="G273" s="23"/>
      <c r="H273" s="23"/>
      <c r="I273" s="15"/>
    </row>
    <row r="274" spans="1:9" ht="20.25">
      <c r="A274" s="105"/>
      <c r="B274" s="23" t="s">
        <v>159</v>
      </c>
      <c r="C274" s="23"/>
      <c r="D274" s="23"/>
      <c r="E274" s="23"/>
      <c r="F274" s="23"/>
      <c r="G274" s="23"/>
      <c r="H274" s="23"/>
      <c r="I274" s="15"/>
    </row>
    <row r="275" spans="1:9" ht="20.25">
      <c r="A275" s="105"/>
      <c r="B275" s="198" t="s">
        <v>312</v>
      </c>
      <c r="C275" s="199"/>
      <c r="D275" s="23"/>
      <c r="E275" s="23"/>
      <c r="F275" s="23"/>
      <c r="G275" s="23"/>
      <c r="H275" s="23"/>
      <c r="I275" s="15"/>
    </row>
    <row r="276" spans="1:8" ht="20.25">
      <c r="A276" s="108"/>
      <c r="B276" s="24"/>
      <c r="C276" s="24"/>
      <c r="D276" s="24"/>
      <c r="E276" s="24"/>
      <c r="F276" s="24"/>
      <c r="G276" s="24"/>
      <c r="H276" s="24"/>
    </row>
    <row r="277" spans="2:8" ht="20.25">
      <c r="B277" s="24"/>
      <c r="C277" s="24"/>
      <c r="D277" s="24"/>
      <c r="E277" s="24"/>
      <c r="F277" s="24"/>
      <c r="G277" s="24"/>
      <c r="H277" s="24"/>
    </row>
    <row r="278" spans="2:8" ht="20.25">
      <c r="B278" s="24"/>
      <c r="C278" s="24"/>
      <c r="D278" s="24"/>
      <c r="E278" s="24"/>
      <c r="F278" s="24"/>
      <c r="G278" s="24"/>
      <c r="H278" s="24"/>
    </row>
    <row r="279" spans="2:8" ht="20.25">
      <c r="B279" s="24"/>
      <c r="C279" s="24"/>
      <c r="D279" s="24"/>
      <c r="E279" s="24"/>
      <c r="F279" s="24"/>
      <c r="G279" s="24"/>
      <c r="H279" s="24"/>
    </row>
  </sheetData>
  <sheetProtection/>
  <mergeCells count="9">
    <mergeCell ref="B275:C275"/>
    <mergeCell ref="E235:F235"/>
    <mergeCell ref="G235:H235"/>
    <mergeCell ref="D166:E166"/>
    <mergeCell ref="F166:G166"/>
    <mergeCell ref="D167:E167"/>
    <mergeCell ref="F167:G167"/>
    <mergeCell ref="E234:F234"/>
    <mergeCell ref="G234:H234"/>
  </mergeCells>
  <printOptions horizontalCentered="1"/>
  <pageMargins left="0.5" right="0" top="1.15" bottom="0" header="0" footer="0"/>
  <pageSetup fitToHeight="5" horizontalDpi="1200" verticalDpi="1200" orientation="portrait" paperSize="9" scale="65" r:id="rId1"/>
  <rowBreaks count="4" manualBreakCount="4">
    <brk id="50" max="8" man="1"/>
    <brk id="109" max="8" man="1"/>
    <brk id="163" max="8" man="1"/>
    <brk id="2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user</cp:lastModifiedBy>
  <cp:lastPrinted>2009-08-03T01:08:54Z</cp:lastPrinted>
  <dcterms:created xsi:type="dcterms:W3CDTF">2004-02-06T06:19:24Z</dcterms:created>
  <dcterms:modified xsi:type="dcterms:W3CDTF">2009-08-11T02:37:10Z</dcterms:modified>
  <cp:category/>
  <cp:version/>
  <cp:contentType/>
  <cp:contentStatus/>
</cp:coreProperties>
</file>