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sheet'!$B$2:$F$62</definedName>
    <definedName name="_xlnm.Print_Area" localSheetId="3">'Cash flow'!$B$3:$G$47</definedName>
    <definedName name="_xlnm.Print_Area" localSheetId="2">'Equity'!$B$2:$H$54</definedName>
    <definedName name="_xlnm.Print_Area" localSheetId="0">'Income stat'!$A$2:$F$39</definedName>
    <definedName name="_xlnm.Print_Area" localSheetId="4">'Notes'!$A$1:$H$292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<sst xmlns="http://schemas.openxmlformats.org/spreadsheetml/2006/main" count="437" uniqueCount="331">
  <si>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</si>
  <si>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</si>
  <si>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</si>
  <si>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</si>
  <si>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</si>
  <si>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</si>
  <si>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</si>
  <si>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</si>
  <si>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</si>
  <si>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</si>
  <si>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</si>
  <si>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</si>
  <si>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</si>
  <si>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</si>
  <si>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</si>
  <si>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</si>
  <si>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</si>
  <si>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</si>
  <si>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</si>
  <si>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</si>
  <si>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</si>
  <si>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</si>
  <si>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</si>
  <si>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</si>
  <si>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</si>
  <si>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</si>
  <si>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</si>
  <si>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</si>
  <si>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</si>
  <si>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</si>
  <si>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</si>
  <si>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</si>
  <si>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</si>
  <si>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</si>
  <si>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</si>
  <si>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</si>
  <si>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</si>
  <si>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</si>
  <si>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</si>
  <si>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</si>
  <si>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</si>
  <si>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</si>
  <si>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</si>
  <si>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</si>
  <si>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</si>
  <si>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</si>
  <si>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</si>
  <si>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</si>
  <si>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</si>
  <si>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</si>
  <si>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</si>
  <si>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</si>
  <si>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</si>
  <si>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</si>
  <si>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</si>
  <si>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</si>
  <si>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</si>
  <si>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</si>
  <si>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</si>
  <si>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</si>
  <si>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</si>
  <si>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</si>
  <si>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</si>
  <si>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</si>
  <si>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</si>
  <si>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</si>
  <si>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</si>
  <si>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</si>
  <si>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</si>
  <si>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</si>
  <si>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</si>
  <si>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</si>
  <si>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</si>
  <si>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</si>
  <si>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</si>
  <si>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</si>
  <si>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</si>
  <si>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</si>
  <si>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</si>
  <si>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</si>
  <si>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</si>
  <si>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</si>
  <si>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</si>
  <si>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</si>
  <si>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</si>
  <si>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</si>
  <si>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</si>
  <si>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</si>
  <si>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</si>
  <si>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</si>
  <si>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</si>
  <si>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</si>
  <si>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</si>
  <si>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</si>
  <si>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</si>
  <si>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</si>
  <si>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</si>
  <si>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</si>
  <si>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</si>
  <si>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</si>
  <si>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</si>
  <si>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</si>
  <si>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</si>
  <si>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</si>
  <si>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</si>
  <si>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</si>
  <si>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</si>
  <si>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</si>
  <si>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</si>
  <si>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</si>
  <si>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</si>
  <si>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</si>
  <si>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</si>
  <si>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</si>
  <si>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</si>
  <si>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</si>
  <si>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</si>
  <si>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</si>
  <si>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</si>
  <si>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</si>
  <si>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</si>
  <si>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</si>
  <si>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</si>
  <si>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</si>
  <si>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</si>
  <si>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</si>
  <si>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</si>
  <si>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</si>
  <si>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</si>
  <si>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</si>
  <si>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</si>
  <si>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</si>
  <si>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</si>
  <si>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</si>
  <si>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</si>
  <si>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</si>
  <si>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</si>
  <si>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</si>
  <si>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</si>
  <si>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</si>
  <si>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</si>
  <si>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</si>
  <si>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</si>
  <si>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</si>
  <si>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</si>
  <si>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</si>
  <si>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</si>
  <si>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</si>
  <si>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</si>
  <si>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</si>
  <si>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</si>
  <si>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</si>
  <si>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</si>
  <si>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</si>
  <si>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</si>
  <si>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</si>
  <si>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</si>
  <si>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</si>
  <si>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>Diluted earnings per share</t>
  </si>
  <si>
    <t>(b)</t>
  </si>
  <si>
    <t>By Order of the Board</t>
  </si>
  <si>
    <t>UAC BERHAD</t>
  </si>
  <si>
    <t>Company Secretary</t>
  </si>
  <si>
    <t>Kuala Lumpur</t>
  </si>
  <si>
    <t>There are no outstanding proposals as at the date of this announcement.</t>
  </si>
  <si>
    <t>( The Condensed Consolidated Balance Sheets should be read in conjunction with the Annual</t>
  </si>
  <si>
    <t xml:space="preserve">Others                                             - </t>
  </si>
  <si>
    <t>amendments from the previous annual financial statements.</t>
  </si>
  <si>
    <t xml:space="preserve">The valuations of property, plant and equipment have been brought forward, without any </t>
  </si>
  <si>
    <t/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</si>
  <si>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</si>
  <si>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</si>
  <si>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</si>
  <si>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Final dividend for the year ended</t>
  </si>
  <si>
    <t xml:space="preserve">       Deferred Taxation</t>
  </si>
  <si>
    <t>year-to-date.</t>
  </si>
  <si>
    <t>- deferred tax</t>
  </si>
  <si>
    <t>- income tax</t>
  </si>
  <si>
    <t>Prospects for the current financial year</t>
  </si>
  <si>
    <t>Not applicable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</si>
  <si>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</si>
  <si>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</si>
  <si>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</si>
  <si>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</si>
  <si>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Balance as at 1 January 2006</t>
  </si>
  <si>
    <t xml:space="preserve"> 31 December 2005</t>
  </si>
  <si>
    <t>Profit before taxation</t>
  </si>
  <si>
    <t>Profit for the period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</si>
  <si>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</si>
  <si>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</si>
  <si>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</si>
  <si>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</si>
  <si>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</si>
  <si>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</si>
  <si>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</si>
  <si>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</si>
  <si>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</si>
  <si>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</si>
  <si>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</si>
  <si>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</si>
  <si>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</si>
  <si>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</si>
  <si>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</si>
  <si>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</si>
  <si>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</si>
  <si>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Equity</t>
  </si>
  <si>
    <t>Net cash from operating activities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</si>
  <si>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</si>
  <si>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</si>
  <si>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</si>
  <si>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notes attached to the interim report provide an explanation of events and transactions that are</t>
  </si>
  <si>
    <t>(The Condensed Consolidated Statement of Changes in Equity should be read in conjunction with the Annual Financial</t>
  </si>
  <si>
    <t>ESOS</t>
  </si>
  <si>
    <t>Issue of share options</t>
  </si>
  <si>
    <t>Net cash used in investing activities</t>
  </si>
  <si>
    <t>Net cash used in financing activities</t>
  </si>
  <si>
    <t xml:space="preserve">Net assets per share attributable to </t>
  </si>
  <si>
    <t>Economic Profit</t>
  </si>
  <si>
    <t>Sharifah Malek</t>
  </si>
  <si>
    <t>LS No. 00448</t>
  </si>
  <si>
    <t>9 months ended 30 September 2006</t>
  </si>
  <si>
    <t>Balance as at 30 September 2006</t>
  </si>
  <si>
    <t>Interim dividend for the year ended</t>
  </si>
  <si>
    <t>9 months ended</t>
  </si>
  <si>
    <t>30 September 2006</t>
  </si>
  <si>
    <t xml:space="preserve">9 months ended </t>
  </si>
  <si>
    <t>30.09.2006</t>
  </si>
  <si>
    <t>Net profit for the 9-month period</t>
  </si>
  <si>
    <t xml:space="preserve"> 31 December 2006</t>
  </si>
  <si>
    <t xml:space="preserve">         Dividend Payable</t>
  </si>
  <si>
    <t>Total profit on disposal</t>
  </si>
  <si>
    <t>No interim dividend was declared for the current quarter under review.</t>
  </si>
  <si>
    <t xml:space="preserve">       Prepaid Lease Payments</t>
  </si>
  <si>
    <t xml:space="preserve">        Prepaid Lease Payments </t>
  </si>
  <si>
    <t>ordinary equity holders of the Company (RM)</t>
  </si>
  <si>
    <t xml:space="preserve"> Financial Statements for the year ended 31 December 2006 )</t>
  </si>
  <si>
    <t>Interim report for the three months ended 30 September 2007</t>
  </si>
  <si>
    <t xml:space="preserve"> Attributable to equity holders of the Company</t>
  </si>
  <si>
    <t>Balance as at 1 January 2007</t>
  </si>
  <si>
    <t>Transfer for options expired</t>
  </si>
  <si>
    <t>Statements for the year ended 31 December 2006)</t>
  </si>
  <si>
    <t>9 months ended 30 September 2007</t>
  </si>
  <si>
    <t xml:space="preserve"> 31 December 2007</t>
  </si>
  <si>
    <t>Balance as at 30 September 2007</t>
  </si>
  <si>
    <t>30 September 2007</t>
  </si>
  <si>
    <t>Financial Statements for the year ended 31 December 2006 )</t>
  </si>
  <si>
    <t>Statements for the year ended 31 December 2006 )</t>
  </si>
  <si>
    <t xml:space="preserve">        Tax Recoverable</t>
  </si>
  <si>
    <t xml:space="preserve">Group's audited financial statements for the year ended 31 December 2006.  These explanatory </t>
  </si>
  <si>
    <t xml:space="preserve">ended 31 December 2006. </t>
  </si>
  <si>
    <t>A final dividend of 14 sen per share less tax at 27% and 6 sen per share tax exempt, on paid-up</t>
  </si>
  <si>
    <t xml:space="preserve">comprises property holding, sale of specialised </t>
  </si>
  <si>
    <t>Inter segment sales comprise rental charge to the building and construction products segment.</t>
  </si>
  <si>
    <t>B14)</t>
  </si>
  <si>
    <t>30.09.2007</t>
  </si>
  <si>
    <t>Investment as at 30 September 2007</t>
  </si>
  <si>
    <t>There were no group borrowings and debt securities as at 30 September 2007.</t>
  </si>
  <si>
    <t>Net (decrease) / increase in cash &amp; cash equivalents</t>
  </si>
  <si>
    <t>The Economic Profit (EP) for the nine months ended 30 September 2007 was RM1.51 million</t>
  </si>
  <si>
    <t>compared with the EP of RM12.22 million for the equivalent 9 months of 2006.</t>
  </si>
  <si>
    <t>The audit report of the Company's preceding annual  financial statements for the year ended</t>
  </si>
  <si>
    <t>31 December 2006 was not qualified.</t>
  </si>
  <si>
    <t>There were no unusual items affecting assets, liabilities, equity, net income or cash flows for the</t>
  </si>
  <si>
    <t xml:space="preserve">current financial year-to-date. </t>
  </si>
  <si>
    <t>There were no changes in estimates of amounts reported in prior interim quarter of the current</t>
  </si>
  <si>
    <t>financial year and no changes in estimates of amounts reported in prior financial years which have</t>
  </si>
  <si>
    <t>a material impact on the current quarter.</t>
  </si>
  <si>
    <t>The newly issued shares rank pari passu in all respects with the existing ordinary shares of the</t>
  </si>
  <si>
    <t>Company.</t>
  </si>
  <si>
    <t>capital of 74,387,000 ordinary shares of RM 1.00 each, amounting to RM12,065,574 in respect of</t>
  </si>
  <si>
    <t>the financial year ended 31 December 2006, was paid on 27 April 2007.</t>
  </si>
  <si>
    <t>There are no material events subsequent to the end of the current quarter that have not been</t>
  </si>
  <si>
    <t>reflected in the financial statements as at the date of this announcement.</t>
  </si>
  <si>
    <t>There were no changes in the composition of the Group for the current financial year-to-date.</t>
  </si>
  <si>
    <t>There are no contingent liabilities or contingent assets at the last annual balance sheet date or at</t>
  </si>
  <si>
    <t>the end of the current quarter.</t>
  </si>
  <si>
    <t>Approved capital expenditure not provided for in the financial statements as at 30 September 2007</t>
  </si>
  <si>
    <t>is as follows:</t>
  </si>
  <si>
    <t>Material changes in profit before tax for the current quarter compared with the preceding</t>
  </si>
  <si>
    <t>quarter</t>
  </si>
  <si>
    <t>The effective rate of taxation of the Group for the current quarter and financial year-to-date is lower</t>
  </si>
  <si>
    <t>than the statutory tax rate due to the availability of reinvestment allowance.</t>
  </si>
  <si>
    <t>There was no sale of unquoted investments and/or properties for the current quarter and financial</t>
  </si>
  <si>
    <t xml:space="preserve">Weighted average number of ordinary </t>
  </si>
  <si>
    <t xml:space="preserve">    shares in issue   ('000)</t>
  </si>
  <si>
    <t>Basic earnings per share   (sen)</t>
  </si>
  <si>
    <t xml:space="preserve">Profit for the period attributable to equity       </t>
  </si>
  <si>
    <t xml:space="preserve">   holders of the Company   (RM'000)</t>
  </si>
  <si>
    <t>Weighted average number of ordinary</t>
  </si>
  <si>
    <t xml:space="preserve">   shares in issue   ('000)</t>
  </si>
  <si>
    <t>Adjustment for share options   ('000)</t>
  </si>
  <si>
    <t xml:space="preserve">   shares for diluted earnings per </t>
  </si>
  <si>
    <t xml:space="preserve">   share   ('000)</t>
  </si>
  <si>
    <t>Diluted earnings per share   (sen)</t>
  </si>
  <si>
    <t>There was no dilution in earnings per share for the current quarter and financial year to date as a</t>
  </si>
  <si>
    <t>result of the expiry of the ESOS on 28 April 2007.</t>
  </si>
  <si>
    <t>significant to an understanding of the changes in the financial position and performance of the Group</t>
  </si>
  <si>
    <t>since the year ended 31 December 2006.</t>
  </si>
  <si>
    <t>During the current financial year-to-date, the Company increased its issued and fully paid up share</t>
  </si>
  <si>
    <t>capital from RM 74,335,000 to RM 74,408,000, as a result of the issue and allotment of 31,000 new</t>
  </si>
  <si>
    <t>ordinary shares at RM3.48 per share and 42,000 new ordinary shares at RM3.77 per share to eligible</t>
  </si>
  <si>
    <t xml:space="preserve">employees who had exercised their options pursuant to the Employees' Share Option Scheme </t>
  </si>
  <si>
    <t>("ESOS") implemented with effect from 29 April 2002. The ESOS had expired on 28 April 2007.</t>
  </si>
  <si>
    <t>Other than the above, there were no cancellations, purchases or resale and repayment of debt and</t>
  </si>
  <si>
    <t>equity securities during the current financial year-to-date.</t>
  </si>
  <si>
    <t>relates to the manufacture and sale of fibre cement</t>
  </si>
  <si>
    <t xml:space="preserve">boards, polyethylene pipes and fittings and steel roof </t>
  </si>
  <si>
    <t>trusses.</t>
  </si>
  <si>
    <t>connectors and provision of onsite installation and</t>
  </si>
  <si>
    <t>related services.</t>
  </si>
  <si>
    <t xml:space="preserve">However in the preceding quarter, an Interim Dividend of 12 sen per share less tax at 27% was </t>
  </si>
  <si>
    <t>share less tax at 27%.</t>
  </si>
  <si>
    <t xml:space="preserve">declared and paid on 26 October 2007 to shareholders, whose names appeared on the Record of </t>
  </si>
  <si>
    <t xml:space="preserve">Depositors as at 4 October 2007. Total dividend to date for the current financial year is 12 sen per </t>
  </si>
  <si>
    <t xml:space="preserve">Group revenue at RM 39.9 million was lower by 7.3% compared with that of the equivalent quarter </t>
  </si>
  <si>
    <t xml:space="preserve">Export sales volume was relatively stable but revenues were affected by competitive pricing </t>
  </si>
  <si>
    <t>pressures and the weakening of the US Dollar.</t>
  </si>
  <si>
    <t>On a cumulative year-to-date basis, Group revenue was down by 9.4% compared with that of 2006</t>
  </si>
  <si>
    <t>Group profit before tax decreased by 15.4% compared with that of the preceding quarter. The lower</t>
  </si>
  <si>
    <t>demand for fibre cement building products as well as steel roof truss systems resulted in the lower</t>
  </si>
  <si>
    <t>profit.</t>
  </si>
  <si>
    <t xml:space="preserve">The results of the current quarter also did not have the advantage of a gain on disposal of </t>
  </si>
  <si>
    <t>investments as in the previous quarter.</t>
  </si>
  <si>
    <t>The results for the current financial year for the Group is expected to be lower than that of the</t>
  </si>
  <si>
    <t>last year whilst Group profit before tax at RM 4.9 million was down by 37.0% from the same</t>
  </si>
  <si>
    <t>whilst Group profit before tax declined by 32.9%.</t>
  </si>
  <si>
    <t>previous year due to weak demand for building products in the domestic sector and the challenging</t>
  </si>
  <si>
    <t>price pressures coupled with the lower revenue resulting from the weak US Dollar in the export market.</t>
  </si>
  <si>
    <t>corresponding period. The weaker performance was mainly due to lower demand for building products</t>
  </si>
  <si>
    <t>in the domestic sector and higher costs.</t>
  </si>
  <si>
    <t>2 November 2007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</si>
</sst>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_);\(0\)"/>
    <numFmt numFmtId="175" formatCode="0.00_);\(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6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5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2" fillId="0" borderId="0" xfId="0" applyNumberFormat="1" applyFont="1" applyFill="1" applyAlignment="1">
      <alignment/>
    </xf>
    <xf numFmtId="37" fontId="4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5" fontId="7" fillId="0" borderId="0" xfId="0" applyNumberFormat="1" applyFont="1" applyAlignment="1" quotePrefix="1">
      <alignment/>
    </xf>
    <xf numFmtId="15" fontId="8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 horizontal="right"/>
    </xf>
    <xf numFmtId="37" fontId="7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vertical="center" wrapText="1"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14" fontId="3" fillId="0" borderId="8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7" fontId="4" fillId="0" borderId="15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17" xfId="0" applyNumberFormat="1" applyFont="1" applyFill="1" applyBorder="1" applyAlignment="1">
      <alignment/>
    </xf>
    <xf numFmtId="0" fontId="6" fillId="0" borderId="0" xfId="19" applyFont="1">
      <alignment/>
      <protection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Fill="1" applyAlignment="1">
      <alignment horizontal="center"/>
      <protection/>
    </xf>
    <xf numFmtId="178" fontId="3" fillId="0" borderId="0" xfId="19" applyNumberFormat="1" applyFont="1" applyAlignment="1">
      <alignment horizontal="center"/>
      <protection/>
    </xf>
    <xf numFmtId="0" fontId="3" fillId="0" borderId="18" xfId="19" applyFont="1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0" xfId="19" applyFont="1">
      <alignment/>
      <protection/>
    </xf>
    <xf numFmtId="37" fontId="4" fillId="0" borderId="0" xfId="19" applyNumberFormat="1" applyFont="1">
      <alignment/>
      <protection/>
    </xf>
    <xf numFmtId="37" fontId="2" fillId="0" borderId="0" xfId="19" applyNumberFormat="1" applyFont="1">
      <alignment/>
      <protection/>
    </xf>
    <xf numFmtId="37" fontId="4" fillId="0" borderId="15" xfId="19" applyNumberFormat="1" applyFont="1" applyBorder="1">
      <alignment/>
      <protection/>
    </xf>
    <xf numFmtId="37" fontId="2" fillId="0" borderId="15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37" fontId="4" fillId="0" borderId="15" xfId="19" applyNumberFormat="1" applyFont="1" applyFill="1" applyBorder="1">
      <alignment/>
      <protection/>
    </xf>
    <xf numFmtId="37" fontId="4" fillId="0" borderId="18" xfId="19" applyNumberFormat="1" applyFont="1" applyBorder="1">
      <alignment/>
      <protection/>
    </xf>
    <xf numFmtId="37" fontId="2" fillId="0" borderId="19" xfId="19" applyNumberFormat="1" applyFont="1" applyFill="1" applyBorder="1">
      <alignment/>
      <protection/>
    </xf>
    <xf numFmtId="37" fontId="2" fillId="0" borderId="15" xfId="19" applyNumberFormat="1" applyFont="1" applyBorder="1">
      <alignment/>
      <protection/>
    </xf>
    <xf numFmtId="37" fontId="4" fillId="0" borderId="0" xfId="19" applyNumberFormat="1" applyFont="1" applyBorder="1">
      <alignment/>
      <protection/>
    </xf>
    <xf numFmtId="37" fontId="2" fillId="0" borderId="0" xfId="19" applyNumberFormat="1" applyFont="1" applyFill="1" applyBorder="1">
      <alignment/>
      <protection/>
    </xf>
    <xf numFmtId="37" fontId="4" fillId="0" borderId="19" xfId="19" applyNumberFormat="1" applyFont="1" applyBorder="1">
      <alignment/>
      <protection/>
    </xf>
    <xf numFmtId="37" fontId="2" fillId="0" borderId="19" xfId="19" applyNumberFormat="1" applyFont="1" applyBorder="1">
      <alignment/>
      <protection/>
    </xf>
    <xf numFmtId="37" fontId="0" fillId="0" borderId="0" xfId="19" applyNumberFormat="1">
      <alignment/>
      <protection/>
    </xf>
    <xf numFmtId="37" fontId="0" fillId="0" borderId="0" xfId="19" applyNumberFormat="1" applyFont="1">
      <alignment/>
      <protection/>
    </xf>
    <xf numFmtId="4" fontId="4" fillId="0" borderId="18" xfId="19" applyNumberFormat="1" applyFont="1" applyBorder="1">
      <alignment/>
      <protection/>
    </xf>
    <xf numFmtId="4" fontId="2" fillId="0" borderId="19" xfId="19" applyNumberFormat="1" applyFont="1" applyBorder="1">
      <alignment/>
      <protection/>
    </xf>
    <xf numFmtId="0" fontId="4" fillId="0" borderId="0" xfId="19" applyFont="1">
      <alignment/>
      <protection/>
    </xf>
    <xf numFmtId="43" fontId="2" fillId="0" borderId="0" xfId="15" applyFont="1" applyAlignment="1">
      <alignment/>
    </xf>
    <xf numFmtId="43" fontId="4" fillId="0" borderId="0" xfId="15" applyFont="1" applyAlignment="1">
      <alignment/>
    </xf>
    <xf numFmtId="0" fontId="6" fillId="0" borderId="0" xfId="20" applyFont="1">
      <alignment/>
      <protection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4" fillId="0" borderId="0" xfId="20" applyFont="1">
      <alignment/>
      <protection/>
    </xf>
    <xf numFmtId="37" fontId="2" fillId="0" borderId="0" xfId="20" applyNumberFormat="1" applyFont="1" applyBorder="1">
      <alignment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right"/>
    </xf>
    <xf numFmtId="15" fontId="4" fillId="0" borderId="0" xfId="20" applyNumberFormat="1" applyFont="1" quotePrefix="1">
      <alignment/>
      <protection/>
    </xf>
    <xf numFmtId="15" fontId="2" fillId="0" borderId="0" xfId="20" applyNumberFormat="1" applyFont="1" quotePrefix="1">
      <alignment/>
      <protection/>
    </xf>
    <xf numFmtId="180" fontId="4" fillId="0" borderId="17" xfId="15" applyNumberFormat="1" applyFont="1" applyBorder="1" applyAlignment="1">
      <alignment/>
    </xf>
    <xf numFmtId="37" fontId="3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16" xfId="20" applyBorder="1">
      <alignment/>
      <protection/>
    </xf>
    <xf numFmtId="0" fontId="0" fillId="0" borderId="0" xfId="20" applyBorder="1">
      <alignment/>
      <protection/>
    </xf>
    <xf numFmtId="0" fontId="0" fillId="0" borderId="19" xfId="20" applyBorder="1">
      <alignment/>
      <protection/>
    </xf>
    <xf numFmtId="15" fontId="2" fillId="0" borderId="0" xfId="0" applyNumberFormat="1" applyFont="1" applyAlignment="1" quotePrefix="1">
      <alignment/>
    </xf>
    <xf numFmtId="37" fontId="2" fillId="0" borderId="0" xfId="0" applyNumberFormat="1" applyFont="1" applyFill="1" applyAlignment="1">
      <alignment horizontal="right"/>
    </xf>
    <xf numFmtId="43" fontId="4" fillId="0" borderId="8" xfId="15" applyFont="1" applyBorder="1" applyAlignment="1">
      <alignment/>
    </xf>
    <xf numFmtId="43" fontId="4" fillId="0" borderId="10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8" xfId="15" applyFont="1" applyBorder="1" applyAlignment="1">
      <alignment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>
      <alignment/>
      <protection/>
    </xf>
    <xf numFmtId="37" fontId="8" fillId="0" borderId="0" xfId="20" applyNumberFormat="1" applyFont="1">
      <alignment/>
      <protection/>
    </xf>
    <xf numFmtId="0" fontId="8" fillId="0" borderId="0" xfId="20" applyFont="1" applyProtection="1">
      <alignment/>
      <protection hidden="1" locked="0"/>
    </xf>
    <xf numFmtId="0" fontId="8" fillId="0" borderId="0" xfId="20" applyFont="1" applyProtection="1">
      <alignment/>
      <protection hidden="1"/>
    </xf>
    <xf numFmtId="0" fontId="9" fillId="0" borderId="0" xfId="20" applyFont="1">
      <alignment/>
      <protection/>
    </xf>
    <xf numFmtId="0" fontId="8" fillId="0" borderId="0" xfId="20" applyFont="1" applyFill="1">
      <alignment/>
      <protection/>
    </xf>
    <xf numFmtId="0" fontId="10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37" fontId="8" fillId="0" borderId="0" xfId="20" applyNumberFormat="1" applyFont="1" applyBorder="1">
      <alignment/>
      <protection/>
    </xf>
    <xf numFmtId="37" fontId="7" fillId="0" borderId="0" xfId="20" applyNumberFormat="1" applyFont="1" applyBorder="1">
      <alignment/>
      <protection/>
    </xf>
    <xf numFmtId="37" fontId="7" fillId="0" borderId="0" xfId="20" applyNumberFormat="1" applyFont="1" applyBorder="1" applyAlignment="1">
      <alignment horizontal="right"/>
      <protection/>
    </xf>
    <xf numFmtId="37" fontId="8" fillId="0" borderId="0" xfId="20" applyNumberFormat="1" applyFont="1" applyBorder="1">
      <alignment/>
      <protection/>
    </xf>
    <xf numFmtId="37" fontId="8" fillId="0" borderId="0" xfId="20" applyNumberFormat="1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174" fontId="8" fillId="0" borderId="0" xfId="20" applyNumberFormat="1" applyFont="1">
      <alignment/>
      <protection/>
    </xf>
    <xf numFmtId="174" fontId="8" fillId="0" borderId="0" xfId="20" applyNumberFormat="1" applyFont="1" applyBorder="1">
      <alignment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quotePrefix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NumberFormat="1" applyFont="1" quotePrefix="1">
      <alignment/>
      <protection/>
    </xf>
    <xf numFmtId="3" fontId="7" fillId="0" borderId="17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37" fontId="7" fillId="0" borderId="0" xfId="20" applyNumberFormat="1" applyFont="1">
      <alignment/>
      <protection/>
    </xf>
    <xf numFmtId="0" fontId="8" fillId="0" borderId="0" xfId="20" applyFont="1" applyFill="1">
      <alignment/>
      <protection/>
    </xf>
    <xf numFmtId="3" fontId="7" fillId="0" borderId="0" xfId="20" applyNumberFormat="1" applyFont="1" applyFill="1" applyAlignment="1">
      <alignment horizontal="right"/>
      <protection/>
    </xf>
    <xf numFmtId="3" fontId="8" fillId="0" borderId="0" xfId="20" applyNumberFormat="1" applyFont="1" applyFill="1">
      <alignment/>
      <protection/>
    </xf>
    <xf numFmtId="37" fontId="7" fillId="0" borderId="0" xfId="20" applyNumberFormat="1" applyFont="1" applyFill="1" applyAlignment="1">
      <alignment horizontal="right"/>
      <protection/>
    </xf>
    <xf numFmtId="3" fontId="8" fillId="0" borderId="0" xfId="20" applyNumberFormat="1" applyFont="1">
      <alignment/>
      <protection/>
    </xf>
    <xf numFmtId="37" fontId="7" fillId="0" borderId="0" xfId="20" applyNumberFormat="1" applyFont="1" applyFill="1" applyAlignment="1">
      <alignment/>
      <protection/>
    </xf>
    <xf numFmtId="175" fontId="7" fillId="0" borderId="0" xfId="20" applyNumberFormat="1" applyFont="1" applyAlignment="1">
      <alignment/>
      <protection/>
    </xf>
    <xf numFmtId="175" fontId="8" fillId="0" borderId="0" xfId="20" applyNumberFormat="1" applyFont="1">
      <alignment/>
      <protection/>
    </xf>
    <xf numFmtId="37" fontId="7" fillId="0" borderId="0" xfId="20" applyNumberFormat="1" applyFont="1" applyAlignment="1">
      <alignment horizontal="right"/>
      <protection/>
    </xf>
    <xf numFmtId="3" fontId="8" fillId="0" borderId="0" xfId="20" applyNumberFormat="1" applyFont="1" applyAlignment="1" quotePrefix="1">
      <alignment horizontal="right"/>
      <protection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43" fontId="7" fillId="0" borderId="0" xfId="15" applyFont="1" applyFill="1" applyAlignment="1">
      <alignment/>
    </xf>
    <xf numFmtId="175" fontId="8" fillId="0" borderId="0" xfId="20" applyNumberFormat="1" applyFont="1" applyAlignment="1" quotePrefix="1">
      <alignment horizontal="right"/>
      <protection/>
    </xf>
    <xf numFmtId="39" fontId="8" fillId="0" borderId="0" xfId="20" applyNumberFormat="1" applyFont="1" applyAlignment="1" quotePrefix="1">
      <alignment horizontal="right"/>
      <protection/>
    </xf>
    <xf numFmtId="175" fontId="7" fillId="0" borderId="0" xfId="20" applyNumberFormat="1" applyFont="1">
      <alignment/>
      <protection/>
    </xf>
    <xf numFmtId="185" fontId="7" fillId="0" borderId="0" xfId="20" applyNumberFormat="1" applyFont="1">
      <alignment/>
      <protection/>
    </xf>
    <xf numFmtId="0" fontId="11" fillId="0" borderId="0" xfId="20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>
      <alignment/>
      <protection/>
    </xf>
    <xf numFmtId="0" fontId="7" fillId="0" borderId="0" xfId="0" applyFont="1" applyFill="1" applyAlignment="1">
      <alignment/>
    </xf>
    <xf numFmtId="15" fontId="7" fillId="0" borderId="0" xfId="0" applyNumberFormat="1" applyFont="1" applyFill="1" applyAlignment="1" quotePrefix="1">
      <alignment/>
    </xf>
    <xf numFmtId="15" fontId="8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>
      <alignment horizontal="right"/>
    </xf>
    <xf numFmtId="37" fontId="8" fillId="0" borderId="17" xfId="0" applyNumberFormat="1" applyFont="1" applyFill="1" applyBorder="1" applyAlignment="1">
      <alignment/>
    </xf>
    <xf numFmtId="37" fontId="7" fillId="0" borderId="15" xfId="0" applyNumberFormat="1" applyFont="1" applyBorder="1" applyAlignment="1">
      <alignment/>
    </xf>
    <xf numFmtId="37" fontId="8" fillId="0" borderId="1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2" fillId="0" borderId="0" xfId="20" applyFont="1" applyFill="1">
      <alignment/>
      <protection/>
    </xf>
    <xf numFmtId="0" fontId="3" fillId="0" borderId="19" xfId="20" applyFont="1" applyBorder="1" applyAlignment="1">
      <alignment horizont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5" fontId="8" fillId="0" borderId="0" xfId="20" applyNumberFormat="1" applyFont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uac_2006qtr4 (KLSE)" xfId="19"/>
    <cellStyle name="Normal_uac_2007qtr2 (KLSE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76200</xdr:rowOff>
    </xdr:from>
    <xdr:to>
      <xdr:col>3</xdr:col>
      <xdr:colOff>342900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524250" y="1076325"/>
          <a:ext cx="1390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5</xdr:row>
      <xdr:rowOff>76200</xdr:rowOff>
    </xdr:from>
    <xdr:to>
      <xdr:col>7</xdr:col>
      <xdr:colOff>971550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7839075" y="1076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workbookViewId="0" topLeftCell="A1">
      <selection activeCell="A5" sqref="A5"/>
    </sheetView>
  </sheetViews>
  <sheetFormatPr defaultColWidth="9.140625" defaultRowHeight="12.75"/>
  <cols>
    <col min="1" max="1" width="26.281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8.75">
      <c r="A2" s="61" t="s">
        <v>0</v>
      </c>
      <c r="B2" s="2"/>
    </row>
    <row r="3" ht="15">
      <c r="A3" s="3" t="s">
        <v>236</v>
      </c>
    </row>
    <row r="4" ht="17.25">
      <c r="A4" s="1" t="s">
        <v>1</v>
      </c>
    </row>
    <row r="5" ht="15">
      <c r="A5" s="21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85">
        <v>39355</v>
      </c>
      <c r="C12" s="86">
        <v>38990</v>
      </c>
      <c r="D12" s="87">
        <v>39355</v>
      </c>
      <c r="E12" s="88">
        <v>38990</v>
      </c>
    </row>
    <row r="13" spans="2:5" ht="18" customHeight="1">
      <c r="B13" s="89" t="s">
        <v>13</v>
      </c>
      <c r="C13" s="90" t="s">
        <v>13</v>
      </c>
      <c r="D13" s="91" t="s">
        <v>13</v>
      </c>
      <c r="E13" s="92" t="s">
        <v>13</v>
      </c>
    </row>
    <row r="14" spans="2:5" ht="18" customHeight="1">
      <c r="B14" s="17"/>
      <c r="C14" s="18"/>
      <c r="D14" s="19"/>
      <c r="E14" s="20"/>
    </row>
    <row r="15" spans="2:8" ht="18" customHeight="1">
      <c r="B15" s="17"/>
      <c r="C15" s="18"/>
      <c r="D15" s="19"/>
      <c r="E15" s="20"/>
      <c r="H15" s="21"/>
    </row>
    <row r="16" spans="1:5" ht="18" customHeight="1">
      <c r="A16" t="s">
        <v>14</v>
      </c>
      <c r="B16" s="22">
        <v>39943</v>
      </c>
      <c r="C16" s="23">
        <v>43087</v>
      </c>
      <c r="D16" s="22">
        <v>128398</v>
      </c>
      <c r="E16" s="24">
        <v>141704</v>
      </c>
    </row>
    <row r="17" spans="2:5" ht="18" customHeight="1">
      <c r="B17" s="22"/>
      <c r="C17" s="23"/>
      <c r="D17" s="22"/>
      <c r="E17" s="24"/>
    </row>
    <row r="18" spans="1:5" ht="18" customHeight="1">
      <c r="A18" t="s">
        <v>15</v>
      </c>
      <c r="B18" s="22">
        <v>-36694</v>
      </c>
      <c r="C18" s="23">
        <v>-36688</v>
      </c>
      <c r="D18" s="22">
        <v>-117388</v>
      </c>
      <c r="E18" s="24">
        <v>-116522</v>
      </c>
    </row>
    <row r="19" spans="2:5" ht="18" customHeight="1">
      <c r="B19" s="22"/>
      <c r="C19" s="23"/>
      <c r="D19" s="22"/>
      <c r="E19" s="24"/>
    </row>
    <row r="20" spans="1:5" ht="18" customHeight="1">
      <c r="A20" t="s">
        <v>16</v>
      </c>
      <c r="B20" s="22">
        <v>1649</v>
      </c>
      <c r="C20" s="23">
        <v>1371</v>
      </c>
      <c r="D20" s="22">
        <v>9377</v>
      </c>
      <c r="E20" s="24">
        <v>5179</v>
      </c>
    </row>
    <row r="21" spans="2:5" ht="18" customHeight="1">
      <c r="B21" s="25"/>
      <c r="C21" s="26"/>
      <c r="D21" s="25"/>
      <c r="E21" s="27"/>
    </row>
    <row r="22" spans="1:5" ht="18" customHeight="1">
      <c r="A22" t="s">
        <v>17</v>
      </c>
      <c r="B22" s="22">
        <f>+B20+B18+B16</f>
        <v>4898</v>
      </c>
      <c r="C22" s="23">
        <f>+C20+C18+C16</f>
        <v>7770</v>
      </c>
      <c r="D22" s="22">
        <f>+D20+D18+D16</f>
        <v>20387</v>
      </c>
      <c r="E22" s="24">
        <f>+E20+E18+E16</f>
        <v>30361</v>
      </c>
    </row>
    <row r="23" spans="2:5" ht="18" customHeight="1">
      <c r="B23" s="22"/>
      <c r="C23" s="23"/>
      <c r="D23" s="22"/>
      <c r="E23" s="24"/>
    </row>
    <row r="24" spans="1:5" ht="18" customHeight="1">
      <c r="A24" t="s">
        <v>18</v>
      </c>
      <c r="B24" s="152">
        <v>0</v>
      </c>
      <c r="C24" s="154">
        <v>0</v>
      </c>
      <c r="D24" s="152">
        <v>0</v>
      </c>
      <c r="E24" s="155">
        <v>0</v>
      </c>
    </row>
    <row r="25" spans="2:5" ht="18" customHeight="1">
      <c r="B25" s="25"/>
      <c r="C25" s="26"/>
      <c r="D25" s="25"/>
      <c r="E25" s="27"/>
    </row>
    <row r="26" spans="1:5" ht="18" customHeight="1">
      <c r="A26" t="s">
        <v>186</v>
      </c>
      <c r="B26" s="22">
        <f>+B24+B22</f>
        <v>4898</v>
      </c>
      <c r="C26" s="23">
        <f>+C24+C22</f>
        <v>7770</v>
      </c>
      <c r="D26" s="22">
        <f>+D24+D22</f>
        <v>20387</v>
      </c>
      <c r="E26" s="24">
        <f>+E24+E22</f>
        <v>30361</v>
      </c>
    </row>
    <row r="27" spans="2:5" ht="18" customHeight="1">
      <c r="B27" s="22"/>
      <c r="C27" s="23"/>
      <c r="D27" s="22"/>
      <c r="E27" s="24"/>
    </row>
    <row r="28" spans="1:5" ht="18" customHeight="1">
      <c r="A28" t="s">
        <v>20</v>
      </c>
      <c r="B28" s="22">
        <v>-292</v>
      </c>
      <c r="C28" s="23">
        <v>-2369</v>
      </c>
      <c r="D28" s="22">
        <v>-4338</v>
      </c>
      <c r="E28" s="24">
        <v>-8398</v>
      </c>
    </row>
    <row r="29" spans="2:5" ht="18" customHeight="1" thickBot="1">
      <c r="B29" s="82"/>
      <c r="C29" s="83"/>
      <c r="D29" s="82"/>
      <c r="E29" s="84"/>
    </row>
    <row r="30" spans="1:5" ht="18" customHeight="1" thickBot="1">
      <c r="A30" t="s">
        <v>187</v>
      </c>
      <c r="B30" s="82">
        <f>+B28+B26</f>
        <v>4606</v>
      </c>
      <c r="C30" s="83">
        <f>+C28+C26</f>
        <v>5401</v>
      </c>
      <c r="D30" s="82">
        <f>+D28+D26</f>
        <v>16049</v>
      </c>
      <c r="E30" s="84">
        <f>+E28+E26</f>
        <v>21963</v>
      </c>
    </row>
    <row r="31" spans="2:5" ht="18" customHeight="1">
      <c r="B31" s="28"/>
      <c r="C31" s="29"/>
      <c r="D31" s="30"/>
      <c r="E31" s="31"/>
    </row>
    <row r="32" spans="1:5" ht="18" customHeight="1">
      <c r="A32" t="s">
        <v>188</v>
      </c>
      <c r="B32" s="32"/>
      <c r="C32" s="33"/>
      <c r="D32" s="34"/>
      <c r="E32" s="35"/>
    </row>
    <row r="33" spans="1:5" ht="18" customHeight="1">
      <c r="A33" s="2" t="s">
        <v>189</v>
      </c>
      <c r="B33" s="36">
        <v>6.19</v>
      </c>
      <c r="C33" s="37">
        <v>7.29</v>
      </c>
      <c r="D33" s="38">
        <v>21.58</v>
      </c>
      <c r="E33" s="39">
        <v>29.63</v>
      </c>
    </row>
    <row r="34" spans="1:5" ht="18" customHeight="1">
      <c r="A34" s="2" t="s">
        <v>190</v>
      </c>
      <c r="B34" s="152">
        <v>0</v>
      </c>
      <c r="C34" s="40">
        <v>7.28</v>
      </c>
      <c r="D34" s="153">
        <v>0</v>
      </c>
      <c r="E34" s="41">
        <v>29.6</v>
      </c>
    </row>
    <row r="35" spans="2:5" ht="18" customHeight="1">
      <c r="B35" s="42"/>
      <c r="C35" s="43"/>
      <c r="D35" s="44"/>
      <c r="E35" s="42"/>
    </row>
    <row r="38" ht="13.5">
      <c r="A38" s="60" t="s">
        <v>21</v>
      </c>
    </row>
    <row r="39" ht="13.5">
      <c r="A39" s="60" t="s">
        <v>246</v>
      </c>
    </row>
  </sheetData>
  <printOptions horizontalCentered="1"/>
  <pageMargins left="1.07" right="0.55" top="1" bottom="0.25" header="0.2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2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9.140625" style="97" customWidth="1"/>
    <col min="2" max="2" width="54.00390625" style="97" customWidth="1"/>
    <col min="3" max="3" width="17.421875" style="97" customWidth="1"/>
    <col min="4" max="4" width="9.28125" style="97" customWidth="1"/>
    <col min="5" max="5" width="17.421875" style="97" customWidth="1"/>
    <col min="6" max="16384" width="9.140625" style="97" customWidth="1"/>
  </cols>
  <sheetData>
    <row r="2" ht="18.75">
      <c r="B2" s="96" t="s">
        <v>22</v>
      </c>
    </row>
    <row r="3" ht="15">
      <c r="B3" s="98" t="s">
        <v>236</v>
      </c>
    </row>
    <row r="4" ht="17.25">
      <c r="B4" s="99" t="s">
        <v>23</v>
      </c>
    </row>
    <row r="5" ht="13.5">
      <c r="B5" s="100" t="s">
        <v>24</v>
      </c>
    </row>
    <row r="8" spans="3:5" ht="12.75">
      <c r="C8" s="101" t="s">
        <v>25</v>
      </c>
      <c r="D8" s="102"/>
      <c r="E8" s="103" t="s">
        <v>26</v>
      </c>
    </row>
    <row r="9" spans="3:5" ht="12.75">
      <c r="C9" s="101" t="s">
        <v>27</v>
      </c>
      <c r="D9" s="102"/>
      <c r="E9" s="101" t="s">
        <v>28</v>
      </c>
    </row>
    <row r="10" spans="3:5" ht="12.75">
      <c r="C10" s="101" t="s">
        <v>29</v>
      </c>
      <c r="D10" s="102"/>
      <c r="E10" s="101" t="s">
        <v>30</v>
      </c>
    </row>
    <row r="11" spans="3:5" ht="12.75">
      <c r="C11" s="101" t="s">
        <v>5</v>
      </c>
      <c r="D11" s="102"/>
      <c r="E11" s="101" t="s">
        <v>31</v>
      </c>
    </row>
    <row r="12" spans="3:5" ht="12.75">
      <c r="C12" s="101" t="s">
        <v>11</v>
      </c>
      <c r="D12" s="102"/>
      <c r="E12" s="101" t="s">
        <v>32</v>
      </c>
    </row>
    <row r="13" spans="3:5" ht="12.75">
      <c r="C13" s="104">
        <v>39355</v>
      </c>
      <c r="D13" s="102"/>
      <c r="E13" s="104">
        <v>39082</v>
      </c>
    </row>
    <row r="14" spans="3:5" ht="13.5" thickBot="1">
      <c r="C14" s="105" t="s">
        <v>13</v>
      </c>
      <c r="D14" s="102"/>
      <c r="E14" s="105" t="s">
        <v>13</v>
      </c>
    </row>
    <row r="15" spans="3:5" ht="12.75">
      <c r="C15" s="106"/>
      <c r="E15" s="106"/>
    </row>
    <row r="16" ht="15">
      <c r="B16" s="98" t="s">
        <v>197</v>
      </c>
    </row>
    <row r="17" spans="2:5" ht="15">
      <c r="B17" s="98" t="s">
        <v>192</v>
      </c>
      <c r="E17" s="107"/>
    </row>
    <row r="18" spans="2:5" ht="15">
      <c r="B18" s="98" t="s">
        <v>33</v>
      </c>
      <c r="C18" s="108">
        <v>97465</v>
      </c>
      <c r="D18" s="109"/>
      <c r="E18" s="109">
        <v>80533</v>
      </c>
    </row>
    <row r="19" spans="2:5" ht="15">
      <c r="B19" s="98" t="s">
        <v>232</v>
      </c>
      <c r="C19" s="108">
        <v>5989</v>
      </c>
      <c r="D19" s="109"/>
      <c r="E19" s="109">
        <v>6063</v>
      </c>
    </row>
    <row r="20" spans="2:5" ht="15">
      <c r="B20" s="98" t="s">
        <v>202</v>
      </c>
      <c r="C20" s="108">
        <v>1044</v>
      </c>
      <c r="D20" s="109"/>
      <c r="E20" s="109">
        <v>1054</v>
      </c>
    </row>
    <row r="21" spans="2:5" ht="15">
      <c r="B21" s="98" t="s">
        <v>34</v>
      </c>
      <c r="C21" s="108">
        <v>20148</v>
      </c>
      <c r="D21" s="109"/>
      <c r="E21" s="109">
        <v>13506</v>
      </c>
    </row>
    <row r="22" spans="2:5" ht="15">
      <c r="B22" s="98" t="s">
        <v>174</v>
      </c>
      <c r="C22" s="108">
        <v>425</v>
      </c>
      <c r="D22" s="109"/>
      <c r="E22" s="109">
        <v>503</v>
      </c>
    </row>
    <row r="23" spans="2:5" ht="15">
      <c r="B23" s="98"/>
      <c r="C23" s="110">
        <f>SUM(C18:C22)</f>
        <v>125071</v>
      </c>
      <c r="D23" s="109"/>
      <c r="E23" s="111">
        <f>SUM(E18:E22)</f>
        <v>101659</v>
      </c>
    </row>
    <row r="24" spans="2:5" ht="15">
      <c r="B24" s="98"/>
      <c r="C24" s="108"/>
      <c r="D24" s="109"/>
      <c r="E24" s="112"/>
    </row>
    <row r="25" spans="2:5" ht="15">
      <c r="B25" s="98" t="s">
        <v>193</v>
      </c>
      <c r="C25" s="108"/>
      <c r="D25" s="109"/>
      <c r="E25" s="112"/>
    </row>
    <row r="26" spans="2:5" ht="15">
      <c r="B26" s="98" t="s">
        <v>233</v>
      </c>
      <c r="C26" s="108">
        <v>99</v>
      </c>
      <c r="D26" s="109"/>
      <c r="E26" s="109">
        <v>99</v>
      </c>
    </row>
    <row r="27" spans="2:5" ht="15">
      <c r="B27" s="98" t="s">
        <v>35</v>
      </c>
      <c r="C27" s="108">
        <v>31376</v>
      </c>
      <c r="D27" s="109"/>
      <c r="E27" s="109">
        <v>26934</v>
      </c>
    </row>
    <row r="28" spans="2:5" ht="15">
      <c r="B28" s="98" t="s">
        <v>36</v>
      </c>
      <c r="C28" s="108">
        <v>38279</v>
      </c>
      <c r="D28" s="109"/>
      <c r="E28" s="109">
        <v>36662</v>
      </c>
    </row>
    <row r="29" spans="2:5" ht="15">
      <c r="B29" s="98" t="s">
        <v>247</v>
      </c>
      <c r="C29" s="108">
        <v>838</v>
      </c>
      <c r="D29" s="109"/>
      <c r="E29" s="126">
        <v>0</v>
      </c>
    </row>
    <row r="30" spans="2:5" ht="15">
      <c r="B30" s="98" t="s">
        <v>37</v>
      </c>
      <c r="C30" s="108">
        <v>148713</v>
      </c>
      <c r="D30" s="109"/>
      <c r="E30" s="109">
        <v>176681</v>
      </c>
    </row>
    <row r="31" spans="2:5" ht="15">
      <c r="B31" s="98"/>
      <c r="C31" s="113">
        <f>SUM(C26:C30)</f>
        <v>219305</v>
      </c>
      <c r="D31" s="109"/>
      <c r="E31" s="111">
        <f>SUM(E26:E30)</f>
        <v>240376</v>
      </c>
    </row>
    <row r="32" spans="2:5" ht="15">
      <c r="B32" s="98"/>
      <c r="C32" s="108"/>
      <c r="D32" s="109"/>
      <c r="E32" s="112"/>
    </row>
    <row r="33" spans="2:5" ht="15.75" thickBot="1">
      <c r="B33" s="98" t="s">
        <v>200</v>
      </c>
      <c r="C33" s="114">
        <f>+C23+C31</f>
        <v>344376</v>
      </c>
      <c r="D33" s="109"/>
      <c r="E33" s="115">
        <f>+E23+E31</f>
        <v>342035</v>
      </c>
    </row>
    <row r="34" spans="2:5" ht="15">
      <c r="B34" s="98"/>
      <c r="C34" s="108"/>
      <c r="D34" s="109"/>
      <c r="E34" s="112"/>
    </row>
    <row r="35" spans="2:5" ht="15">
      <c r="B35" s="98"/>
      <c r="C35" s="108"/>
      <c r="D35" s="109"/>
      <c r="E35" s="112"/>
    </row>
    <row r="36" spans="2:5" ht="15">
      <c r="B36" s="98" t="s">
        <v>198</v>
      </c>
      <c r="C36" s="108"/>
      <c r="D36" s="109"/>
      <c r="E36" s="112"/>
    </row>
    <row r="37" spans="2:5" ht="15">
      <c r="B37" s="98" t="s">
        <v>201</v>
      </c>
      <c r="C37" s="108"/>
      <c r="D37" s="109"/>
      <c r="E37" s="112"/>
    </row>
    <row r="38" spans="2:5" ht="15">
      <c r="B38" s="98" t="s">
        <v>182</v>
      </c>
      <c r="C38" s="108">
        <v>74408</v>
      </c>
      <c r="D38" s="109"/>
      <c r="E38" s="109">
        <v>74335</v>
      </c>
    </row>
    <row r="39" spans="2:5" ht="15">
      <c r="B39" s="98" t="s">
        <v>183</v>
      </c>
      <c r="C39" s="108">
        <v>224612</v>
      </c>
      <c r="D39" s="109"/>
      <c r="E39" s="109">
        <v>226953</v>
      </c>
    </row>
    <row r="40" spans="2:5" ht="15">
      <c r="B40" s="98" t="s">
        <v>191</v>
      </c>
      <c r="C40" s="113">
        <f>+C39+C38</f>
        <v>299020</v>
      </c>
      <c r="D40" s="109"/>
      <c r="E40" s="116">
        <f>+E39+E38</f>
        <v>301288</v>
      </c>
    </row>
    <row r="41" spans="2:5" ht="15">
      <c r="B41" s="98"/>
      <c r="C41" s="108"/>
      <c r="D41" s="109"/>
      <c r="E41" s="112"/>
    </row>
    <row r="42" spans="2:5" ht="15">
      <c r="B42" s="98" t="s">
        <v>194</v>
      </c>
      <c r="C42" s="117"/>
      <c r="D42" s="109"/>
      <c r="E42" s="118"/>
    </row>
    <row r="43" spans="2:5" ht="15">
      <c r="B43" s="98" t="s">
        <v>180</v>
      </c>
      <c r="C43" s="108">
        <v>5819</v>
      </c>
      <c r="D43" s="109"/>
      <c r="E43" s="109">
        <v>5765</v>
      </c>
    </row>
    <row r="44" spans="2:5" ht="15">
      <c r="B44" s="98" t="s">
        <v>181</v>
      </c>
      <c r="C44" s="108">
        <v>9449</v>
      </c>
      <c r="D44" s="109"/>
      <c r="E44" s="109">
        <v>9363</v>
      </c>
    </row>
    <row r="45" spans="2:5" ht="15">
      <c r="B45" s="98"/>
      <c r="C45" s="110">
        <f>SUM(C43:C44)</f>
        <v>15268</v>
      </c>
      <c r="D45" s="109"/>
      <c r="E45" s="111">
        <f>SUM(E43:E44)</f>
        <v>15128</v>
      </c>
    </row>
    <row r="46" spans="2:5" ht="15">
      <c r="B46" s="98"/>
      <c r="C46" s="108"/>
      <c r="D46" s="109"/>
      <c r="E46" s="112"/>
    </row>
    <row r="47" spans="2:5" ht="15">
      <c r="B47" s="98" t="s">
        <v>195</v>
      </c>
      <c r="C47" s="108"/>
      <c r="D47" s="109"/>
      <c r="E47" s="112"/>
    </row>
    <row r="48" spans="2:5" ht="15">
      <c r="B48" s="98" t="s">
        <v>38</v>
      </c>
      <c r="C48" s="108">
        <v>23572</v>
      </c>
      <c r="D48" s="109"/>
      <c r="E48" s="109">
        <v>23860</v>
      </c>
    </row>
    <row r="49" spans="2:5" ht="15">
      <c r="B49" s="98" t="s">
        <v>229</v>
      </c>
      <c r="C49" s="108">
        <v>6516</v>
      </c>
      <c r="D49" s="109"/>
      <c r="E49" s="126">
        <v>0</v>
      </c>
    </row>
    <row r="50" spans="2:5" ht="15">
      <c r="B50" s="98" t="s">
        <v>39</v>
      </c>
      <c r="C50" s="127">
        <v>0</v>
      </c>
      <c r="D50" s="109"/>
      <c r="E50" s="109">
        <v>1759</v>
      </c>
    </row>
    <row r="51" spans="2:5" ht="15">
      <c r="B51" s="98"/>
      <c r="C51" s="110">
        <f>SUM(C48:C50)</f>
        <v>30088</v>
      </c>
      <c r="D51" s="109"/>
      <c r="E51" s="111">
        <f>SUM(E48:E50)</f>
        <v>25619</v>
      </c>
    </row>
    <row r="52" spans="2:5" ht="15">
      <c r="B52" s="98"/>
      <c r="C52" s="108"/>
      <c r="D52" s="109"/>
      <c r="E52" s="112"/>
    </row>
    <row r="53" spans="2:5" ht="15">
      <c r="B53" s="98" t="s">
        <v>196</v>
      </c>
      <c r="C53" s="119">
        <f>+C45+C51</f>
        <v>45356</v>
      </c>
      <c r="D53" s="109"/>
      <c r="E53" s="120">
        <f>+E45+E51</f>
        <v>40747</v>
      </c>
    </row>
    <row r="54" spans="2:5" ht="15">
      <c r="B54" s="98"/>
      <c r="C54" s="117"/>
      <c r="D54" s="109"/>
      <c r="E54" s="118"/>
    </row>
    <row r="55" spans="2:5" ht="15.75" thickBot="1">
      <c r="B55" s="98" t="s">
        <v>199</v>
      </c>
      <c r="C55" s="114">
        <f>+C40+C53</f>
        <v>344376</v>
      </c>
      <c r="E55" s="120">
        <f>+E40+E53</f>
        <v>342035</v>
      </c>
    </row>
    <row r="56" spans="3:5" ht="12.75">
      <c r="C56" s="121"/>
      <c r="E56" s="122"/>
    </row>
    <row r="57" spans="2:5" ht="15">
      <c r="B57" s="98"/>
      <c r="C57" s="121"/>
      <c r="E57" s="122"/>
    </row>
    <row r="58" spans="2:5" ht="15">
      <c r="B58" s="98" t="s">
        <v>216</v>
      </c>
      <c r="E58" s="107"/>
    </row>
    <row r="59" spans="2:5" ht="15.75" thickBot="1">
      <c r="B59" s="98" t="s">
        <v>234</v>
      </c>
      <c r="C59" s="123">
        <f>C40/C38</f>
        <v>4.018653908181916</v>
      </c>
      <c r="E59" s="124">
        <f>E40/E38</f>
        <v>4.053110916795587</v>
      </c>
    </row>
    <row r="60" ht="15">
      <c r="B60" s="98"/>
    </row>
    <row r="61" ht="15">
      <c r="B61" s="125" t="s">
        <v>165</v>
      </c>
    </row>
    <row r="62" ht="15">
      <c r="B62" s="125" t="s">
        <v>235</v>
      </c>
    </row>
  </sheetData>
  <printOptions horizontalCentered="1"/>
  <pageMargins left="1" right="0" top="1" bottom="0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3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9.140625" style="129" customWidth="1"/>
    <col min="2" max="2" width="43.140625" style="129" customWidth="1"/>
    <col min="3" max="3" width="16.28125" style="129" customWidth="1"/>
    <col min="4" max="6" width="13.57421875" style="129" customWidth="1"/>
    <col min="7" max="7" width="13.8515625" style="129" customWidth="1"/>
    <col min="8" max="8" width="15.57421875" style="129" customWidth="1"/>
    <col min="9" max="28" width="9.140625" style="148" customWidth="1"/>
    <col min="29" max="16384" width="9.140625" style="129" customWidth="1"/>
  </cols>
  <sheetData>
    <row r="2" ht="18.75">
      <c r="B2" s="128" t="s">
        <v>0</v>
      </c>
    </row>
    <row r="3" ht="15">
      <c r="B3" s="130" t="s">
        <v>236</v>
      </c>
    </row>
    <row r="4" ht="17.25">
      <c r="B4" s="131" t="s">
        <v>41</v>
      </c>
    </row>
    <row r="5" ht="15" customHeight="1">
      <c r="B5" s="132" t="s">
        <v>42</v>
      </c>
    </row>
    <row r="6" spans="3:8" ht="12.75">
      <c r="C6" s="215" t="s">
        <v>237</v>
      </c>
      <c r="D6" s="215"/>
      <c r="E6" s="215"/>
      <c r="F6" s="215"/>
      <c r="G6" s="215"/>
      <c r="H6" s="215"/>
    </row>
    <row r="7" spans="3:8" ht="12.75">
      <c r="C7" s="133"/>
      <c r="D7" s="132"/>
      <c r="H7" s="134"/>
    </row>
    <row r="8" spans="2:8" ht="13.5">
      <c r="B8" s="132"/>
      <c r="C8" s="135" t="s">
        <v>40</v>
      </c>
      <c r="D8" s="135" t="s">
        <v>43</v>
      </c>
      <c r="E8" s="135" t="s">
        <v>44</v>
      </c>
      <c r="F8" s="135" t="s">
        <v>212</v>
      </c>
      <c r="G8" s="135" t="s">
        <v>45</v>
      </c>
      <c r="H8" s="134" t="s">
        <v>46</v>
      </c>
    </row>
    <row r="9" spans="2:8" ht="13.5">
      <c r="B9" s="132"/>
      <c r="C9" s="135"/>
      <c r="D9" s="135" t="s">
        <v>47</v>
      </c>
      <c r="E9" s="135" t="s">
        <v>48</v>
      </c>
      <c r="F9" s="135" t="s">
        <v>48</v>
      </c>
      <c r="G9" s="135" t="s">
        <v>49</v>
      </c>
      <c r="H9" s="135" t="s">
        <v>205</v>
      </c>
    </row>
    <row r="10" spans="2:8" ht="14.25" thickBot="1">
      <c r="B10" s="132"/>
      <c r="C10" s="136" t="s">
        <v>13</v>
      </c>
      <c r="D10" s="136" t="s">
        <v>50</v>
      </c>
      <c r="E10" s="136" t="s">
        <v>51</v>
      </c>
      <c r="F10" s="136" t="s">
        <v>51</v>
      </c>
      <c r="G10" s="136" t="s">
        <v>51</v>
      </c>
      <c r="H10" s="136" t="s">
        <v>51</v>
      </c>
    </row>
    <row r="11" spans="2:8" ht="12.75">
      <c r="B11" s="132"/>
      <c r="C11" s="137"/>
      <c r="D11" s="137"/>
      <c r="E11" s="137"/>
      <c r="F11" s="137"/>
      <c r="G11" s="137"/>
      <c r="H11" s="137"/>
    </row>
    <row r="12" spans="2:8" ht="15">
      <c r="B12" s="138" t="s">
        <v>241</v>
      </c>
      <c r="C12" s="139"/>
      <c r="D12" s="139"/>
      <c r="E12" s="139"/>
      <c r="F12" s="139"/>
      <c r="G12" s="139"/>
      <c r="H12" s="139"/>
    </row>
    <row r="13" spans="2:8" ht="15">
      <c r="B13" s="138"/>
      <c r="C13" s="138"/>
      <c r="D13" s="138"/>
      <c r="E13" s="138"/>
      <c r="F13" s="138"/>
      <c r="G13" s="138"/>
      <c r="H13" s="138"/>
    </row>
    <row r="14" spans="2:8" ht="15">
      <c r="B14" s="138" t="s">
        <v>238</v>
      </c>
      <c r="C14" s="140">
        <v>74335</v>
      </c>
      <c r="D14" s="140">
        <v>13724</v>
      </c>
      <c r="E14" s="140">
        <v>4304</v>
      </c>
      <c r="F14" s="140">
        <v>96</v>
      </c>
      <c r="G14" s="140">
        <v>208829</v>
      </c>
      <c r="H14" s="140">
        <f>SUM(C14:G14)</f>
        <v>301288</v>
      </c>
    </row>
    <row r="15" spans="2:8" ht="15">
      <c r="B15" s="138"/>
      <c r="C15" s="140"/>
      <c r="D15" s="140"/>
      <c r="E15" s="140"/>
      <c r="F15" s="140"/>
      <c r="G15" s="140"/>
      <c r="H15" s="140"/>
    </row>
    <row r="16" spans="2:8" ht="15">
      <c r="B16" s="138" t="s">
        <v>239</v>
      </c>
      <c r="C16" s="140">
        <v>0</v>
      </c>
      <c r="D16" s="140">
        <v>0</v>
      </c>
      <c r="E16" s="140">
        <v>0</v>
      </c>
      <c r="F16" s="140">
        <v>-96</v>
      </c>
      <c r="G16" s="140">
        <v>96</v>
      </c>
      <c r="H16" s="140">
        <f>F16+G16</f>
        <v>0</v>
      </c>
    </row>
    <row r="17" spans="2:8" ht="15">
      <c r="B17" s="138"/>
      <c r="C17" s="140"/>
      <c r="D17" s="140"/>
      <c r="E17" s="140"/>
      <c r="F17" s="140"/>
      <c r="G17" s="140"/>
      <c r="H17" s="140"/>
    </row>
    <row r="18" spans="2:8" ht="15">
      <c r="B18" s="138" t="s">
        <v>227</v>
      </c>
      <c r="C18" s="141">
        <v>0</v>
      </c>
      <c r="D18" s="141">
        <v>0</v>
      </c>
      <c r="E18" s="141">
        <v>0</v>
      </c>
      <c r="F18" s="141">
        <v>0</v>
      </c>
      <c r="G18" s="140">
        <v>16049</v>
      </c>
      <c r="H18" s="140">
        <f>G18</f>
        <v>16049</v>
      </c>
    </row>
    <row r="19" spans="2:8" ht="15">
      <c r="B19" s="142"/>
      <c r="C19" s="141"/>
      <c r="D19" s="141"/>
      <c r="E19" s="141"/>
      <c r="F19" s="141"/>
      <c r="G19" s="140"/>
      <c r="H19" s="140"/>
    </row>
    <row r="20" spans="2:8" ht="15">
      <c r="B20" s="138" t="s">
        <v>173</v>
      </c>
      <c r="C20" s="141"/>
      <c r="D20" s="141"/>
      <c r="E20" s="141"/>
      <c r="F20" s="141"/>
      <c r="G20" s="140"/>
      <c r="H20" s="140"/>
    </row>
    <row r="21" spans="2:8" ht="15">
      <c r="B21" s="142" t="s">
        <v>228</v>
      </c>
      <c r="C21" s="141">
        <v>0</v>
      </c>
      <c r="D21" s="141">
        <v>0</v>
      </c>
      <c r="E21" s="141">
        <v>0</v>
      </c>
      <c r="F21" s="141">
        <v>0</v>
      </c>
      <c r="G21" s="140">
        <v>-12065</v>
      </c>
      <c r="H21" s="140">
        <f>G21</f>
        <v>-12065</v>
      </c>
    </row>
    <row r="22" spans="2:8" ht="15">
      <c r="B22" s="143"/>
      <c r="C22" s="141"/>
      <c r="D22" s="141"/>
      <c r="E22" s="141"/>
      <c r="F22" s="141"/>
      <c r="G22" s="140"/>
      <c r="H22" s="140"/>
    </row>
    <row r="23" spans="2:8" ht="15">
      <c r="B23" s="138" t="s">
        <v>222</v>
      </c>
      <c r="C23" s="141"/>
      <c r="D23" s="141"/>
      <c r="E23" s="141"/>
      <c r="F23" s="141"/>
      <c r="G23" s="140"/>
      <c r="H23" s="140"/>
    </row>
    <row r="24" spans="2:8" ht="15">
      <c r="B24" s="142" t="s">
        <v>242</v>
      </c>
      <c r="C24" s="141">
        <v>0</v>
      </c>
      <c r="D24" s="141">
        <v>0</v>
      </c>
      <c r="E24" s="141">
        <v>0</v>
      </c>
      <c r="F24" s="141">
        <v>0</v>
      </c>
      <c r="G24" s="140">
        <v>-6518</v>
      </c>
      <c r="H24" s="140">
        <f>G24</f>
        <v>-6518</v>
      </c>
    </row>
    <row r="25" spans="2:8" ht="15">
      <c r="B25" s="142"/>
      <c r="C25" s="141"/>
      <c r="D25" s="141"/>
      <c r="E25" s="141"/>
      <c r="F25" s="141"/>
      <c r="G25" s="140"/>
      <c r="H25" s="140"/>
    </row>
    <row r="26" spans="2:8" ht="15">
      <c r="B26" s="138" t="s">
        <v>53</v>
      </c>
      <c r="C26" s="140">
        <v>73</v>
      </c>
      <c r="D26" s="140">
        <v>193</v>
      </c>
      <c r="E26" s="140">
        <v>0</v>
      </c>
      <c r="F26" s="140">
        <v>0</v>
      </c>
      <c r="G26" s="140">
        <v>0</v>
      </c>
      <c r="H26" s="140">
        <f>SUM(C26:G26)</f>
        <v>266</v>
      </c>
    </row>
    <row r="27" spans="2:8" ht="15">
      <c r="B27" s="138"/>
      <c r="C27" s="140"/>
      <c r="D27" s="140"/>
      <c r="E27" s="140"/>
      <c r="F27" s="140"/>
      <c r="G27" s="140"/>
      <c r="H27" s="140"/>
    </row>
    <row r="28" spans="2:8" ht="18.75" customHeight="1" thickBot="1">
      <c r="B28" s="138" t="s">
        <v>243</v>
      </c>
      <c r="C28" s="144">
        <f>+C26+C14</f>
        <v>74408</v>
      </c>
      <c r="D28" s="144">
        <f>+D26+D14</f>
        <v>13917</v>
      </c>
      <c r="E28" s="144">
        <f>+E14</f>
        <v>4304</v>
      </c>
      <c r="F28" s="144">
        <f>+F14+F16</f>
        <v>0</v>
      </c>
      <c r="G28" s="144">
        <f>+G18+G14+G21+G16+G24</f>
        <v>206391</v>
      </c>
      <c r="H28" s="144">
        <f>+H18+H14+H21+H16+H24+H26</f>
        <v>299020</v>
      </c>
    </row>
    <row r="29" spans="2:8" ht="12.75">
      <c r="B29" s="132"/>
      <c r="C29" s="145"/>
      <c r="D29" s="145"/>
      <c r="E29" s="145"/>
      <c r="F29" s="145"/>
      <c r="G29" s="145"/>
      <c r="H29" s="145"/>
    </row>
    <row r="31" ht="12.75">
      <c r="A31" s="148"/>
    </row>
    <row r="32" spans="1:8" ht="12.75">
      <c r="A32" s="148"/>
      <c r="B32" s="146"/>
      <c r="C32" s="146"/>
      <c r="D32" s="146"/>
      <c r="E32" s="146"/>
      <c r="F32" s="146"/>
      <c r="G32" s="146"/>
      <c r="H32" s="146"/>
    </row>
    <row r="33" spans="1:28" s="147" customFormat="1" ht="15">
      <c r="A33" s="148"/>
      <c r="B33" s="3" t="s">
        <v>220</v>
      </c>
      <c r="C33" s="50"/>
      <c r="D33" s="50"/>
      <c r="E33" s="50"/>
      <c r="F33" s="50"/>
      <c r="G33" s="50"/>
      <c r="H33" s="50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</row>
    <row r="34" spans="2:8" s="148" customFormat="1" ht="15">
      <c r="B34" s="3"/>
      <c r="C34" s="3"/>
      <c r="D34" s="3"/>
      <c r="E34" s="3"/>
      <c r="F34" s="3"/>
      <c r="G34" s="3"/>
      <c r="H34" s="3"/>
    </row>
    <row r="35" spans="2:8" s="148" customFormat="1" ht="15">
      <c r="B35" s="3" t="s">
        <v>184</v>
      </c>
      <c r="C35" s="47">
        <v>73881</v>
      </c>
      <c r="D35" s="47">
        <v>12496</v>
      </c>
      <c r="E35" s="47">
        <v>4304</v>
      </c>
      <c r="F35" s="54" t="s">
        <v>52</v>
      </c>
      <c r="G35" s="47">
        <v>195181</v>
      </c>
      <c r="H35" s="47">
        <f>SUM(C35:G35)</f>
        <v>285862</v>
      </c>
    </row>
    <row r="36" spans="2:8" s="148" customFormat="1" ht="15">
      <c r="B36" s="3"/>
      <c r="C36" s="47"/>
      <c r="D36" s="47"/>
      <c r="E36" s="47"/>
      <c r="F36" s="47"/>
      <c r="G36" s="47"/>
      <c r="H36" s="47"/>
    </row>
    <row r="37" spans="2:8" s="148" customFormat="1" ht="15">
      <c r="B37" s="3" t="s">
        <v>227</v>
      </c>
      <c r="C37" s="54" t="s">
        <v>52</v>
      </c>
      <c r="D37" s="54" t="s">
        <v>52</v>
      </c>
      <c r="E37" s="54" t="s">
        <v>52</v>
      </c>
      <c r="F37" s="54" t="s">
        <v>52</v>
      </c>
      <c r="G37" s="47">
        <v>21963</v>
      </c>
      <c r="H37" s="47">
        <f>SUM(C37:G37)</f>
        <v>21963</v>
      </c>
    </row>
    <row r="38" spans="2:8" s="148" customFormat="1" ht="15">
      <c r="B38" s="3"/>
      <c r="C38" s="54"/>
      <c r="D38" s="54"/>
      <c r="E38" s="54"/>
      <c r="F38" s="54"/>
      <c r="G38" s="47"/>
      <c r="H38" s="47"/>
    </row>
    <row r="39" spans="2:8" s="148" customFormat="1" ht="15">
      <c r="B39" s="3" t="s">
        <v>173</v>
      </c>
      <c r="C39" s="54"/>
      <c r="D39" s="54"/>
      <c r="E39" s="54"/>
      <c r="F39" s="54"/>
      <c r="G39" s="47"/>
      <c r="H39" s="47"/>
    </row>
    <row r="40" spans="2:8" s="148" customFormat="1" ht="15">
      <c r="B40" s="150" t="s">
        <v>185</v>
      </c>
      <c r="C40" s="54" t="s">
        <v>52</v>
      </c>
      <c r="D40" s="54" t="s">
        <v>52</v>
      </c>
      <c r="E40" s="54" t="s">
        <v>52</v>
      </c>
      <c r="F40" s="54" t="s">
        <v>52</v>
      </c>
      <c r="G40" s="47">
        <v>-10855</v>
      </c>
      <c r="H40" s="47">
        <f>SUM(C40:G40)</f>
        <v>-10855</v>
      </c>
    </row>
    <row r="41" spans="2:8" s="148" customFormat="1" ht="15">
      <c r="B41" s="150"/>
      <c r="C41" s="54"/>
      <c r="D41" s="54"/>
      <c r="E41" s="54"/>
      <c r="F41" s="54"/>
      <c r="G41" s="47"/>
      <c r="H41" s="47"/>
    </row>
    <row r="42" s="148" customFormat="1" ht="15">
      <c r="B42" s="3" t="s">
        <v>222</v>
      </c>
    </row>
    <row r="43" spans="2:8" s="148" customFormat="1" ht="15">
      <c r="B43" s="150" t="s">
        <v>228</v>
      </c>
      <c r="C43" s="54" t="s">
        <v>52</v>
      </c>
      <c r="D43" s="54" t="s">
        <v>52</v>
      </c>
      <c r="E43" s="54" t="s">
        <v>52</v>
      </c>
      <c r="F43" s="54" t="s">
        <v>52</v>
      </c>
      <c r="G43" s="47">
        <v>-6412</v>
      </c>
      <c r="H43" s="47">
        <f>SUM(C43:G43)</f>
        <v>-6412</v>
      </c>
    </row>
    <row r="44" spans="2:8" s="148" customFormat="1" ht="18.75" customHeight="1">
      <c r="B44" s="150"/>
      <c r="C44" s="54"/>
      <c r="D44" s="54"/>
      <c r="E44" s="54"/>
      <c r="F44" s="54"/>
      <c r="G44" s="47"/>
      <c r="H44" s="47"/>
    </row>
    <row r="45" spans="2:8" s="148" customFormat="1" ht="15">
      <c r="B45" s="3" t="s">
        <v>213</v>
      </c>
      <c r="C45" s="151" t="s">
        <v>52</v>
      </c>
      <c r="D45" s="151" t="s">
        <v>52</v>
      </c>
      <c r="E45" s="151" t="s">
        <v>52</v>
      </c>
      <c r="F45" s="151">
        <v>96</v>
      </c>
      <c r="G45" s="54" t="s">
        <v>52</v>
      </c>
      <c r="H45" s="47">
        <f>SUM(C45:G45)</f>
        <v>96</v>
      </c>
    </row>
    <row r="46" spans="1:28" s="149" customFormat="1" ht="15">
      <c r="A46" s="148"/>
      <c r="B46" s="150"/>
      <c r="C46" s="151"/>
      <c r="D46" s="151"/>
      <c r="E46" s="151"/>
      <c r="F46" s="151"/>
      <c r="G46" s="47"/>
      <c r="H46" s="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1:8" ht="15">
      <c r="A47" s="148"/>
      <c r="B47" s="3" t="s">
        <v>53</v>
      </c>
      <c r="C47" s="62">
        <v>330</v>
      </c>
      <c r="D47" s="62">
        <v>921</v>
      </c>
      <c r="E47" s="151" t="s">
        <v>52</v>
      </c>
      <c r="F47" s="151" t="s">
        <v>52</v>
      </c>
      <c r="G47" s="54" t="s">
        <v>52</v>
      </c>
      <c r="H47" s="47">
        <f>SUM(C47:G47)</f>
        <v>1251</v>
      </c>
    </row>
    <row r="48" spans="1:8" ht="15">
      <c r="A48" s="148"/>
      <c r="B48" s="3"/>
      <c r="C48" s="62"/>
      <c r="D48" s="62"/>
      <c r="E48" s="62"/>
      <c r="F48" s="62"/>
      <c r="G48" s="47"/>
      <c r="H48" s="47"/>
    </row>
    <row r="49" spans="1:8" ht="15" thickBot="1">
      <c r="A49" s="148"/>
      <c r="B49" s="3" t="s">
        <v>221</v>
      </c>
      <c r="C49" s="53">
        <f>+C47+C35</f>
        <v>74211</v>
      </c>
      <c r="D49" s="53">
        <f>+D47+D35</f>
        <v>13417</v>
      </c>
      <c r="E49" s="53">
        <f>+E35</f>
        <v>4304</v>
      </c>
      <c r="F49" s="53">
        <f>+F45</f>
        <v>96</v>
      </c>
      <c r="G49" s="53">
        <f>+G37+G35+G40+G43</f>
        <v>199877</v>
      </c>
      <c r="H49" s="53">
        <f>+H37+H35+H40+H43+H45+H47</f>
        <v>291905</v>
      </c>
    </row>
    <row r="52" ht="15">
      <c r="B52" s="138" t="s">
        <v>211</v>
      </c>
    </row>
    <row r="53" ht="15">
      <c r="B53" s="138" t="s">
        <v>240</v>
      </c>
    </row>
  </sheetData>
  <mergeCells count="1">
    <mergeCell ref="C6:H6"/>
  </mergeCells>
  <printOptions/>
  <pageMargins left="0.76" right="0" top="1" bottom="0.75" header="0.5" footer="0.5"/>
  <pageSetup horizontalDpi="1200" verticalDpi="12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6"/>
  <sheetViews>
    <sheetView workbookViewId="0" topLeftCell="A1">
      <selection activeCell="B3" sqref="B3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7.25">
      <c r="B3" s="1" t="s">
        <v>22</v>
      </c>
    </row>
    <row r="4" ht="15">
      <c r="B4" s="3" t="s">
        <v>236</v>
      </c>
    </row>
    <row r="5" ht="17.25">
      <c r="B5" s="1" t="s">
        <v>54</v>
      </c>
    </row>
    <row r="6" ht="12.75">
      <c r="B6" s="4" t="s">
        <v>42</v>
      </c>
    </row>
    <row r="9" spans="4:6" ht="12.75">
      <c r="D9" s="45" t="s">
        <v>25</v>
      </c>
      <c r="F9" s="45" t="s">
        <v>25</v>
      </c>
    </row>
    <row r="10" spans="4:6" ht="12.75">
      <c r="D10" s="55" t="s">
        <v>223</v>
      </c>
      <c r="F10" s="55" t="s">
        <v>223</v>
      </c>
    </row>
    <row r="11" spans="4:6" ht="12.75">
      <c r="D11" s="56" t="s">
        <v>244</v>
      </c>
      <c r="F11" s="56" t="s">
        <v>224</v>
      </c>
    </row>
    <row r="12" spans="4:6" ht="13.5" thickBot="1">
      <c r="D12" s="57" t="s">
        <v>13</v>
      </c>
      <c r="F12" s="57" t="s">
        <v>13</v>
      </c>
    </row>
    <row r="13" spans="4:6" ht="12.75">
      <c r="D13" s="58"/>
      <c r="F13" s="58"/>
    </row>
    <row r="15" spans="2:6" ht="15">
      <c r="B15" s="59" t="s">
        <v>55</v>
      </c>
      <c r="D15" s="46">
        <v>20387</v>
      </c>
      <c r="F15" s="47">
        <v>30361</v>
      </c>
    </row>
    <row r="16" spans="2:6" ht="15">
      <c r="B16" s="59"/>
      <c r="D16" s="46"/>
      <c r="F16" s="47"/>
    </row>
    <row r="17" spans="2:6" ht="15">
      <c r="B17" s="59" t="s">
        <v>56</v>
      </c>
      <c r="D17" s="46"/>
      <c r="F17" s="47"/>
    </row>
    <row r="18" spans="2:6" ht="15">
      <c r="B18" s="59" t="s">
        <v>57</v>
      </c>
      <c r="D18" s="46">
        <v>4493</v>
      </c>
      <c r="F18" s="47">
        <v>4536</v>
      </c>
    </row>
    <row r="19" spans="2:6" ht="15">
      <c r="B19" s="59" t="s">
        <v>58</v>
      </c>
      <c r="D19" s="46">
        <v>-9424</v>
      </c>
      <c r="F19" s="47">
        <v>-5163</v>
      </c>
    </row>
    <row r="20" spans="2:6" ht="15">
      <c r="B20" s="59" t="s">
        <v>59</v>
      </c>
      <c r="D20" s="51">
        <f>+D15+D18+D19</f>
        <v>15456</v>
      </c>
      <c r="F20" s="52">
        <f>+F15+F18+F19</f>
        <v>29734</v>
      </c>
    </row>
    <row r="21" spans="2:6" ht="15">
      <c r="B21" s="59"/>
      <c r="D21" s="46"/>
      <c r="F21" s="47"/>
    </row>
    <row r="22" spans="2:6" ht="15">
      <c r="B22" s="59" t="s">
        <v>60</v>
      </c>
      <c r="D22" s="46"/>
      <c r="F22" s="47"/>
    </row>
    <row r="23" spans="2:6" ht="15">
      <c r="B23" s="59" t="s">
        <v>61</v>
      </c>
      <c r="D23" s="46">
        <v>-5991</v>
      </c>
      <c r="F23" s="47">
        <v>3203</v>
      </c>
    </row>
    <row r="24" spans="2:6" ht="15">
      <c r="B24" s="59" t="s">
        <v>62</v>
      </c>
      <c r="D24" s="46">
        <v>-234</v>
      </c>
      <c r="F24" s="47">
        <v>6951</v>
      </c>
    </row>
    <row r="25" spans="2:6" ht="15">
      <c r="B25" s="59" t="s">
        <v>63</v>
      </c>
      <c r="D25" s="51">
        <f>+D20+D23+D24</f>
        <v>9231</v>
      </c>
      <c r="F25" s="52">
        <f>+F20+F23+F24</f>
        <v>39888</v>
      </c>
    </row>
    <row r="26" spans="2:6" ht="15">
      <c r="B26" s="59" t="s">
        <v>64</v>
      </c>
      <c r="D26" s="46">
        <v>-6665</v>
      </c>
      <c r="F26" s="47">
        <v>-8274</v>
      </c>
    </row>
    <row r="27" spans="2:6" ht="15">
      <c r="B27" s="59" t="s">
        <v>206</v>
      </c>
      <c r="D27" s="48">
        <f>+D26+D25</f>
        <v>2566</v>
      </c>
      <c r="F27" s="49">
        <f>+F26+F25</f>
        <v>31614</v>
      </c>
    </row>
    <row r="28" spans="2:6" ht="15">
      <c r="B28" s="59"/>
      <c r="D28" s="46"/>
      <c r="F28" s="47"/>
    </row>
    <row r="29" spans="2:6" ht="15">
      <c r="B29" s="59" t="s">
        <v>65</v>
      </c>
      <c r="D29" s="46"/>
      <c r="F29" s="47"/>
    </row>
    <row r="30" spans="2:6" ht="15">
      <c r="B30" s="59" t="s">
        <v>66</v>
      </c>
      <c r="D30" s="46">
        <v>-1703</v>
      </c>
      <c r="F30" s="47">
        <v>242</v>
      </c>
    </row>
    <row r="31" spans="2:6" ht="15">
      <c r="B31" s="59" t="s">
        <v>67</v>
      </c>
      <c r="D31" s="46">
        <v>-17030</v>
      </c>
      <c r="F31" s="47">
        <v>-8701</v>
      </c>
    </row>
    <row r="32" spans="2:6" ht="15">
      <c r="B32" s="59" t="s">
        <v>214</v>
      </c>
      <c r="D32" s="48">
        <f>+D31+D30</f>
        <v>-18733</v>
      </c>
      <c r="F32" s="49">
        <f>+F31+F30</f>
        <v>-8459</v>
      </c>
    </row>
    <row r="33" spans="2:6" ht="15">
      <c r="B33" s="59"/>
      <c r="D33" s="46"/>
      <c r="F33" s="47"/>
    </row>
    <row r="34" spans="2:6" ht="15">
      <c r="B34" s="59" t="s">
        <v>68</v>
      </c>
      <c r="D34" s="46"/>
      <c r="F34" s="47"/>
    </row>
    <row r="35" spans="2:6" ht="15">
      <c r="B35" s="59" t="s">
        <v>69</v>
      </c>
      <c r="D35" s="63">
        <v>-11801</v>
      </c>
      <c r="E35" s="64"/>
      <c r="F35" s="65">
        <v>-9605</v>
      </c>
    </row>
    <row r="36" spans="2:6" ht="15">
      <c r="B36" s="59" t="s">
        <v>215</v>
      </c>
      <c r="D36" s="93">
        <f>+D35</f>
        <v>-11801</v>
      </c>
      <c r="F36" s="49">
        <f>+F35</f>
        <v>-9605</v>
      </c>
    </row>
    <row r="37" spans="2:6" ht="15">
      <c r="B37" s="59"/>
      <c r="D37" s="94"/>
      <c r="F37" s="47"/>
    </row>
    <row r="38" spans="2:6" ht="15">
      <c r="B38" s="59" t="s">
        <v>257</v>
      </c>
      <c r="D38" s="94">
        <f>+D27+D32+D36</f>
        <v>-27968</v>
      </c>
      <c r="F38" s="62">
        <f>+F27+F32+F36</f>
        <v>13550</v>
      </c>
    </row>
    <row r="39" spans="2:6" ht="15">
      <c r="B39" s="59"/>
      <c r="D39" s="94"/>
      <c r="F39" s="47"/>
    </row>
    <row r="40" spans="2:6" ht="15">
      <c r="B40" s="59" t="s">
        <v>70</v>
      </c>
      <c r="D40" s="94">
        <v>176681</v>
      </c>
      <c r="F40" s="62">
        <v>168637</v>
      </c>
    </row>
    <row r="41" spans="2:6" ht="15">
      <c r="B41" s="59"/>
      <c r="D41" s="94"/>
      <c r="F41" s="47"/>
    </row>
    <row r="42" spans="2:6" ht="15.75" thickBot="1">
      <c r="B42" s="59" t="s">
        <v>71</v>
      </c>
      <c r="D42" s="95">
        <f>+D38+D40</f>
        <v>148713</v>
      </c>
      <c r="F42" s="53">
        <f>+F38+F40</f>
        <v>182187</v>
      </c>
    </row>
    <row r="43" ht="15">
      <c r="B43" s="59"/>
    </row>
    <row r="45" ht="13.5">
      <c r="B45" s="60" t="s">
        <v>172</v>
      </c>
    </row>
    <row r="46" ht="13.5">
      <c r="B46" s="60" t="s">
        <v>245</v>
      </c>
    </row>
  </sheetData>
  <printOptions/>
  <pageMargins left="1" right="0" top="0.75" bottom="0.75" header="0.5" footer="0.5"/>
  <pageSetup fitToHeight="1" fitToWidth="1"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="75" zoomScaleNormal="75" zoomScaleSheetLayoutView="100" workbookViewId="0" topLeftCell="A268">
      <selection activeCell="C280" sqref="C280"/>
    </sheetView>
  </sheetViews>
  <sheetFormatPr defaultColWidth="9.140625" defaultRowHeight="19.5" customHeight="1"/>
  <cols>
    <col min="1" max="1" width="7.00390625" style="163" customWidth="1"/>
    <col min="2" max="2" width="4.421875" style="158" customWidth="1"/>
    <col min="3" max="3" width="37.140625" style="158" customWidth="1"/>
    <col min="4" max="4" width="18.8515625" style="158" customWidth="1"/>
    <col min="5" max="8" width="18.7109375" style="158" customWidth="1"/>
    <col min="9" max="9" width="4.28125" style="158" customWidth="1"/>
    <col min="10" max="10" width="10.00390625" style="158" customWidth="1"/>
    <col min="11" max="11" width="10.140625" style="158" customWidth="1"/>
    <col min="12" max="16384" width="9.140625" style="158" customWidth="1"/>
  </cols>
  <sheetData>
    <row r="1" ht="19.5" customHeight="1">
      <c r="A1" s="202" t="s">
        <v>22</v>
      </c>
    </row>
    <row r="2" ht="19.5" customHeight="1">
      <c r="A2" s="214" t="s">
        <v>236</v>
      </c>
    </row>
    <row r="3" ht="19.5" customHeight="1">
      <c r="A3" s="202" t="s">
        <v>72</v>
      </c>
    </row>
    <row r="4" ht="19.5" customHeight="1">
      <c r="A4" s="202"/>
    </row>
    <row r="6" spans="1:3" ht="19.5" customHeight="1">
      <c r="A6" s="202" t="s">
        <v>74</v>
      </c>
      <c r="B6" s="156" t="s">
        <v>75</v>
      </c>
      <c r="C6" s="156"/>
    </row>
    <row r="7" spans="1:3" ht="19.5" customHeight="1">
      <c r="A7" s="183"/>
      <c r="B7" s="157"/>
      <c r="C7" s="157"/>
    </row>
    <row r="8" spans="1:8" ht="19.5" customHeight="1">
      <c r="A8" s="183"/>
      <c r="B8" s="157" t="s">
        <v>207</v>
      </c>
      <c r="C8" s="157"/>
      <c r="D8" s="157"/>
      <c r="E8" s="157"/>
      <c r="F8" s="157"/>
      <c r="G8" s="157"/>
      <c r="H8" s="157"/>
    </row>
    <row r="9" spans="1:8" ht="19.5" customHeight="1">
      <c r="A9" s="183"/>
      <c r="B9" s="157" t="s">
        <v>208</v>
      </c>
      <c r="C9" s="157"/>
      <c r="D9" s="157"/>
      <c r="E9" s="157"/>
      <c r="F9" s="157"/>
      <c r="G9" s="157"/>
      <c r="H9" s="157"/>
    </row>
    <row r="10" spans="1:8" ht="19.5" customHeight="1">
      <c r="A10" s="183"/>
      <c r="B10" s="157" t="s">
        <v>209</v>
      </c>
      <c r="C10" s="157"/>
      <c r="D10" s="157"/>
      <c r="E10" s="157"/>
      <c r="F10" s="157"/>
      <c r="G10" s="157"/>
      <c r="H10" s="157"/>
    </row>
    <row r="11" spans="1:8" ht="19.5" customHeight="1">
      <c r="A11" s="183"/>
      <c r="B11" s="157" t="s">
        <v>248</v>
      </c>
      <c r="C11" s="157"/>
      <c r="D11" s="157"/>
      <c r="E11" s="157"/>
      <c r="F11" s="157"/>
      <c r="G11" s="157"/>
      <c r="H11" s="157"/>
    </row>
    <row r="12" spans="1:8" ht="19.5" customHeight="1">
      <c r="A12" s="183"/>
      <c r="B12" s="157" t="s">
        <v>210</v>
      </c>
      <c r="C12" s="157"/>
      <c r="D12" s="157"/>
      <c r="E12" s="157"/>
      <c r="F12" s="157"/>
      <c r="G12" s="157"/>
      <c r="H12" s="157"/>
    </row>
    <row r="13" spans="1:8" ht="19.5" customHeight="1">
      <c r="A13" s="183"/>
      <c r="B13" s="157" t="s">
        <v>296</v>
      </c>
      <c r="C13" s="157"/>
      <c r="D13" s="157"/>
      <c r="E13" s="157"/>
      <c r="F13" s="157"/>
      <c r="G13" s="157"/>
      <c r="H13" s="157"/>
    </row>
    <row r="14" spans="1:8" ht="19.5" customHeight="1">
      <c r="A14" s="183"/>
      <c r="B14" s="157" t="s">
        <v>297</v>
      </c>
      <c r="C14" s="157"/>
      <c r="D14" s="157"/>
      <c r="E14" s="157"/>
      <c r="F14" s="157"/>
      <c r="G14" s="157"/>
      <c r="H14" s="157"/>
    </row>
    <row r="15" spans="1:8" ht="19.5" customHeight="1">
      <c r="A15" s="183"/>
      <c r="B15" s="157"/>
      <c r="C15" s="157"/>
      <c r="D15" s="157"/>
      <c r="E15" s="157"/>
      <c r="F15" s="157"/>
      <c r="G15" s="157"/>
      <c r="H15" s="157"/>
    </row>
    <row r="16" spans="1:8" ht="19.5" customHeight="1">
      <c r="A16" s="183"/>
      <c r="B16" s="157" t="s">
        <v>203</v>
      </c>
      <c r="C16" s="157"/>
      <c r="D16" s="157"/>
      <c r="E16" s="157"/>
      <c r="F16" s="157"/>
      <c r="G16" s="157"/>
      <c r="H16" s="157"/>
    </row>
    <row r="17" spans="1:8" ht="19.5" customHeight="1">
      <c r="A17" s="183"/>
      <c r="B17" s="157" t="s">
        <v>204</v>
      </c>
      <c r="C17" s="157"/>
      <c r="D17" s="157"/>
      <c r="E17" s="157"/>
      <c r="F17" s="157"/>
      <c r="G17" s="157"/>
      <c r="H17" s="157"/>
    </row>
    <row r="18" spans="1:8" ht="19.5" customHeight="1">
      <c r="A18" s="183"/>
      <c r="B18" s="157" t="s">
        <v>249</v>
      </c>
      <c r="C18" s="157"/>
      <c r="D18" s="157"/>
      <c r="E18" s="157"/>
      <c r="F18" s="157"/>
      <c r="G18" s="157"/>
      <c r="H18" s="157"/>
    </row>
    <row r="19" spans="1:8" ht="19.5" customHeight="1">
      <c r="A19" s="183"/>
      <c r="B19" s="157"/>
      <c r="C19" s="157"/>
      <c r="F19" s="159"/>
      <c r="G19" s="159"/>
      <c r="H19" s="159"/>
    </row>
    <row r="20" spans="1:3" ht="19.5" customHeight="1">
      <c r="A20" s="202" t="s">
        <v>76</v>
      </c>
      <c r="B20" s="156" t="s">
        <v>77</v>
      </c>
      <c r="C20" s="156"/>
    </row>
    <row r="22" ht="19.5" customHeight="1">
      <c r="B22" s="158" t="s">
        <v>260</v>
      </c>
    </row>
    <row r="23" ht="19.5" customHeight="1">
      <c r="B23" s="158" t="s">
        <v>261</v>
      </c>
    </row>
    <row r="25" spans="1:3" ht="19.5" customHeight="1">
      <c r="A25" s="202" t="s">
        <v>78</v>
      </c>
      <c r="B25" s="156" t="s">
        <v>79</v>
      </c>
      <c r="C25" s="156"/>
    </row>
    <row r="27" ht="19.5" customHeight="1">
      <c r="B27" s="158" t="s">
        <v>80</v>
      </c>
    </row>
    <row r="29" spans="1:3" ht="19.5" customHeight="1">
      <c r="A29" s="202" t="s">
        <v>81</v>
      </c>
      <c r="B29" s="156" t="s">
        <v>82</v>
      </c>
      <c r="C29" s="156"/>
    </row>
    <row r="31" ht="19.5" customHeight="1">
      <c r="B31" s="158" t="s">
        <v>262</v>
      </c>
    </row>
    <row r="32" ht="19.5" customHeight="1">
      <c r="B32" s="158" t="s">
        <v>263</v>
      </c>
    </row>
    <row r="34" spans="1:3" ht="19.5" customHeight="1">
      <c r="A34" s="202" t="s">
        <v>83</v>
      </c>
      <c r="B34" s="156" t="s">
        <v>84</v>
      </c>
      <c r="C34" s="156"/>
    </row>
    <row r="36" spans="1:2" ht="19.5" customHeight="1">
      <c r="A36" s="158"/>
      <c r="B36" s="158" t="s">
        <v>264</v>
      </c>
    </row>
    <row r="37" spans="1:2" ht="19.5" customHeight="1">
      <c r="A37" s="158"/>
      <c r="B37" s="158" t="s">
        <v>265</v>
      </c>
    </row>
    <row r="38" spans="1:2" ht="19.5" customHeight="1">
      <c r="A38" s="158"/>
      <c r="B38" s="158" t="s">
        <v>266</v>
      </c>
    </row>
    <row r="40" spans="1:3" ht="19.5" customHeight="1">
      <c r="A40" s="202" t="s">
        <v>85</v>
      </c>
      <c r="B40" s="156" t="s">
        <v>86</v>
      </c>
      <c r="C40" s="156"/>
    </row>
    <row r="42" spans="2:3" ht="19.5" customHeight="1">
      <c r="B42" s="160" t="s">
        <v>298</v>
      </c>
      <c r="C42" s="161"/>
    </row>
    <row r="43" spans="1:3" ht="19.5" customHeight="1">
      <c r="A43" s="163" t="s">
        <v>73</v>
      </c>
      <c r="B43" s="161" t="s">
        <v>299</v>
      </c>
      <c r="C43" s="161"/>
    </row>
    <row r="44" spans="2:3" ht="19.5" customHeight="1">
      <c r="B44" s="161" t="s">
        <v>300</v>
      </c>
      <c r="C44" s="161"/>
    </row>
    <row r="45" spans="2:3" ht="19.5" customHeight="1">
      <c r="B45" s="161" t="s">
        <v>301</v>
      </c>
      <c r="C45" s="161"/>
    </row>
    <row r="46" spans="2:3" ht="19.5" customHeight="1">
      <c r="B46" s="161" t="s">
        <v>302</v>
      </c>
      <c r="C46" s="161"/>
    </row>
    <row r="47" ht="19.5" customHeight="1">
      <c r="C47" s="161"/>
    </row>
    <row r="48" spans="2:3" ht="19.5" customHeight="1">
      <c r="B48" s="161" t="s">
        <v>267</v>
      </c>
      <c r="C48" s="161"/>
    </row>
    <row r="49" spans="2:3" ht="19.5" customHeight="1">
      <c r="B49" s="161" t="s">
        <v>268</v>
      </c>
      <c r="C49" s="161"/>
    </row>
    <row r="50" spans="2:3" ht="19.5" customHeight="1">
      <c r="B50" s="161"/>
      <c r="C50" s="161"/>
    </row>
    <row r="51" ht="19.5" customHeight="1">
      <c r="B51" s="161" t="s">
        <v>303</v>
      </c>
    </row>
    <row r="52" ht="19.5" customHeight="1">
      <c r="B52" s="161" t="s">
        <v>304</v>
      </c>
    </row>
    <row r="53" ht="19.5" customHeight="1">
      <c r="B53" s="161"/>
    </row>
    <row r="54" spans="1:8" ht="19.5" customHeight="1">
      <c r="A54" s="202" t="s">
        <v>87</v>
      </c>
      <c r="B54" s="156" t="s">
        <v>88</v>
      </c>
      <c r="C54" s="156"/>
      <c r="H54" s="162"/>
    </row>
    <row r="56" ht="19.5" customHeight="1">
      <c r="B56" s="163" t="s">
        <v>250</v>
      </c>
    </row>
    <row r="57" spans="2:3" ht="19.5" customHeight="1">
      <c r="B57" s="163" t="s">
        <v>269</v>
      </c>
      <c r="C57" s="163"/>
    </row>
    <row r="58" ht="19.5" customHeight="1">
      <c r="B58" s="163" t="s">
        <v>270</v>
      </c>
    </row>
    <row r="60" spans="1:3" ht="19.5" customHeight="1">
      <c r="A60" s="202" t="s">
        <v>89</v>
      </c>
      <c r="B60" s="156" t="s">
        <v>90</v>
      </c>
      <c r="C60" s="156"/>
    </row>
    <row r="62" ht="19.5" customHeight="1">
      <c r="B62" s="158" t="s">
        <v>91</v>
      </c>
    </row>
    <row r="64" spans="2:5" ht="19.5" customHeight="1">
      <c r="B64" s="164" t="s">
        <v>92</v>
      </c>
      <c r="C64" s="158" t="s">
        <v>93</v>
      </c>
      <c r="E64" s="158" t="s">
        <v>305</v>
      </c>
    </row>
    <row r="65" spans="2:5" ht="19.5" customHeight="1">
      <c r="B65" s="164"/>
      <c r="E65" s="158" t="s">
        <v>306</v>
      </c>
    </row>
    <row r="66" spans="2:5" ht="19.5" customHeight="1">
      <c r="B66" s="164"/>
      <c r="E66" s="158" t="s">
        <v>307</v>
      </c>
    </row>
    <row r="67" ht="19.5" customHeight="1">
      <c r="B67" s="164"/>
    </row>
    <row r="68" spans="2:5" ht="19.5" customHeight="1">
      <c r="B68" s="164" t="s">
        <v>92</v>
      </c>
      <c r="C68" s="158" t="s">
        <v>166</v>
      </c>
      <c r="E68" s="158" t="s">
        <v>251</v>
      </c>
    </row>
    <row r="69" spans="2:5" ht="19.5" customHeight="1">
      <c r="B69" s="164"/>
      <c r="E69" s="158" t="s">
        <v>308</v>
      </c>
    </row>
    <row r="70" ht="19.5" customHeight="1">
      <c r="E70" s="158" t="s">
        <v>309</v>
      </c>
    </row>
    <row r="72" ht="19.5" customHeight="1">
      <c r="B72" s="158" t="s">
        <v>252</v>
      </c>
    </row>
    <row r="74" spans="3:6" ht="19.5" customHeight="1">
      <c r="C74" s="67"/>
      <c r="D74" s="68" t="s">
        <v>94</v>
      </c>
      <c r="E74" s="67"/>
      <c r="F74" s="67"/>
    </row>
    <row r="75" spans="3:8" ht="19.5" customHeight="1">
      <c r="C75" s="67"/>
      <c r="D75" s="69" t="s">
        <v>95</v>
      </c>
      <c r="E75" s="69" t="s">
        <v>96</v>
      </c>
      <c r="F75" s="69" t="s">
        <v>97</v>
      </c>
      <c r="H75" s="166"/>
    </row>
    <row r="76" spans="3:8" ht="19.5" customHeight="1">
      <c r="C76" s="67"/>
      <c r="D76" s="69" t="s">
        <v>98</v>
      </c>
      <c r="E76" s="69"/>
      <c r="F76" s="69"/>
      <c r="H76" s="166"/>
    </row>
    <row r="77" spans="3:8" ht="19.5" customHeight="1">
      <c r="C77" s="67"/>
      <c r="D77" s="69" t="s">
        <v>13</v>
      </c>
      <c r="E77" s="69" t="s">
        <v>13</v>
      </c>
      <c r="F77" s="69" t="s">
        <v>13</v>
      </c>
      <c r="H77" s="166"/>
    </row>
    <row r="78" spans="3:8" ht="19.5" customHeight="1">
      <c r="C78" s="66" t="s">
        <v>225</v>
      </c>
      <c r="D78" s="212"/>
      <c r="E78" s="212"/>
      <c r="F78" s="212"/>
      <c r="H78" s="167"/>
    </row>
    <row r="79" spans="3:8" ht="19.5" customHeight="1">
      <c r="C79" s="70" t="s">
        <v>244</v>
      </c>
      <c r="D79" s="212"/>
      <c r="E79" s="212"/>
      <c r="F79" s="212"/>
      <c r="H79" s="167"/>
    </row>
    <row r="80" spans="3:8" ht="19.5" customHeight="1">
      <c r="C80" s="71" t="s">
        <v>14</v>
      </c>
      <c r="D80" s="212"/>
      <c r="E80" s="212"/>
      <c r="F80" s="212"/>
      <c r="H80" s="167"/>
    </row>
    <row r="81" spans="3:8" ht="19.5" customHeight="1">
      <c r="C81" s="67" t="s">
        <v>99</v>
      </c>
      <c r="D81" s="72">
        <v>128398</v>
      </c>
      <c r="E81" s="72">
        <v>180</v>
      </c>
      <c r="F81" s="73">
        <f>+E81+D81</f>
        <v>128578</v>
      </c>
      <c r="H81" s="168"/>
    </row>
    <row r="82" spans="3:8" ht="19.5" customHeight="1">
      <c r="C82" s="67" t="s">
        <v>100</v>
      </c>
      <c r="D82" s="74">
        <v>0</v>
      </c>
      <c r="E82" s="74">
        <v>-180</v>
      </c>
      <c r="F82" s="74">
        <f>+E82+D82</f>
        <v>-180</v>
      </c>
      <c r="H82" s="169"/>
    </row>
    <row r="83" spans="3:8" ht="19.5" customHeight="1" thickBot="1">
      <c r="C83" s="67" t="s">
        <v>101</v>
      </c>
      <c r="D83" s="75">
        <f>SUM(D81:D82)</f>
        <v>128398</v>
      </c>
      <c r="E83" s="75">
        <f>SUM(E81:E82)</f>
        <v>0</v>
      </c>
      <c r="F83" s="75">
        <f>+E83+D83</f>
        <v>128398</v>
      </c>
      <c r="H83" s="168"/>
    </row>
    <row r="84" spans="3:8" ht="19.5" customHeight="1">
      <c r="C84" s="67"/>
      <c r="D84" s="72"/>
      <c r="E84" s="72"/>
      <c r="F84" s="72"/>
      <c r="H84" s="168"/>
    </row>
    <row r="85" spans="3:8" ht="19.5" customHeight="1">
      <c r="C85" s="67" t="s">
        <v>102</v>
      </c>
      <c r="D85" s="72">
        <v>10865</v>
      </c>
      <c r="E85" s="72">
        <v>98</v>
      </c>
      <c r="F85" s="73">
        <f>+E85+D85</f>
        <v>10963</v>
      </c>
      <c r="H85" s="168"/>
    </row>
    <row r="86" spans="3:8" ht="19.5" customHeight="1">
      <c r="C86" s="67" t="s">
        <v>103</v>
      </c>
      <c r="D86" s="72"/>
      <c r="E86" s="72"/>
      <c r="F86" s="74">
        <v>9424</v>
      </c>
      <c r="H86" s="168"/>
    </row>
    <row r="87" spans="3:8" ht="19.5" customHeight="1">
      <c r="C87" s="67" t="s">
        <v>104</v>
      </c>
      <c r="D87" s="72"/>
      <c r="E87" s="72"/>
      <c r="F87" s="73">
        <f>SUM(F85:F86)</f>
        <v>20387</v>
      </c>
      <c r="H87" s="168"/>
    </row>
    <row r="88" spans="3:8" ht="19.5" customHeight="1">
      <c r="C88" s="67" t="s">
        <v>18</v>
      </c>
      <c r="D88" s="72"/>
      <c r="E88" s="72"/>
      <c r="F88" s="74">
        <v>0</v>
      </c>
      <c r="H88" s="168"/>
    </row>
    <row r="89" spans="3:8" ht="19.5" customHeight="1">
      <c r="C89" s="67" t="s">
        <v>19</v>
      </c>
      <c r="D89" s="72"/>
      <c r="E89" s="72"/>
      <c r="F89" s="73">
        <f>SUM(F87:F88)</f>
        <v>20387</v>
      </c>
      <c r="H89" s="168"/>
    </row>
    <row r="90" spans="3:8" ht="19.5" customHeight="1">
      <c r="C90" s="67" t="s">
        <v>20</v>
      </c>
      <c r="D90" s="72"/>
      <c r="E90" s="72"/>
      <c r="F90" s="73">
        <v>-4338</v>
      </c>
      <c r="H90" s="168"/>
    </row>
    <row r="91" spans="3:6" ht="19.5" customHeight="1" thickBot="1">
      <c r="C91" s="67" t="s">
        <v>187</v>
      </c>
      <c r="D91" s="72"/>
      <c r="E91" s="72"/>
      <c r="F91" s="75">
        <f>SUM(F89:F90)</f>
        <v>16049</v>
      </c>
    </row>
    <row r="92" spans="3:8" ht="19.5" customHeight="1">
      <c r="C92" s="67"/>
      <c r="D92" s="212"/>
      <c r="E92" s="212"/>
      <c r="F92" s="212"/>
      <c r="H92" s="167"/>
    </row>
    <row r="93" spans="3:8" ht="19.5" customHeight="1">
      <c r="C93" s="203" t="s">
        <v>225</v>
      </c>
      <c r="D93" s="206"/>
      <c r="E93" s="206"/>
      <c r="F93" s="206"/>
      <c r="H93" s="167"/>
    </row>
    <row r="94" spans="3:8" ht="19.5" customHeight="1">
      <c r="C94" s="204" t="s">
        <v>224</v>
      </c>
      <c r="D94" s="206"/>
      <c r="E94" s="206"/>
      <c r="F94" s="206"/>
      <c r="H94" s="167"/>
    </row>
    <row r="95" spans="3:8" ht="19.5" customHeight="1">
      <c r="C95" s="205" t="s">
        <v>14</v>
      </c>
      <c r="D95" s="206"/>
      <c r="E95" s="206"/>
      <c r="F95" s="206"/>
      <c r="G95" s="157"/>
      <c r="H95" s="167"/>
    </row>
    <row r="96" spans="3:8" ht="19.5" customHeight="1">
      <c r="C96" s="213" t="s">
        <v>99</v>
      </c>
      <c r="D96" s="206">
        <v>141704</v>
      </c>
      <c r="E96" s="206">
        <v>180</v>
      </c>
      <c r="F96" s="207">
        <f>+E96+D96</f>
        <v>141884</v>
      </c>
      <c r="G96" s="157"/>
      <c r="H96" s="167"/>
    </row>
    <row r="97" spans="3:8" ht="19.5" customHeight="1">
      <c r="C97" s="213" t="s">
        <v>100</v>
      </c>
      <c r="D97" s="208">
        <v>0</v>
      </c>
      <c r="E97" s="208">
        <v>-180</v>
      </c>
      <c r="F97" s="208">
        <f>+E97+D97</f>
        <v>-180</v>
      </c>
      <c r="G97" s="157"/>
      <c r="H97" s="171"/>
    </row>
    <row r="98" spans="3:8" ht="19.5" customHeight="1" thickBot="1">
      <c r="C98" s="213" t="s">
        <v>101</v>
      </c>
      <c r="D98" s="209">
        <f>SUM(D96:D97)</f>
        <v>141704</v>
      </c>
      <c r="E98" s="209">
        <f>SUM(E96:E97)</f>
        <v>0</v>
      </c>
      <c r="F98" s="209">
        <f>+E98+D98</f>
        <v>141704</v>
      </c>
      <c r="G98" s="157"/>
      <c r="H98" s="167"/>
    </row>
    <row r="99" spans="3:8" ht="19.5" customHeight="1">
      <c r="C99" s="213"/>
      <c r="D99" s="206"/>
      <c r="E99" s="206"/>
      <c r="F99" s="206"/>
      <c r="G99" s="157"/>
      <c r="H99" s="167"/>
    </row>
    <row r="100" spans="3:8" ht="19.5" customHeight="1">
      <c r="C100" s="213" t="s">
        <v>102</v>
      </c>
      <c r="D100" s="206">
        <v>25534</v>
      </c>
      <c r="E100" s="206">
        <v>-202</v>
      </c>
      <c r="F100" s="207">
        <f>+E100+D100</f>
        <v>25332</v>
      </c>
      <c r="G100" s="157"/>
      <c r="H100" s="167"/>
    </row>
    <row r="101" spans="3:8" ht="19.5" customHeight="1">
      <c r="C101" s="213" t="s">
        <v>103</v>
      </c>
      <c r="D101" s="206"/>
      <c r="E101" s="206"/>
      <c r="F101" s="208">
        <v>5029</v>
      </c>
      <c r="G101" s="157"/>
      <c r="H101" s="167"/>
    </row>
    <row r="102" spans="3:8" ht="19.5" customHeight="1">
      <c r="C102" s="213" t="s">
        <v>104</v>
      </c>
      <c r="D102" s="206"/>
      <c r="E102" s="206"/>
      <c r="F102" s="207">
        <f>SUM(F100:F101)</f>
        <v>30361</v>
      </c>
      <c r="G102" s="157"/>
      <c r="H102" s="167"/>
    </row>
    <row r="103" spans="3:8" ht="19.5" customHeight="1">
      <c r="C103" s="213" t="s">
        <v>18</v>
      </c>
      <c r="D103" s="206"/>
      <c r="E103" s="206"/>
      <c r="F103" s="208">
        <v>0</v>
      </c>
      <c r="G103" s="157"/>
      <c r="H103" s="172"/>
    </row>
    <row r="104" spans="3:8" ht="19.5" customHeight="1">
      <c r="C104" s="213" t="s">
        <v>19</v>
      </c>
      <c r="D104" s="206"/>
      <c r="E104" s="206"/>
      <c r="F104" s="207">
        <f>SUM(F102:F103)</f>
        <v>30361</v>
      </c>
      <c r="G104" s="157"/>
      <c r="H104" s="173"/>
    </row>
    <row r="105" spans="3:8" ht="19.5" customHeight="1">
      <c r="C105" s="213" t="s">
        <v>20</v>
      </c>
      <c r="D105" s="206"/>
      <c r="E105" s="206"/>
      <c r="F105" s="207">
        <v>-8398</v>
      </c>
      <c r="G105" s="157"/>
      <c r="H105" s="174"/>
    </row>
    <row r="106" spans="3:7" ht="19.5" customHeight="1" thickBot="1">
      <c r="C106" s="213" t="s">
        <v>187</v>
      </c>
      <c r="D106" s="206"/>
      <c r="E106" s="206"/>
      <c r="F106" s="209">
        <f>SUM(F104:F105)</f>
        <v>21963</v>
      </c>
      <c r="G106" s="157"/>
    </row>
    <row r="107" ht="19.5" customHeight="1">
      <c r="C107" s="156"/>
    </row>
    <row r="108" spans="1:2" ht="19.5" customHeight="1">
      <c r="A108" s="202" t="s">
        <v>105</v>
      </c>
      <c r="B108" s="156" t="s">
        <v>106</v>
      </c>
    </row>
    <row r="110" ht="19.5" customHeight="1">
      <c r="B110" s="158" t="s">
        <v>168</v>
      </c>
    </row>
    <row r="111" ht="19.5" customHeight="1">
      <c r="B111" s="158" t="s">
        <v>167</v>
      </c>
    </row>
    <row r="113" spans="1:8" ht="19.5" customHeight="1">
      <c r="A113" s="202" t="s">
        <v>107</v>
      </c>
      <c r="B113" s="156" t="s">
        <v>108</v>
      </c>
      <c r="C113" s="157"/>
      <c r="D113" s="157"/>
      <c r="E113" s="157"/>
      <c r="F113" s="157"/>
      <c r="G113" s="157"/>
      <c r="H113" s="157"/>
    </row>
    <row r="114" spans="1:8" ht="19.5" customHeight="1">
      <c r="A114" s="183"/>
      <c r="B114" s="157"/>
      <c r="C114" s="157"/>
      <c r="D114" s="157"/>
      <c r="E114" s="157"/>
      <c r="F114" s="157"/>
      <c r="G114" s="157"/>
      <c r="H114" s="157"/>
    </row>
    <row r="115" spans="1:8" ht="19.5" customHeight="1">
      <c r="A115" s="183"/>
      <c r="B115" s="157" t="s">
        <v>271</v>
      </c>
      <c r="C115" s="157"/>
      <c r="D115" s="157"/>
      <c r="E115" s="157"/>
      <c r="F115" s="157"/>
      <c r="G115" s="157"/>
      <c r="H115" s="157"/>
    </row>
    <row r="116" spans="1:8" ht="19.5" customHeight="1">
      <c r="A116" s="183"/>
      <c r="B116" s="157" t="s">
        <v>272</v>
      </c>
      <c r="C116" s="157"/>
      <c r="D116" s="157"/>
      <c r="E116" s="157"/>
      <c r="F116" s="157"/>
      <c r="G116" s="157"/>
      <c r="H116" s="157"/>
    </row>
    <row r="117" spans="1:8" ht="19.5" customHeight="1">
      <c r="A117" s="183"/>
      <c r="B117" s="157"/>
      <c r="C117" s="157"/>
      <c r="D117" s="157"/>
      <c r="E117" s="157"/>
      <c r="F117" s="157"/>
      <c r="G117" s="157"/>
      <c r="H117" s="157"/>
    </row>
    <row r="118" spans="1:8" ht="19.5" customHeight="1">
      <c r="A118" s="202" t="s">
        <v>109</v>
      </c>
      <c r="B118" s="156" t="s">
        <v>110</v>
      </c>
      <c r="C118" s="157"/>
      <c r="D118" s="157"/>
      <c r="E118" s="157"/>
      <c r="F118" s="157"/>
      <c r="G118" s="157"/>
      <c r="H118" s="157"/>
    </row>
    <row r="119" spans="1:8" ht="19.5" customHeight="1">
      <c r="A119" s="183"/>
      <c r="B119" s="157"/>
      <c r="C119" s="157"/>
      <c r="D119" s="157"/>
      <c r="E119" s="157"/>
      <c r="F119" s="157"/>
      <c r="G119" s="157"/>
      <c r="H119" s="157"/>
    </row>
    <row r="120" spans="1:8" ht="19.5" customHeight="1">
      <c r="A120" s="183"/>
      <c r="B120" s="157" t="s">
        <v>273</v>
      </c>
      <c r="C120" s="157"/>
      <c r="D120" s="157"/>
      <c r="E120" s="157"/>
      <c r="F120" s="157"/>
      <c r="G120" s="157"/>
      <c r="H120" s="157"/>
    </row>
    <row r="121" spans="1:8" ht="19.5" customHeight="1">
      <c r="A121" s="183"/>
      <c r="B121" s="157"/>
      <c r="C121" s="156"/>
      <c r="D121" s="157"/>
      <c r="E121" s="157"/>
      <c r="F121" s="157"/>
      <c r="G121" s="157"/>
      <c r="H121" s="157"/>
    </row>
    <row r="122" spans="1:8" ht="19.5" customHeight="1">
      <c r="A122" s="202" t="s">
        <v>111</v>
      </c>
      <c r="B122" s="156" t="s">
        <v>112</v>
      </c>
      <c r="C122" s="157"/>
      <c r="D122" s="157"/>
      <c r="E122" s="157"/>
      <c r="F122" s="157"/>
      <c r="G122" s="157"/>
      <c r="H122" s="157"/>
    </row>
    <row r="123" spans="1:8" ht="19.5" customHeight="1">
      <c r="A123" s="183"/>
      <c r="B123" s="157"/>
      <c r="C123" s="157"/>
      <c r="D123" s="157"/>
      <c r="E123" s="157"/>
      <c r="F123" s="157"/>
      <c r="G123" s="157"/>
      <c r="H123" s="157"/>
    </row>
    <row r="124" spans="1:8" ht="19.5" customHeight="1">
      <c r="A124" s="183"/>
      <c r="B124" s="157" t="s">
        <v>274</v>
      </c>
      <c r="C124" s="157"/>
      <c r="D124" s="157"/>
      <c r="E124" s="157"/>
      <c r="F124" s="157"/>
      <c r="G124" s="157"/>
      <c r="H124" s="157"/>
    </row>
    <row r="125" spans="1:8" ht="19.5" customHeight="1">
      <c r="A125" s="183"/>
      <c r="B125" s="157" t="s">
        <v>275</v>
      </c>
      <c r="C125" s="157"/>
      <c r="D125" s="157"/>
      <c r="E125" s="157"/>
      <c r="F125" s="157"/>
      <c r="G125" s="157"/>
      <c r="H125" s="157"/>
    </row>
    <row r="126" spans="1:8" ht="19.5" customHeight="1">
      <c r="A126" s="183"/>
      <c r="B126" s="157"/>
      <c r="C126" s="157"/>
      <c r="D126" s="157"/>
      <c r="E126" s="157"/>
      <c r="F126" s="157"/>
      <c r="G126" s="157"/>
      <c r="H126" s="157"/>
    </row>
    <row r="127" spans="1:8" ht="19.5" customHeight="1">
      <c r="A127" s="202" t="s">
        <v>113</v>
      </c>
      <c r="B127" s="156" t="s">
        <v>114</v>
      </c>
      <c r="C127" s="157"/>
      <c r="D127" s="157"/>
      <c r="E127" s="157"/>
      <c r="F127" s="157"/>
      <c r="G127" s="157"/>
      <c r="H127" s="157"/>
    </row>
    <row r="128" spans="1:8" ht="19.5" customHeight="1">
      <c r="A128" s="183"/>
      <c r="B128" s="157"/>
      <c r="C128" s="157"/>
      <c r="D128" s="157"/>
      <c r="E128" s="157"/>
      <c r="F128" s="157"/>
      <c r="G128" s="157"/>
      <c r="H128" s="157"/>
    </row>
    <row r="129" spans="1:8" ht="19.5" customHeight="1">
      <c r="A129" s="183"/>
      <c r="B129" s="157" t="s">
        <v>276</v>
      </c>
      <c r="C129" s="157"/>
      <c r="D129" s="157"/>
      <c r="E129" s="157"/>
      <c r="F129" s="157"/>
      <c r="G129" s="157"/>
      <c r="H129" s="157"/>
    </row>
    <row r="130" spans="1:8" ht="19.5" customHeight="1">
      <c r="A130" s="183"/>
      <c r="B130" s="157" t="s">
        <v>277</v>
      </c>
      <c r="C130" s="157"/>
      <c r="D130" s="157"/>
      <c r="E130" s="157"/>
      <c r="F130" s="157"/>
      <c r="G130" s="157"/>
      <c r="H130" s="157"/>
    </row>
    <row r="131" spans="1:8" ht="19.5" customHeight="1">
      <c r="A131" s="183"/>
      <c r="B131" s="157"/>
      <c r="C131" s="157"/>
      <c r="D131" s="157"/>
      <c r="E131" s="157"/>
      <c r="F131" s="175" t="s">
        <v>13</v>
      </c>
      <c r="G131" s="157"/>
      <c r="H131" s="157"/>
    </row>
    <row r="132" spans="1:8" ht="19.5" customHeight="1">
      <c r="A132" s="183"/>
      <c r="B132" s="157" t="s">
        <v>115</v>
      </c>
      <c r="C132" s="176"/>
      <c r="D132" s="157"/>
      <c r="E132" s="157"/>
      <c r="F132" s="157"/>
      <c r="G132" s="157"/>
      <c r="H132" s="157"/>
    </row>
    <row r="133" spans="1:8" ht="19.5" customHeight="1">
      <c r="A133" s="183"/>
      <c r="B133" s="157"/>
      <c r="C133" s="176" t="s">
        <v>116</v>
      </c>
      <c r="D133" s="157"/>
      <c r="E133" s="157"/>
      <c r="F133" s="177">
        <v>23727</v>
      </c>
      <c r="G133" s="157"/>
      <c r="H133" s="157"/>
    </row>
    <row r="134" spans="1:8" ht="19.5" customHeight="1">
      <c r="A134" s="183"/>
      <c r="B134" s="157"/>
      <c r="C134" s="178" t="s">
        <v>117</v>
      </c>
      <c r="D134" s="157"/>
      <c r="E134" s="157"/>
      <c r="F134" s="177">
        <v>10252</v>
      </c>
      <c r="G134" s="157"/>
      <c r="H134" s="157"/>
    </row>
    <row r="135" spans="1:8" ht="19.5" customHeight="1" thickBot="1">
      <c r="A135" s="183"/>
      <c r="B135" s="157"/>
      <c r="C135" s="156"/>
      <c r="D135" s="157"/>
      <c r="E135" s="157"/>
      <c r="F135" s="179">
        <f>SUM(F133:F134)</f>
        <v>33979</v>
      </c>
      <c r="G135" s="157"/>
      <c r="H135" s="157"/>
    </row>
    <row r="136" spans="1:8" ht="19.5" customHeight="1">
      <c r="A136" s="183"/>
      <c r="B136" s="157"/>
      <c r="C136" s="156"/>
      <c r="D136" s="157"/>
      <c r="E136" s="157"/>
      <c r="F136" s="180"/>
      <c r="G136" s="157"/>
      <c r="H136" s="157"/>
    </row>
    <row r="137" spans="1:8" ht="19.5" customHeight="1">
      <c r="A137" s="202" t="s">
        <v>118</v>
      </c>
      <c r="B137" s="156" t="s">
        <v>119</v>
      </c>
      <c r="C137" s="157"/>
      <c r="D137" s="157"/>
      <c r="E137" s="157"/>
      <c r="F137" s="157"/>
      <c r="G137" s="157"/>
      <c r="H137" s="157"/>
    </row>
    <row r="138" spans="1:8" ht="19.5" customHeight="1">
      <c r="A138" s="202"/>
      <c r="B138" s="156"/>
      <c r="C138" s="157"/>
      <c r="D138" s="157"/>
      <c r="E138" s="157"/>
      <c r="F138" s="157"/>
      <c r="G138" s="157"/>
      <c r="H138" s="157"/>
    </row>
    <row r="139" spans="1:8" ht="19.5" customHeight="1">
      <c r="A139" s="202"/>
      <c r="B139" s="157" t="s">
        <v>314</v>
      </c>
      <c r="C139" s="157"/>
      <c r="D139" s="157"/>
      <c r="E139" s="157"/>
      <c r="F139" s="157"/>
      <c r="G139" s="157"/>
      <c r="H139" s="157"/>
    </row>
    <row r="140" spans="1:8" ht="19.5" customHeight="1">
      <c r="A140" s="202"/>
      <c r="B140" s="157" t="s">
        <v>324</v>
      </c>
      <c r="C140" s="157"/>
      <c r="D140" s="157"/>
      <c r="E140" s="157"/>
      <c r="F140" s="157"/>
      <c r="G140" s="157"/>
      <c r="H140" s="157"/>
    </row>
    <row r="141" spans="1:8" ht="19.5" customHeight="1">
      <c r="A141" s="202"/>
      <c r="B141" s="157" t="s">
        <v>328</v>
      </c>
      <c r="C141" s="157"/>
      <c r="D141" s="157"/>
      <c r="E141" s="157"/>
      <c r="F141" s="157"/>
      <c r="G141" s="157"/>
      <c r="H141" s="157"/>
    </row>
    <row r="142" spans="1:8" ht="19.5" customHeight="1">
      <c r="A142" s="202"/>
      <c r="B142" s="157" t="s">
        <v>329</v>
      </c>
      <c r="C142" s="157"/>
      <c r="D142" s="157"/>
      <c r="E142" s="157"/>
      <c r="F142" s="157"/>
      <c r="G142" s="157"/>
      <c r="H142" s="157"/>
    </row>
    <row r="143" spans="1:8" ht="19.5" customHeight="1">
      <c r="A143" s="183"/>
      <c r="B143" s="157"/>
      <c r="C143" s="157"/>
      <c r="D143" s="157"/>
      <c r="E143" s="157"/>
      <c r="F143" s="157"/>
      <c r="G143" s="157"/>
      <c r="H143" s="157"/>
    </row>
    <row r="144" spans="1:8" ht="19.5" customHeight="1">
      <c r="A144" s="183"/>
      <c r="B144" s="157" t="s">
        <v>315</v>
      </c>
      <c r="C144" s="157"/>
      <c r="D144" s="157"/>
      <c r="E144" s="157"/>
      <c r="F144" s="157"/>
      <c r="G144" s="157"/>
      <c r="H144" s="157"/>
    </row>
    <row r="145" spans="1:8" ht="19.5" customHeight="1">
      <c r="A145" s="183"/>
      <c r="B145" s="157" t="s">
        <v>316</v>
      </c>
      <c r="C145" s="157"/>
      <c r="D145" s="157"/>
      <c r="E145" s="157"/>
      <c r="F145" s="157"/>
      <c r="G145" s="157"/>
      <c r="H145" s="157"/>
    </row>
    <row r="146" spans="1:8" ht="19.5" customHeight="1">
      <c r="A146" s="183"/>
      <c r="B146" s="157"/>
      <c r="C146" s="157"/>
      <c r="D146" s="157"/>
      <c r="E146" s="157"/>
      <c r="F146" s="157"/>
      <c r="G146" s="157"/>
      <c r="H146" s="157"/>
    </row>
    <row r="147" spans="1:8" ht="19.5" customHeight="1">
      <c r="A147" s="183"/>
      <c r="B147" s="157" t="s">
        <v>317</v>
      </c>
      <c r="C147" s="157"/>
      <c r="D147" s="157"/>
      <c r="E147" s="157"/>
      <c r="F147" s="157"/>
      <c r="G147" s="157"/>
      <c r="H147" s="157"/>
    </row>
    <row r="148" spans="1:8" ht="19.5" customHeight="1">
      <c r="A148" s="183"/>
      <c r="B148" s="157" t="s">
        <v>325</v>
      </c>
      <c r="C148" s="157"/>
      <c r="D148" s="157"/>
      <c r="E148" s="157"/>
      <c r="F148" s="157"/>
      <c r="G148" s="157"/>
      <c r="H148" s="157"/>
    </row>
    <row r="149" spans="1:8" ht="19.5" customHeight="1">
      <c r="A149" s="183"/>
      <c r="C149" s="157"/>
      <c r="D149" s="157"/>
      <c r="E149" s="157"/>
      <c r="F149" s="157"/>
      <c r="G149" s="157"/>
      <c r="H149" s="157"/>
    </row>
    <row r="150" spans="1:8" ht="19.5" customHeight="1">
      <c r="A150" s="202" t="s">
        <v>120</v>
      </c>
      <c r="B150" s="156" t="s">
        <v>278</v>
      </c>
      <c r="C150" s="157"/>
      <c r="D150" s="157"/>
      <c r="E150" s="157"/>
      <c r="F150" s="157"/>
      <c r="G150" s="157"/>
      <c r="H150" s="157"/>
    </row>
    <row r="151" spans="1:8" ht="19.5" customHeight="1">
      <c r="A151" s="202"/>
      <c r="B151" s="156" t="s">
        <v>279</v>
      </c>
      <c r="C151" s="157"/>
      <c r="D151" s="157"/>
      <c r="E151" s="157"/>
      <c r="F151" s="157"/>
      <c r="G151" s="157"/>
      <c r="H151" s="157"/>
    </row>
    <row r="152" spans="1:8" ht="19.5" customHeight="1">
      <c r="A152" s="183"/>
      <c r="B152" s="176" t="s">
        <v>169</v>
      </c>
      <c r="C152" s="157"/>
      <c r="D152" s="157"/>
      <c r="E152" s="157"/>
      <c r="F152" s="157"/>
      <c r="G152" s="157"/>
      <c r="H152" s="157"/>
    </row>
    <row r="153" spans="1:8" ht="19.5" customHeight="1">
      <c r="A153" s="183"/>
      <c r="B153" s="157" t="s">
        <v>318</v>
      </c>
      <c r="C153" s="157"/>
      <c r="D153" s="157"/>
      <c r="E153" s="157"/>
      <c r="F153" s="157"/>
      <c r="G153" s="157"/>
      <c r="H153" s="157"/>
    </row>
    <row r="154" spans="1:8" ht="19.5" customHeight="1">
      <c r="A154" s="183"/>
      <c r="B154" s="157" t="s">
        <v>319</v>
      </c>
      <c r="C154" s="157"/>
      <c r="D154" s="157"/>
      <c r="E154" s="157"/>
      <c r="F154" s="157"/>
      <c r="G154" s="157"/>
      <c r="H154" s="157"/>
    </row>
    <row r="155" spans="1:8" ht="19.5" customHeight="1">
      <c r="A155" s="183"/>
      <c r="B155" s="157" t="s">
        <v>320</v>
      </c>
      <c r="C155" s="157"/>
      <c r="D155" s="157"/>
      <c r="E155" s="157"/>
      <c r="F155" s="157"/>
      <c r="G155" s="157"/>
      <c r="H155" s="157"/>
    </row>
    <row r="156" spans="1:8" ht="19.5" customHeight="1">
      <c r="A156" s="183"/>
      <c r="B156" s="157"/>
      <c r="C156" s="157"/>
      <c r="D156" s="157"/>
      <c r="E156" s="157"/>
      <c r="F156" s="157"/>
      <c r="G156" s="157"/>
      <c r="H156" s="157"/>
    </row>
    <row r="157" spans="1:8" ht="19.5" customHeight="1">
      <c r="A157" s="183"/>
      <c r="B157" s="157" t="s">
        <v>321</v>
      </c>
      <c r="C157" s="157"/>
      <c r="D157" s="157"/>
      <c r="E157" s="157"/>
      <c r="F157" s="157"/>
      <c r="G157" s="157"/>
      <c r="H157" s="157"/>
    </row>
    <row r="158" spans="1:8" ht="19.5" customHeight="1">
      <c r="A158" s="183"/>
      <c r="B158" s="157" t="s">
        <v>322</v>
      </c>
      <c r="C158" s="157"/>
      <c r="D158" s="157"/>
      <c r="E158" s="157"/>
      <c r="F158" s="157"/>
      <c r="G158" s="157"/>
      <c r="H158" s="157"/>
    </row>
    <row r="159" spans="1:8" ht="19.5" customHeight="1">
      <c r="A159" s="183"/>
      <c r="B159" s="157"/>
      <c r="C159" s="157"/>
      <c r="D159" s="157"/>
      <c r="E159" s="157"/>
      <c r="F159" s="157"/>
      <c r="G159" s="157"/>
      <c r="H159" s="157"/>
    </row>
    <row r="160" spans="1:8" ht="19.5" customHeight="1">
      <c r="A160" s="202" t="s">
        <v>121</v>
      </c>
      <c r="B160" s="156" t="s">
        <v>178</v>
      </c>
      <c r="C160" s="157"/>
      <c r="D160" s="157"/>
      <c r="E160" s="157"/>
      <c r="F160" s="157"/>
      <c r="G160" s="157"/>
      <c r="H160" s="157"/>
    </row>
    <row r="161" spans="1:8" ht="19.5" customHeight="1">
      <c r="A161" s="202"/>
      <c r="B161" s="156"/>
      <c r="C161" s="157"/>
      <c r="D161" s="157"/>
      <c r="E161" s="157"/>
      <c r="F161" s="157"/>
      <c r="G161" s="157"/>
      <c r="H161" s="157"/>
    </row>
    <row r="162" spans="1:8" ht="19.5" customHeight="1">
      <c r="A162" s="202"/>
      <c r="B162" s="157" t="s">
        <v>323</v>
      </c>
      <c r="C162" s="157"/>
      <c r="D162" s="157"/>
      <c r="E162" s="157"/>
      <c r="F162" s="157"/>
      <c r="G162" s="157"/>
      <c r="H162" s="157"/>
    </row>
    <row r="163" spans="1:8" ht="19.5" customHeight="1">
      <c r="A163" s="202"/>
      <c r="B163" s="157" t="s">
        <v>326</v>
      </c>
      <c r="C163" s="157"/>
      <c r="D163" s="157"/>
      <c r="E163" s="157"/>
      <c r="F163" s="157"/>
      <c r="G163" s="157"/>
      <c r="H163" s="157"/>
    </row>
    <row r="164" spans="1:8" ht="19.5" customHeight="1">
      <c r="A164" s="202"/>
      <c r="B164" s="157" t="s">
        <v>327</v>
      </c>
      <c r="C164" s="157"/>
      <c r="D164" s="157"/>
      <c r="E164" s="157"/>
      <c r="F164" s="157"/>
      <c r="G164" s="157"/>
      <c r="H164" s="157"/>
    </row>
    <row r="165" spans="1:8" ht="19.5" customHeight="1">
      <c r="A165" s="202"/>
      <c r="B165" s="157"/>
      <c r="C165" s="157"/>
      <c r="D165" s="157"/>
      <c r="E165" s="157"/>
      <c r="F165" s="157"/>
      <c r="G165" s="157"/>
      <c r="H165" s="157"/>
    </row>
    <row r="166" spans="1:8" ht="19.5" customHeight="1">
      <c r="A166" s="202" t="s">
        <v>122</v>
      </c>
      <c r="B166" s="156" t="s">
        <v>123</v>
      </c>
      <c r="C166" s="157"/>
      <c r="D166" s="157"/>
      <c r="E166" s="157"/>
      <c r="F166" s="157"/>
      <c r="G166" s="157"/>
      <c r="H166" s="157"/>
    </row>
    <row r="167" spans="1:8" ht="19.5" customHeight="1">
      <c r="A167" s="183"/>
      <c r="B167" s="157"/>
      <c r="C167" s="157"/>
      <c r="D167" s="157"/>
      <c r="E167" s="157"/>
      <c r="F167" s="157"/>
      <c r="G167" s="157"/>
      <c r="H167" s="157"/>
    </row>
    <row r="168" spans="1:8" ht="19.5" customHeight="1">
      <c r="A168" s="183"/>
      <c r="B168" s="157" t="s">
        <v>179</v>
      </c>
      <c r="C168" s="157"/>
      <c r="D168" s="157"/>
      <c r="E168" s="157"/>
      <c r="F168" s="157"/>
      <c r="G168" s="157"/>
      <c r="H168" s="157"/>
    </row>
    <row r="169" spans="1:8" ht="19.5" customHeight="1">
      <c r="A169" s="183"/>
      <c r="B169" s="157"/>
      <c r="C169" s="157"/>
      <c r="D169" s="157"/>
      <c r="E169" s="157"/>
      <c r="F169" s="157"/>
      <c r="G169" s="157"/>
      <c r="H169" s="157"/>
    </row>
    <row r="170" spans="1:8" ht="19.5" customHeight="1">
      <c r="A170" s="202" t="s">
        <v>124</v>
      </c>
      <c r="B170" s="156" t="s">
        <v>125</v>
      </c>
      <c r="C170" s="157"/>
      <c r="D170" s="157"/>
      <c r="E170" s="157"/>
      <c r="F170" s="157"/>
      <c r="G170" s="157"/>
      <c r="H170" s="157"/>
    </row>
    <row r="171" spans="1:8" ht="19.5" customHeight="1">
      <c r="A171" s="202"/>
      <c r="B171" s="156"/>
      <c r="C171" s="157"/>
      <c r="D171" s="157"/>
      <c r="E171" s="157"/>
      <c r="F171" s="157"/>
      <c r="G171" s="157"/>
      <c r="H171" s="157"/>
    </row>
    <row r="172" spans="1:8" ht="19.5" customHeight="1">
      <c r="A172" s="202"/>
      <c r="B172" s="156"/>
      <c r="C172" s="67"/>
      <c r="D172" s="217" t="s">
        <v>126</v>
      </c>
      <c r="E172" s="217"/>
      <c r="F172" s="217" t="s">
        <v>127</v>
      </c>
      <c r="G172" s="217"/>
      <c r="H172" s="157"/>
    </row>
    <row r="173" spans="1:8" ht="19.5" customHeight="1">
      <c r="A173" s="183"/>
      <c r="B173" s="157"/>
      <c r="C173" s="67"/>
      <c r="D173" s="217" t="s">
        <v>128</v>
      </c>
      <c r="E173" s="217"/>
      <c r="F173" s="217" t="s">
        <v>223</v>
      </c>
      <c r="G173" s="217"/>
      <c r="H173" s="157"/>
    </row>
    <row r="174" spans="1:8" ht="19.5" customHeight="1">
      <c r="A174" s="183"/>
      <c r="B174" s="157"/>
      <c r="C174" s="67"/>
      <c r="D174" s="68" t="s">
        <v>254</v>
      </c>
      <c r="E174" s="76" t="s">
        <v>226</v>
      </c>
      <c r="F174" s="68" t="s">
        <v>254</v>
      </c>
      <c r="G174" s="76" t="s">
        <v>226</v>
      </c>
      <c r="H174" s="157"/>
    </row>
    <row r="175" spans="1:8" ht="19.5" customHeight="1">
      <c r="A175" s="183"/>
      <c r="B175" s="157"/>
      <c r="C175" s="67"/>
      <c r="D175" s="68" t="s">
        <v>13</v>
      </c>
      <c r="E175" s="76" t="s">
        <v>13</v>
      </c>
      <c r="F175" s="68" t="s">
        <v>13</v>
      </c>
      <c r="G175" s="76" t="s">
        <v>13</v>
      </c>
      <c r="H175" s="157"/>
    </row>
    <row r="176" spans="1:8" ht="19.5" customHeight="1">
      <c r="A176" s="183"/>
      <c r="B176" s="157"/>
      <c r="C176" s="67"/>
      <c r="D176" s="68"/>
      <c r="E176" s="76"/>
      <c r="F176" s="68"/>
      <c r="G176" s="76"/>
      <c r="H176" s="157"/>
    </row>
    <row r="177" spans="1:8" ht="19.5" customHeight="1">
      <c r="A177" s="183"/>
      <c r="B177" s="157"/>
      <c r="C177" s="67" t="s">
        <v>129</v>
      </c>
      <c r="D177" s="66"/>
      <c r="E177" s="67"/>
      <c r="F177" s="66"/>
      <c r="G177" s="67"/>
      <c r="H177" s="157"/>
    </row>
    <row r="178" spans="1:8" ht="19.5" customHeight="1">
      <c r="A178" s="183"/>
      <c r="B178" s="157"/>
      <c r="C178" s="77" t="s">
        <v>177</v>
      </c>
      <c r="D178" s="78">
        <v>1119</v>
      </c>
      <c r="E178" s="79">
        <v>2427</v>
      </c>
      <c r="F178" s="78">
        <v>4174</v>
      </c>
      <c r="G178" s="79">
        <v>8248</v>
      </c>
      <c r="H178" s="157"/>
    </row>
    <row r="179" spans="1:8" ht="19.5" customHeight="1">
      <c r="A179" s="183"/>
      <c r="B179" s="157"/>
      <c r="C179" s="77" t="s">
        <v>176</v>
      </c>
      <c r="D179" s="80">
        <v>-827</v>
      </c>
      <c r="E179" s="81">
        <v>-58</v>
      </c>
      <c r="F179" s="80">
        <v>164</v>
      </c>
      <c r="G179" s="81">
        <v>150</v>
      </c>
      <c r="H179" s="157"/>
    </row>
    <row r="180" spans="1:8" ht="19.5" customHeight="1">
      <c r="A180" s="183"/>
      <c r="B180" s="157"/>
      <c r="C180" s="67"/>
      <c r="D180" s="210">
        <f>+D179+D178</f>
        <v>292</v>
      </c>
      <c r="E180" s="211">
        <f>+E179+E178</f>
        <v>2369</v>
      </c>
      <c r="F180" s="210">
        <f>+F179+F178</f>
        <v>4338</v>
      </c>
      <c r="G180" s="211">
        <f>+G179+G178</f>
        <v>8398</v>
      </c>
      <c r="H180" s="157"/>
    </row>
    <row r="181" spans="1:8" ht="19.5" customHeight="1">
      <c r="A181" s="183"/>
      <c r="B181" s="157"/>
      <c r="C181" s="157"/>
      <c r="D181" s="182"/>
      <c r="E181" s="182"/>
      <c r="F181" s="182"/>
      <c r="G181" s="182"/>
      <c r="H181" s="157"/>
    </row>
    <row r="182" spans="1:8" ht="19.5" customHeight="1">
      <c r="A182" s="183"/>
      <c r="B182" s="157"/>
      <c r="C182" s="157"/>
      <c r="D182" s="168"/>
      <c r="E182" s="170"/>
      <c r="F182" s="168"/>
      <c r="G182" s="170"/>
      <c r="H182" s="157"/>
    </row>
    <row r="183" spans="1:8" ht="19.5" customHeight="1">
      <c r="A183" s="183"/>
      <c r="B183" s="183" t="s">
        <v>280</v>
      </c>
      <c r="C183" s="157"/>
      <c r="D183" s="157"/>
      <c r="E183" s="157"/>
      <c r="F183" s="157"/>
      <c r="G183" s="157"/>
      <c r="H183" s="157"/>
    </row>
    <row r="184" spans="1:8" ht="19.5" customHeight="1">
      <c r="A184" s="183"/>
      <c r="B184" s="183" t="s">
        <v>281</v>
      </c>
      <c r="C184" s="157"/>
      <c r="D184" s="157"/>
      <c r="E184" s="157"/>
      <c r="F184" s="157"/>
      <c r="G184" s="157"/>
      <c r="H184" s="157"/>
    </row>
    <row r="185" spans="1:8" ht="19.5" customHeight="1">
      <c r="A185" s="183"/>
      <c r="B185" s="157"/>
      <c r="C185" s="157"/>
      <c r="D185" s="157"/>
      <c r="E185" s="157"/>
      <c r="F185" s="157"/>
      <c r="G185" s="157"/>
      <c r="H185" s="157"/>
    </row>
    <row r="186" spans="1:8" ht="19.5" customHeight="1">
      <c r="A186" s="202" t="s">
        <v>130</v>
      </c>
      <c r="B186" s="156" t="s">
        <v>131</v>
      </c>
      <c r="C186" s="157"/>
      <c r="D186" s="157"/>
      <c r="E186" s="157"/>
      <c r="F186" s="157"/>
      <c r="G186" s="157"/>
      <c r="H186" s="157"/>
    </row>
    <row r="187" spans="1:8" ht="19.5" customHeight="1">
      <c r="A187" s="183"/>
      <c r="B187" s="157"/>
      <c r="C187" s="157"/>
      <c r="D187" s="157"/>
      <c r="E187" s="157"/>
      <c r="F187" s="157"/>
      <c r="G187" s="157"/>
      <c r="H187" s="157"/>
    </row>
    <row r="188" spans="1:8" ht="19.5" customHeight="1">
      <c r="A188" s="183"/>
      <c r="B188" s="157" t="s">
        <v>282</v>
      </c>
      <c r="C188" s="157"/>
      <c r="D188" s="157"/>
      <c r="E188" s="157"/>
      <c r="F188" s="157"/>
      <c r="G188" s="157"/>
      <c r="H188" s="157"/>
    </row>
    <row r="189" spans="1:8" ht="19.5" customHeight="1">
      <c r="A189" s="183"/>
      <c r="B189" s="157" t="s">
        <v>175</v>
      </c>
      <c r="C189" s="157"/>
      <c r="D189" s="157"/>
      <c r="E189" s="157"/>
      <c r="F189" s="157"/>
      <c r="G189" s="157"/>
      <c r="H189" s="157"/>
    </row>
    <row r="190" spans="1:8" ht="19.5" customHeight="1">
      <c r="A190" s="183"/>
      <c r="B190" s="157"/>
      <c r="C190" s="157"/>
      <c r="D190" s="157"/>
      <c r="E190" s="157"/>
      <c r="F190" s="157"/>
      <c r="G190" s="157"/>
      <c r="H190" s="157"/>
    </row>
    <row r="191" spans="1:8" ht="19.5" customHeight="1">
      <c r="A191" s="202" t="s">
        <v>132</v>
      </c>
      <c r="B191" s="156" t="s">
        <v>133</v>
      </c>
      <c r="C191" s="157"/>
      <c r="D191" s="157"/>
      <c r="E191" s="157"/>
      <c r="F191" s="157"/>
      <c r="G191" s="157"/>
      <c r="H191" s="157"/>
    </row>
    <row r="192" spans="1:8" ht="19.5" customHeight="1">
      <c r="A192" s="183"/>
      <c r="B192" s="157"/>
      <c r="C192" s="157"/>
      <c r="D192" s="157"/>
      <c r="E192" s="157"/>
      <c r="F192" s="157"/>
      <c r="G192" s="157"/>
      <c r="H192" s="157"/>
    </row>
    <row r="193" spans="1:8" ht="19.5" customHeight="1">
      <c r="A193" s="183"/>
      <c r="B193" s="157" t="s">
        <v>134</v>
      </c>
      <c r="C193" s="157" t="s">
        <v>135</v>
      </c>
      <c r="D193" s="157"/>
      <c r="E193" s="157"/>
      <c r="F193" s="157"/>
      <c r="G193" s="157"/>
      <c r="H193" s="157"/>
    </row>
    <row r="194" spans="1:8" ht="19.5" customHeight="1">
      <c r="A194" s="183"/>
      <c r="B194" s="157"/>
      <c r="C194" s="157"/>
      <c r="D194" s="157"/>
      <c r="E194" s="165" t="s">
        <v>136</v>
      </c>
      <c r="F194" s="157"/>
      <c r="G194" s="165" t="s">
        <v>127</v>
      </c>
      <c r="H194" s="157"/>
    </row>
    <row r="195" spans="1:8" ht="19.5" customHeight="1">
      <c r="A195" s="183"/>
      <c r="B195" s="157"/>
      <c r="C195" s="157"/>
      <c r="D195" s="157"/>
      <c r="E195" s="165" t="s">
        <v>128</v>
      </c>
      <c r="F195" s="157"/>
      <c r="G195" s="165" t="s">
        <v>223</v>
      </c>
      <c r="H195" s="157"/>
    </row>
    <row r="196" spans="1:8" ht="19.5" customHeight="1">
      <c r="A196" s="183"/>
      <c r="B196" s="157"/>
      <c r="C196" s="157"/>
      <c r="D196" s="157"/>
      <c r="E196" s="165" t="s">
        <v>254</v>
      </c>
      <c r="F196" s="157"/>
      <c r="G196" s="165" t="s">
        <v>254</v>
      </c>
      <c r="H196" s="157"/>
    </row>
    <row r="197" spans="1:8" ht="19.5" customHeight="1">
      <c r="A197" s="183"/>
      <c r="B197" s="157"/>
      <c r="C197" s="157"/>
      <c r="D197" s="157"/>
      <c r="E197" s="165" t="s">
        <v>13</v>
      </c>
      <c r="F197" s="157"/>
      <c r="G197" s="165" t="s">
        <v>13</v>
      </c>
      <c r="H197" s="157"/>
    </row>
    <row r="198" spans="1:8" ht="19.5" customHeight="1">
      <c r="A198" s="183"/>
      <c r="B198" s="157"/>
      <c r="C198" s="157"/>
      <c r="D198" s="157"/>
      <c r="E198" s="157"/>
      <c r="F198" s="157"/>
      <c r="G198" s="157"/>
      <c r="H198" s="157"/>
    </row>
    <row r="199" spans="1:8" ht="19.5" customHeight="1">
      <c r="A199" s="183"/>
      <c r="B199" s="157"/>
      <c r="C199" s="157" t="s">
        <v>137</v>
      </c>
      <c r="D199" s="157"/>
      <c r="E199" s="184">
        <v>7748</v>
      </c>
      <c r="F199" s="185"/>
      <c r="G199" s="184">
        <f>10145+E199</f>
        <v>17893</v>
      </c>
      <c r="H199" s="157"/>
    </row>
    <row r="200" spans="1:8" ht="19.5" customHeight="1">
      <c r="A200" s="183"/>
      <c r="B200" s="157"/>
      <c r="C200" s="157" t="s">
        <v>138</v>
      </c>
      <c r="D200" s="157"/>
      <c r="E200" s="184">
        <v>929</v>
      </c>
      <c r="F200" s="185"/>
      <c r="G200" s="184">
        <f>14933+E200</f>
        <v>15862</v>
      </c>
      <c r="H200" s="157"/>
    </row>
    <row r="201" spans="1:8" ht="19.5" customHeight="1">
      <c r="A201" s="183"/>
      <c r="B201" s="157"/>
      <c r="C201" s="157" t="s">
        <v>230</v>
      </c>
      <c r="D201" s="157"/>
      <c r="E201" s="184">
        <v>271</v>
      </c>
      <c r="F201" s="183"/>
      <c r="G201" s="184">
        <f>4340+E201</f>
        <v>4611</v>
      </c>
      <c r="H201" s="157"/>
    </row>
    <row r="202" spans="1:8" ht="19.5" customHeight="1">
      <c r="A202" s="183"/>
      <c r="B202" s="157"/>
      <c r="C202" s="157"/>
      <c r="D202" s="157"/>
      <c r="E202" s="156"/>
      <c r="F202" s="156"/>
      <c r="G202" s="157"/>
      <c r="H202" s="157"/>
    </row>
    <row r="203" spans="1:8" ht="19.5" customHeight="1">
      <c r="A203" s="183"/>
      <c r="B203" s="157"/>
      <c r="C203" s="157"/>
      <c r="D203" s="157"/>
      <c r="E203" s="156"/>
      <c r="F203" s="156"/>
      <c r="G203" s="157"/>
      <c r="H203" s="157"/>
    </row>
    <row r="204" spans="1:8" ht="19.5" customHeight="1">
      <c r="A204" s="183"/>
      <c r="B204" s="157" t="s">
        <v>139</v>
      </c>
      <c r="C204" s="157" t="s">
        <v>255</v>
      </c>
      <c r="D204" s="157"/>
      <c r="E204" s="156"/>
      <c r="F204" s="157"/>
      <c r="G204" s="157"/>
      <c r="H204" s="157"/>
    </row>
    <row r="205" spans="1:8" ht="19.5" customHeight="1">
      <c r="A205" s="183"/>
      <c r="B205" s="157"/>
      <c r="C205" s="157"/>
      <c r="D205" s="157"/>
      <c r="E205" s="156"/>
      <c r="F205" s="157"/>
      <c r="G205" s="201" t="s">
        <v>13</v>
      </c>
      <c r="H205" s="157"/>
    </row>
    <row r="206" spans="1:8" ht="19.5" customHeight="1">
      <c r="A206" s="183"/>
      <c r="B206" s="157"/>
      <c r="C206" s="157"/>
      <c r="D206" s="157"/>
      <c r="E206" s="156"/>
      <c r="F206" s="157"/>
      <c r="G206" s="202"/>
      <c r="H206" s="157"/>
    </row>
    <row r="207" spans="1:8" ht="19.5" customHeight="1">
      <c r="A207" s="183"/>
      <c r="B207" s="157"/>
      <c r="C207" s="157" t="s">
        <v>140</v>
      </c>
      <c r="D207" s="157"/>
      <c r="E207" s="156"/>
      <c r="F207" s="157"/>
      <c r="G207" s="186">
        <v>20148</v>
      </c>
      <c r="H207" s="157"/>
    </row>
    <row r="208" spans="1:8" ht="19.5" customHeight="1">
      <c r="A208" s="183"/>
      <c r="B208" s="157"/>
      <c r="C208" s="157" t="s">
        <v>141</v>
      </c>
      <c r="D208" s="157"/>
      <c r="E208" s="156"/>
      <c r="F208" s="157"/>
      <c r="G208" s="186">
        <v>20148</v>
      </c>
      <c r="H208" s="157"/>
    </row>
    <row r="209" spans="1:8" ht="19.5" customHeight="1">
      <c r="A209" s="183"/>
      <c r="B209" s="157"/>
      <c r="C209" s="157" t="s">
        <v>142</v>
      </c>
      <c r="D209" s="157"/>
      <c r="E209" s="156"/>
      <c r="F209" s="157"/>
      <c r="G209" s="186">
        <v>23279</v>
      </c>
      <c r="H209" s="157"/>
    </row>
    <row r="210" spans="1:8" ht="19.5" customHeight="1">
      <c r="A210" s="183"/>
      <c r="B210" s="157"/>
      <c r="C210" s="156"/>
      <c r="D210" s="157"/>
      <c r="E210" s="157"/>
      <c r="F210" s="157"/>
      <c r="G210" s="157"/>
      <c r="H210" s="157"/>
    </row>
    <row r="211" spans="1:8" ht="19.5" customHeight="1">
      <c r="A211" s="202" t="s">
        <v>143</v>
      </c>
      <c r="B211" s="156" t="s">
        <v>144</v>
      </c>
      <c r="C211" s="157"/>
      <c r="D211" s="157"/>
      <c r="E211" s="157"/>
      <c r="F211" s="157"/>
      <c r="G211" s="157"/>
      <c r="H211" s="157"/>
    </row>
    <row r="212" spans="1:8" ht="19.5" customHeight="1">
      <c r="A212" s="202"/>
      <c r="B212" s="156"/>
      <c r="C212" s="157"/>
      <c r="D212" s="157"/>
      <c r="E212" s="157"/>
      <c r="F212" s="157"/>
      <c r="G212" s="157"/>
      <c r="H212" s="157"/>
    </row>
    <row r="213" spans="1:8" ht="19.5" customHeight="1">
      <c r="A213" s="183"/>
      <c r="B213" s="157" t="s">
        <v>164</v>
      </c>
      <c r="C213" s="157"/>
      <c r="D213" s="157"/>
      <c r="E213" s="157"/>
      <c r="F213" s="157"/>
      <c r="G213" s="157"/>
      <c r="H213" s="157"/>
    </row>
    <row r="214" spans="1:8" ht="19.5" customHeight="1">
      <c r="A214" s="183"/>
      <c r="B214" s="157"/>
      <c r="C214" s="157"/>
      <c r="D214" s="157"/>
      <c r="E214" s="157"/>
      <c r="F214" s="157"/>
      <c r="G214" s="157"/>
      <c r="H214" s="157"/>
    </row>
    <row r="215" spans="1:8" ht="19.5" customHeight="1">
      <c r="A215" s="202" t="s">
        <v>145</v>
      </c>
      <c r="B215" s="156" t="s">
        <v>146</v>
      </c>
      <c r="C215" s="157"/>
      <c r="D215" s="157"/>
      <c r="E215" s="157"/>
      <c r="F215" s="157"/>
      <c r="G215" s="157"/>
      <c r="H215" s="157"/>
    </row>
    <row r="216" spans="1:8" ht="19.5" customHeight="1">
      <c r="A216" s="183"/>
      <c r="B216" s="157"/>
      <c r="C216" s="157"/>
      <c r="D216" s="157"/>
      <c r="E216" s="157"/>
      <c r="F216" s="157"/>
      <c r="G216" s="157"/>
      <c r="H216" s="157"/>
    </row>
    <row r="217" spans="1:8" ht="19.5" customHeight="1">
      <c r="A217" s="183"/>
      <c r="B217" s="158" t="s">
        <v>256</v>
      </c>
      <c r="C217" s="157"/>
      <c r="D217" s="157"/>
      <c r="E217" s="157"/>
      <c r="F217" s="157"/>
      <c r="G217" s="157"/>
      <c r="H217" s="157"/>
    </row>
    <row r="218" spans="1:8" ht="19.5" customHeight="1">
      <c r="A218" s="183"/>
      <c r="B218" s="157"/>
      <c r="C218" s="157"/>
      <c r="D218" s="157"/>
      <c r="E218" s="157"/>
      <c r="F218" s="157"/>
      <c r="G218" s="157"/>
      <c r="H218" s="157"/>
    </row>
    <row r="219" spans="1:8" ht="19.5" customHeight="1">
      <c r="A219" s="202" t="s">
        <v>147</v>
      </c>
      <c r="B219" s="156" t="s">
        <v>148</v>
      </c>
      <c r="C219" s="157"/>
      <c r="D219" s="157"/>
      <c r="E219" s="157"/>
      <c r="F219" s="157"/>
      <c r="G219" s="157"/>
      <c r="H219" s="157"/>
    </row>
    <row r="220" spans="1:8" ht="19.5" customHeight="1">
      <c r="A220" s="183"/>
      <c r="B220" s="157"/>
      <c r="C220" s="157"/>
      <c r="D220" s="157"/>
      <c r="E220" s="157"/>
      <c r="F220" s="157"/>
      <c r="G220" s="157"/>
      <c r="H220" s="157"/>
    </row>
    <row r="221" spans="1:8" ht="19.5" customHeight="1">
      <c r="A221" s="183"/>
      <c r="B221" s="157" t="s">
        <v>171</v>
      </c>
      <c r="C221" s="157"/>
      <c r="D221" s="157"/>
      <c r="E221" s="157"/>
      <c r="F221" s="157"/>
      <c r="G221" s="157"/>
      <c r="H221" s="157"/>
    </row>
    <row r="222" spans="1:8" ht="19.5" customHeight="1">
      <c r="A222" s="183"/>
      <c r="B222" s="157" t="s">
        <v>170</v>
      </c>
      <c r="C222" s="157"/>
      <c r="D222" s="157"/>
      <c r="E222" s="157"/>
      <c r="F222" s="157"/>
      <c r="G222" s="157"/>
      <c r="H222" s="157"/>
    </row>
    <row r="223" spans="1:8" ht="19.5" customHeight="1">
      <c r="A223" s="183"/>
      <c r="B223" s="157"/>
      <c r="C223" s="157"/>
      <c r="D223" s="157"/>
      <c r="E223" s="157"/>
      <c r="F223" s="157"/>
      <c r="G223" s="157"/>
      <c r="H223" s="157"/>
    </row>
    <row r="224" spans="1:8" ht="19.5" customHeight="1">
      <c r="A224" s="202" t="s">
        <v>149</v>
      </c>
      <c r="B224" s="156" t="s">
        <v>150</v>
      </c>
      <c r="C224" s="157"/>
      <c r="D224" s="157"/>
      <c r="E224" s="157"/>
      <c r="F224" s="157"/>
      <c r="G224" s="157"/>
      <c r="H224" s="157"/>
    </row>
    <row r="225" spans="1:8" ht="19.5" customHeight="1">
      <c r="A225" s="183"/>
      <c r="B225" s="157"/>
      <c r="C225" s="157"/>
      <c r="D225" s="157"/>
      <c r="E225" s="157"/>
      <c r="F225" s="157"/>
      <c r="G225" s="157"/>
      <c r="H225" s="157"/>
    </row>
    <row r="226" spans="1:8" ht="19.5" customHeight="1">
      <c r="A226" s="183"/>
      <c r="B226" s="157" t="s">
        <v>151</v>
      </c>
      <c r="C226" s="157"/>
      <c r="D226" s="157"/>
      <c r="E226" s="157"/>
      <c r="F226" s="157"/>
      <c r="G226" s="157"/>
      <c r="H226" s="157"/>
    </row>
    <row r="227" spans="1:8" ht="19.5" customHeight="1">
      <c r="A227" s="183"/>
      <c r="B227" s="157"/>
      <c r="C227" s="157"/>
      <c r="D227" s="157"/>
      <c r="E227" s="157"/>
      <c r="F227" s="157"/>
      <c r="G227" s="157"/>
      <c r="H227" s="157"/>
    </row>
    <row r="228" spans="1:8" ht="19.5" customHeight="1">
      <c r="A228" s="202" t="s">
        <v>152</v>
      </c>
      <c r="B228" s="156" t="s">
        <v>153</v>
      </c>
      <c r="C228" s="157"/>
      <c r="D228" s="157"/>
      <c r="E228" s="157"/>
      <c r="F228" s="157"/>
      <c r="G228" s="157"/>
      <c r="H228" s="157"/>
    </row>
    <row r="229" spans="1:8" ht="19.5" customHeight="1">
      <c r="A229" s="183"/>
      <c r="B229" s="157"/>
      <c r="C229" s="157"/>
      <c r="D229" s="157"/>
      <c r="E229" s="157"/>
      <c r="F229" s="157"/>
      <c r="G229" s="157"/>
      <c r="H229" s="157"/>
    </row>
    <row r="230" spans="1:8" ht="19.5" customHeight="1">
      <c r="A230" s="157"/>
      <c r="B230" s="213" t="s">
        <v>231</v>
      </c>
      <c r="C230" s="176"/>
      <c r="D230" s="157"/>
      <c r="E230" s="157"/>
      <c r="F230" s="157"/>
      <c r="G230" s="157"/>
      <c r="H230" s="157"/>
    </row>
    <row r="231" spans="1:8" ht="19.5" customHeight="1">
      <c r="A231" s="157"/>
      <c r="B231" s="67"/>
      <c r="C231" s="176"/>
      <c r="D231" s="157"/>
      <c r="E231" s="157"/>
      <c r="F231" s="157"/>
      <c r="G231" s="157"/>
      <c r="H231" s="157"/>
    </row>
    <row r="232" spans="1:8" ht="19.5" customHeight="1">
      <c r="A232" s="157"/>
      <c r="B232" s="67" t="s">
        <v>310</v>
      </c>
      <c r="C232" s="176"/>
      <c r="D232" s="157"/>
      <c r="E232" s="157"/>
      <c r="F232" s="157"/>
      <c r="G232" s="157"/>
      <c r="H232" s="157"/>
    </row>
    <row r="233" spans="1:8" ht="19.5" customHeight="1">
      <c r="A233" s="157"/>
      <c r="B233" s="67" t="s">
        <v>312</v>
      </c>
      <c r="C233" s="176"/>
      <c r="D233" s="183"/>
      <c r="E233" s="183"/>
      <c r="F233" s="183"/>
      <c r="G233" s="183"/>
      <c r="H233" s="183"/>
    </row>
    <row r="234" spans="1:8" ht="19.5" customHeight="1">
      <c r="A234" s="157"/>
      <c r="B234" s="67" t="s">
        <v>313</v>
      </c>
      <c r="C234" s="176"/>
      <c r="D234" s="183"/>
      <c r="E234" s="183"/>
      <c r="F234" s="183"/>
      <c r="G234" s="183"/>
      <c r="H234" s="183"/>
    </row>
    <row r="235" spans="1:8" ht="19.5" customHeight="1">
      <c r="A235" s="183"/>
      <c r="B235" s="157" t="s">
        <v>311</v>
      </c>
      <c r="C235" s="157"/>
      <c r="D235" s="157"/>
      <c r="E235" s="157"/>
      <c r="F235" s="157"/>
      <c r="G235" s="157"/>
      <c r="H235" s="157"/>
    </row>
    <row r="236" spans="1:8" ht="19.5" customHeight="1">
      <c r="A236" s="183"/>
      <c r="B236" s="157"/>
      <c r="C236" s="157"/>
      <c r="D236" s="157"/>
      <c r="E236" s="157"/>
      <c r="F236" s="157"/>
      <c r="G236" s="157"/>
      <c r="H236" s="157"/>
    </row>
    <row r="237" spans="1:8" ht="19.5" customHeight="1">
      <c r="A237" s="202" t="s">
        <v>154</v>
      </c>
      <c r="B237" s="156" t="s">
        <v>155</v>
      </c>
      <c r="C237" s="157"/>
      <c r="D237" s="157"/>
      <c r="E237" s="157"/>
      <c r="F237" s="157"/>
      <c r="G237" s="157"/>
      <c r="H237" s="157"/>
    </row>
    <row r="238" spans="1:8" ht="19.5" customHeight="1">
      <c r="A238" s="202"/>
      <c r="B238" s="156"/>
      <c r="C238" s="157"/>
      <c r="D238" s="157"/>
      <c r="E238" s="157"/>
      <c r="F238" s="157"/>
      <c r="G238" s="157"/>
      <c r="H238" s="157"/>
    </row>
    <row r="239" spans="1:8" ht="19.5" customHeight="1">
      <c r="A239" s="183" t="s">
        <v>156</v>
      </c>
      <c r="B239" s="157"/>
      <c r="C239" s="157"/>
      <c r="D239" s="157"/>
      <c r="E239" s="216" t="s">
        <v>126</v>
      </c>
      <c r="F239" s="216"/>
      <c r="G239" s="216" t="s">
        <v>127</v>
      </c>
      <c r="H239" s="216"/>
    </row>
    <row r="240" spans="1:8" ht="19.5" customHeight="1">
      <c r="A240" s="183"/>
      <c r="B240" s="157"/>
      <c r="C240" s="157"/>
      <c r="D240" s="157"/>
      <c r="E240" s="216" t="s">
        <v>128</v>
      </c>
      <c r="F240" s="216"/>
      <c r="G240" s="216" t="s">
        <v>223</v>
      </c>
      <c r="H240" s="216"/>
    </row>
    <row r="241" spans="1:8" ht="19.5" customHeight="1">
      <c r="A241" s="183"/>
      <c r="B241" s="157"/>
      <c r="C241" s="157"/>
      <c r="D241" s="157"/>
      <c r="E241" s="165" t="s">
        <v>254</v>
      </c>
      <c r="F241" s="181" t="s">
        <v>226</v>
      </c>
      <c r="G241" s="165" t="s">
        <v>254</v>
      </c>
      <c r="H241" s="181" t="s">
        <v>226</v>
      </c>
    </row>
    <row r="242" spans="1:8" ht="19.5" customHeight="1">
      <c r="A242" s="183"/>
      <c r="B242" s="157"/>
      <c r="C242" s="157"/>
      <c r="D242" s="157"/>
      <c r="E242" s="165" t="s">
        <v>13</v>
      </c>
      <c r="F242" s="181" t="s">
        <v>13</v>
      </c>
      <c r="G242" s="165" t="s">
        <v>13</v>
      </c>
      <c r="H242" s="181" t="s">
        <v>13</v>
      </c>
    </row>
    <row r="243" spans="1:8" ht="19.5" customHeight="1">
      <c r="A243" s="183"/>
      <c r="B243" s="157"/>
      <c r="C243" s="156" t="s">
        <v>157</v>
      </c>
      <c r="D243" s="157"/>
      <c r="E243" s="157"/>
      <c r="F243" s="157"/>
      <c r="G243" s="157"/>
      <c r="H243" s="157"/>
    </row>
    <row r="244" spans="1:8" ht="19.5" customHeight="1">
      <c r="A244" s="183"/>
      <c r="B244" s="157"/>
      <c r="C244" s="157"/>
      <c r="D244" s="157"/>
      <c r="E244" s="157"/>
      <c r="F244" s="157"/>
      <c r="G244" s="157"/>
      <c r="H244" s="157"/>
    </row>
    <row r="245" spans="1:8" ht="19.5" customHeight="1">
      <c r="A245" s="183"/>
      <c r="B245" s="157" t="s">
        <v>134</v>
      </c>
      <c r="C245" s="157" t="s">
        <v>286</v>
      </c>
      <c r="D245" s="157"/>
      <c r="E245" s="182"/>
      <c r="F245" s="187"/>
      <c r="G245" s="182"/>
      <c r="H245" s="187"/>
    </row>
    <row r="246" spans="1:8" ht="19.5" customHeight="1">
      <c r="A246" s="183"/>
      <c r="B246" s="157"/>
      <c r="C246" s="157" t="s">
        <v>287</v>
      </c>
      <c r="D246" s="157"/>
      <c r="E246" s="182">
        <v>4606</v>
      </c>
      <c r="F246" s="187">
        <v>5401</v>
      </c>
      <c r="G246" s="182">
        <v>16049</v>
      </c>
      <c r="H246" s="187">
        <v>21963</v>
      </c>
    </row>
    <row r="247" spans="1:8" ht="19.5" customHeight="1">
      <c r="A247" s="183"/>
      <c r="B247" s="157"/>
      <c r="C247" s="157"/>
      <c r="D247" s="157"/>
      <c r="E247" s="182"/>
      <c r="F247" s="187"/>
      <c r="G247" s="182"/>
      <c r="H247" s="187"/>
    </row>
    <row r="248" spans="1:8" ht="19.5" customHeight="1">
      <c r="A248" s="183"/>
      <c r="B248" s="157"/>
      <c r="C248" s="157" t="s">
        <v>283</v>
      </c>
      <c r="D248" s="157"/>
      <c r="E248" s="182"/>
      <c r="F248" s="187"/>
      <c r="G248" s="182"/>
      <c r="H248" s="187"/>
    </row>
    <row r="249" spans="1:8" ht="19.5" customHeight="1">
      <c r="A249" s="183"/>
      <c r="B249" s="157"/>
      <c r="C249" s="157" t="s">
        <v>284</v>
      </c>
      <c r="D249" s="157"/>
      <c r="E249" s="188">
        <v>74408</v>
      </c>
      <c r="F249" s="187">
        <v>74124</v>
      </c>
      <c r="G249" s="188">
        <v>74383</v>
      </c>
      <c r="H249" s="187">
        <v>74118</v>
      </c>
    </row>
    <row r="250" spans="1:8" ht="19.5" customHeight="1">
      <c r="A250" s="183"/>
      <c r="B250" s="157"/>
      <c r="C250" s="157"/>
      <c r="D250" s="157"/>
      <c r="E250" s="182"/>
      <c r="F250" s="187"/>
      <c r="G250" s="182"/>
      <c r="H250" s="187"/>
    </row>
    <row r="251" spans="1:8" ht="19.5" customHeight="1">
      <c r="A251" s="183"/>
      <c r="B251" s="157"/>
      <c r="C251" s="157" t="s">
        <v>285</v>
      </c>
      <c r="D251" s="157"/>
      <c r="E251" s="189">
        <v>6.19</v>
      </c>
      <c r="F251" s="190">
        <v>7.29</v>
      </c>
      <c r="G251" s="189">
        <v>21.58</v>
      </c>
      <c r="H251" s="190">
        <v>29.63</v>
      </c>
    </row>
    <row r="252" spans="1:8" ht="19.5" customHeight="1">
      <c r="A252" s="183"/>
      <c r="B252" s="157"/>
      <c r="C252" s="157"/>
      <c r="D252" s="157"/>
      <c r="E252" s="157"/>
      <c r="F252" s="157"/>
      <c r="G252" s="157"/>
      <c r="H252" s="157"/>
    </row>
    <row r="253" spans="1:8" ht="19.5" customHeight="1">
      <c r="A253" s="183"/>
      <c r="B253" s="157"/>
      <c r="C253" s="156" t="s">
        <v>158</v>
      </c>
      <c r="D253" s="157"/>
      <c r="E253" s="157"/>
      <c r="F253" s="157"/>
      <c r="G253" s="157"/>
      <c r="H253" s="157"/>
    </row>
    <row r="254" spans="1:8" ht="19.5" customHeight="1">
      <c r="A254" s="183"/>
      <c r="B254" s="157"/>
      <c r="C254" s="157"/>
      <c r="D254" s="157"/>
      <c r="E254" s="157"/>
      <c r="F254" s="157"/>
      <c r="G254" s="157"/>
      <c r="H254" s="157"/>
    </row>
    <row r="255" spans="1:8" ht="19.5" customHeight="1">
      <c r="A255" s="183"/>
      <c r="B255" s="157" t="s">
        <v>159</v>
      </c>
      <c r="C255" s="157" t="s">
        <v>286</v>
      </c>
      <c r="D255" s="157"/>
      <c r="E255" s="191"/>
      <c r="F255" s="192"/>
      <c r="G255" s="191"/>
      <c r="H255" s="192"/>
    </row>
    <row r="256" spans="1:8" ht="19.5" customHeight="1">
      <c r="A256" s="183"/>
      <c r="B256" s="157"/>
      <c r="C256" s="157" t="s">
        <v>287</v>
      </c>
      <c r="D256" s="157"/>
      <c r="E256" s="193">
        <v>0</v>
      </c>
      <c r="F256" s="192">
        <v>5401</v>
      </c>
      <c r="G256" s="193">
        <v>0</v>
      </c>
      <c r="H256" s="192">
        <v>21963</v>
      </c>
    </row>
    <row r="257" spans="1:8" ht="19.5" customHeight="1">
      <c r="A257" s="183"/>
      <c r="B257" s="157"/>
      <c r="C257" s="157"/>
      <c r="D257" s="157"/>
      <c r="E257" s="194"/>
      <c r="F257" s="157"/>
      <c r="G257" s="194"/>
      <c r="H257" s="157"/>
    </row>
    <row r="258" spans="1:8" ht="19.5" customHeight="1">
      <c r="A258" s="183"/>
      <c r="B258" s="157"/>
      <c r="C258" s="157" t="s">
        <v>288</v>
      </c>
      <c r="D258" s="157"/>
      <c r="E258" s="194"/>
      <c r="F258" s="157"/>
      <c r="G258" s="194"/>
      <c r="H258" s="157"/>
    </row>
    <row r="259" spans="1:8" ht="19.5" customHeight="1">
      <c r="A259" s="183"/>
      <c r="B259" s="157"/>
      <c r="C259" s="157" t="s">
        <v>289</v>
      </c>
      <c r="D259" s="157"/>
      <c r="E259" s="195">
        <v>0</v>
      </c>
      <c r="F259" s="192">
        <v>74124</v>
      </c>
      <c r="G259" s="195">
        <v>0</v>
      </c>
      <c r="H259" s="192">
        <v>74118</v>
      </c>
    </row>
    <row r="260" spans="1:8" ht="19.5" customHeight="1">
      <c r="A260" s="183"/>
      <c r="B260" s="157"/>
      <c r="C260" s="157"/>
      <c r="D260" s="157"/>
      <c r="E260" s="193"/>
      <c r="F260" s="157"/>
      <c r="G260" s="193"/>
      <c r="H260" s="157"/>
    </row>
    <row r="261" spans="1:8" ht="19.5" customHeight="1">
      <c r="A261" s="183"/>
      <c r="B261" s="157"/>
      <c r="C261" s="157" t="s">
        <v>290</v>
      </c>
      <c r="D261" s="157"/>
      <c r="E261" s="193">
        <v>0</v>
      </c>
      <c r="F261" s="192">
        <v>40</v>
      </c>
      <c r="G261" s="193">
        <v>0</v>
      </c>
      <c r="H261" s="192">
        <v>89</v>
      </c>
    </row>
    <row r="262" spans="1:8" ht="19.5" customHeight="1">
      <c r="A262" s="183"/>
      <c r="B262" s="157"/>
      <c r="C262" s="157"/>
      <c r="D262" s="157"/>
      <c r="E262" s="193"/>
      <c r="F262" s="157"/>
      <c r="G262" s="193"/>
      <c r="H262" s="157"/>
    </row>
    <row r="263" spans="1:8" ht="19.5" customHeight="1">
      <c r="A263" s="183"/>
      <c r="B263" s="157"/>
      <c r="C263" s="157" t="s">
        <v>283</v>
      </c>
      <c r="D263" s="157"/>
      <c r="E263" s="193"/>
      <c r="F263" s="157"/>
      <c r="G263" s="193"/>
      <c r="H263" s="157"/>
    </row>
    <row r="264" spans="1:8" ht="19.5" customHeight="1">
      <c r="A264" s="183"/>
      <c r="B264" s="157"/>
      <c r="C264" s="157" t="s">
        <v>291</v>
      </c>
      <c r="D264" s="157"/>
      <c r="E264" s="193"/>
      <c r="F264" s="157"/>
      <c r="G264" s="193"/>
      <c r="H264" s="157"/>
    </row>
    <row r="265" spans="1:8" ht="19.5" customHeight="1">
      <c r="A265" s="183"/>
      <c r="B265" s="157"/>
      <c r="C265" s="157" t="s">
        <v>292</v>
      </c>
      <c r="D265" s="157"/>
      <c r="E265" s="193">
        <v>0</v>
      </c>
      <c r="F265" s="192">
        <v>74164</v>
      </c>
      <c r="G265" s="193">
        <v>0</v>
      </c>
      <c r="H265" s="192">
        <v>74207</v>
      </c>
    </row>
    <row r="266" spans="1:8" ht="19.5" customHeight="1">
      <c r="A266" s="183"/>
      <c r="B266" s="157"/>
      <c r="C266" s="157"/>
      <c r="D266" s="157"/>
      <c r="E266" s="193"/>
      <c r="F266" s="157"/>
      <c r="G266" s="193"/>
      <c r="H266" s="157"/>
    </row>
    <row r="267" spans="1:8" ht="19.5" customHeight="1">
      <c r="A267" s="183"/>
      <c r="B267" s="157"/>
      <c r="C267" s="157" t="s">
        <v>293</v>
      </c>
      <c r="D267" s="157"/>
      <c r="E267" s="193">
        <v>0</v>
      </c>
      <c r="F267" s="196">
        <v>7.28</v>
      </c>
      <c r="G267" s="193">
        <v>0</v>
      </c>
      <c r="H267" s="197">
        <v>29.6</v>
      </c>
    </row>
    <row r="268" spans="1:8" ht="19.5" customHeight="1">
      <c r="A268" s="183"/>
      <c r="B268" s="157"/>
      <c r="C268" s="157"/>
      <c r="D268" s="157"/>
      <c r="E268" s="198"/>
      <c r="F268" s="196"/>
      <c r="G268" s="198"/>
      <c r="H268" s="197"/>
    </row>
    <row r="269" spans="1:8" ht="19.5" customHeight="1">
      <c r="A269" s="183"/>
      <c r="B269" s="157" t="s">
        <v>294</v>
      </c>
      <c r="C269" s="157"/>
      <c r="D269" s="157"/>
      <c r="E269" s="198"/>
      <c r="F269" s="196"/>
      <c r="G269" s="198"/>
      <c r="H269" s="197"/>
    </row>
    <row r="270" spans="1:8" ht="19.5" customHeight="1">
      <c r="A270" s="183"/>
      <c r="B270" s="157" t="s">
        <v>295</v>
      </c>
      <c r="C270" s="157"/>
      <c r="D270" s="157"/>
      <c r="E270" s="198"/>
      <c r="F270" s="196"/>
      <c r="G270" s="198"/>
      <c r="H270" s="197"/>
    </row>
    <row r="271" spans="1:8" ht="19.5" customHeight="1">
      <c r="A271" s="183"/>
      <c r="B271" s="157"/>
      <c r="C271" s="157"/>
      <c r="D271" s="157"/>
      <c r="E271" s="198"/>
      <c r="F271" s="196"/>
      <c r="G271" s="198"/>
      <c r="H271" s="197"/>
    </row>
    <row r="272" spans="1:8" ht="19.5" customHeight="1">
      <c r="A272" s="202" t="s">
        <v>253</v>
      </c>
      <c r="B272" s="156" t="s">
        <v>217</v>
      </c>
      <c r="C272" s="156"/>
      <c r="D272" s="157"/>
      <c r="E272" s="199"/>
      <c r="F272" s="196"/>
      <c r="G272" s="198"/>
      <c r="H272" s="197"/>
    </row>
    <row r="273" spans="1:8" ht="19.5" customHeight="1">
      <c r="A273" s="202"/>
      <c r="B273" s="156"/>
      <c r="C273" s="156"/>
      <c r="D273" s="157"/>
      <c r="E273" s="199"/>
      <c r="F273" s="196"/>
      <c r="G273" s="198"/>
      <c r="H273" s="197"/>
    </row>
    <row r="274" spans="1:8" ht="19.5" customHeight="1">
      <c r="A274" s="202"/>
      <c r="B274" s="157" t="s">
        <v>258</v>
      </c>
      <c r="C274" s="156"/>
      <c r="D274" s="157"/>
      <c r="E274" s="199"/>
      <c r="F274" s="196"/>
      <c r="G274" s="198"/>
      <c r="H274" s="197"/>
    </row>
    <row r="275" spans="1:8" ht="19.5" customHeight="1">
      <c r="A275" s="183"/>
      <c r="B275" s="183" t="s">
        <v>259</v>
      </c>
      <c r="C275" s="157"/>
      <c r="D275" s="157"/>
      <c r="E275" s="198"/>
      <c r="F275" s="196"/>
      <c r="G275" s="198"/>
      <c r="H275" s="197"/>
    </row>
    <row r="276" spans="1:8" ht="19.5" customHeight="1">
      <c r="A276" s="183"/>
      <c r="B276" s="200"/>
      <c r="C276" s="157"/>
      <c r="D276" s="157"/>
      <c r="E276" s="156"/>
      <c r="F276" s="192"/>
      <c r="G276" s="156"/>
      <c r="H276" s="192"/>
    </row>
    <row r="277" spans="1:8" ht="19.5" customHeight="1">
      <c r="A277" s="183"/>
      <c r="B277" s="183"/>
      <c r="C277" s="157"/>
      <c r="D277" s="157"/>
      <c r="E277" s="156"/>
      <c r="F277" s="192"/>
      <c r="G277" s="156"/>
      <c r="H277" s="192"/>
    </row>
    <row r="278" spans="1:8" ht="19.5" customHeight="1">
      <c r="A278" s="157"/>
      <c r="B278" s="157"/>
      <c r="C278" s="157"/>
      <c r="D278" s="157"/>
      <c r="E278" s="156"/>
      <c r="F278" s="192"/>
      <c r="G278" s="156"/>
      <c r="H278" s="192"/>
    </row>
    <row r="279" spans="1:8" ht="19.5" customHeight="1">
      <c r="A279" s="157"/>
      <c r="B279" s="157"/>
      <c r="C279" s="157"/>
      <c r="D279" s="157"/>
      <c r="E279" s="156"/>
      <c r="F279" s="192"/>
      <c r="G279" s="156"/>
      <c r="H279" s="192"/>
    </row>
    <row r="280" spans="1:8" ht="19.5" customHeight="1">
      <c r="A280" s="157"/>
      <c r="B280" s="157"/>
      <c r="C280" s="157"/>
      <c r="D280" s="157"/>
      <c r="E280" s="156"/>
      <c r="F280" s="192"/>
      <c r="G280" s="156"/>
      <c r="H280" s="192"/>
    </row>
    <row r="281" spans="1:8" ht="19.5" customHeight="1">
      <c r="A281" s="157"/>
      <c r="B281" s="157"/>
      <c r="C281" s="157"/>
      <c r="D281" s="157"/>
      <c r="E281" s="156"/>
      <c r="F281" s="192"/>
      <c r="G281" s="156"/>
      <c r="H281" s="192"/>
    </row>
    <row r="282" spans="1:8" ht="19.5" customHeight="1">
      <c r="A282" s="183"/>
      <c r="B282" s="183"/>
      <c r="C282" s="157"/>
      <c r="D282" s="157"/>
      <c r="E282" s="156"/>
      <c r="F282" s="192"/>
      <c r="G282" s="156"/>
      <c r="H282" s="192"/>
    </row>
    <row r="283" spans="1:8" ht="19.5" customHeight="1">
      <c r="A283" s="183"/>
      <c r="B283" s="157"/>
      <c r="C283" s="157"/>
      <c r="D283" s="157"/>
      <c r="E283" s="156"/>
      <c r="F283" s="192"/>
      <c r="G283" s="156"/>
      <c r="H283" s="192"/>
    </row>
    <row r="284" spans="1:8" ht="19.5" customHeight="1">
      <c r="A284" s="183"/>
      <c r="B284" s="157" t="s">
        <v>160</v>
      </c>
      <c r="C284" s="157"/>
      <c r="D284" s="157"/>
      <c r="E284" s="157"/>
      <c r="F284" s="157"/>
      <c r="G284" s="157"/>
      <c r="H284" s="157"/>
    </row>
    <row r="285" spans="1:8" ht="19.5" customHeight="1">
      <c r="A285" s="183"/>
      <c r="B285" s="156" t="s">
        <v>161</v>
      </c>
      <c r="C285" s="157"/>
      <c r="D285" s="157"/>
      <c r="E285" s="157"/>
      <c r="F285" s="157"/>
      <c r="G285" s="157"/>
      <c r="H285" s="157"/>
    </row>
    <row r="286" spans="1:8" ht="19.5" customHeight="1">
      <c r="A286" s="183"/>
      <c r="B286" s="157"/>
      <c r="C286" s="157"/>
      <c r="D286" s="157"/>
      <c r="E286" s="157"/>
      <c r="F286" s="157"/>
      <c r="G286" s="157"/>
      <c r="H286" s="157"/>
    </row>
    <row r="287" spans="1:8" ht="19.5" customHeight="1">
      <c r="A287" s="183"/>
      <c r="B287" s="157" t="s">
        <v>218</v>
      </c>
      <c r="C287" s="157"/>
      <c r="D287" s="157"/>
      <c r="E287" s="157"/>
      <c r="F287" s="157"/>
      <c r="G287" s="157"/>
      <c r="H287" s="157"/>
    </row>
    <row r="288" spans="1:8" ht="19.5" customHeight="1">
      <c r="A288" s="183"/>
      <c r="B288" s="157" t="s">
        <v>162</v>
      </c>
      <c r="C288" s="157"/>
      <c r="D288" s="157"/>
      <c r="E288" s="157"/>
      <c r="F288" s="157"/>
      <c r="G288" s="157"/>
      <c r="H288" s="157"/>
    </row>
    <row r="289" spans="1:8" ht="19.5" customHeight="1">
      <c r="A289" s="183"/>
      <c r="B289" s="157" t="s">
        <v>219</v>
      </c>
      <c r="C289" s="157"/>
      <c r="D289" s="157"/>
      <c r="E289" s="157"/>
      <c r="F289" s="157"/>
      <c r="G289" s="157"/>
      <c r="H289" s="157"/>
    </row>
    <row r="290" spans="1:8" ht="19.5" customHeight="1">
      <c r="A290" s="183"/>
      <c r="B290" s="157"/>
      <c r="C290" s="157"/>
      <c r="D290" s="157"/>
      <c r="E290" s="157"/>
      <c r="F290" s="157"/>
      <c r="G290" s="157"/>
      <c r="H290" s="157"/>
    </row>
    <row r="291" spans="1:8" ht="19.5" customHeight="1">
      <c r="A291" s="183"/>
      <c r="B291" s="157" t="s">
        <v>163</v>
      </c>
      <c r="C291" s="157"/>
      <c r="D291" s="157"/>
      <c r="E291" s="157"/>
      <c r="F291" s="157"/>
      <c r="G291" s="157"/>
      <c r="H291" s="157"/>
    </row>
    <row r="292" spans="1:8" ht="19.5" customHeight="1">
      <c r="A292" s="183"/>
      <c r="B292" s="218" t="s">
        <v>330</v>
      </c>
      <c r="C292" s="157"/>
      <c r="D292" s="157"/>
      <c r="E292" s="157"/>
      <c r="F292" s="157"/>
      <c r="G292" s="157"/>
      <c r="H292" s="157"/>
    </row>
  </sheetData>
  <mergeCells count="8">
    <mergeCell ref="D172:E172"/>
    <mergeCell ref="F172:G172"/>
    <mergeCell ref="D173:E173"/>
    <mergeCell ref="F173:G173"/>
    <mergeCell ref="E239:F239"/>
    <mergeCell ref="G239:H239"/>
    <mergeCell ref="E240:F240"/>
    <mergeCell ref="G240:H240"/>
  </mergeCells>
  <printOptions horizontalCentered="1"/>
  <pageMargins left="0.5" right="0" top="0.9" bottom="0" header="0" footer="0"/>
  <pageSetup fitToHeight="5" horizontalDpi="600" verticalDpi="600" orientation="portrait" paperSize="9" scale="59" r:id="rId1"/>
  <rowBreaks count="4" manualBreakCount="4">
    <brk id="58" max="7" man="1"/>
    <brk id="121" max="7" man="1"/>
    <brk id="184" max="7" man="1"/>
    <brk id="2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2007-10-25T02:30:20Z</cp:lastPrinted>
  <dcterms:created xsi:type="dcterms:W3CDTF">2004-02-06T06:19:24Z</dcterms:created>
  <dcterms:modified xsi:type="dcterms:W3CDTF">2007-10-25T02:35:32Z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2042916515</vt:i4>
  </property>
  <property fmtid="{D5CDD505-2E9C-101B-9397-08002B2CF9AE}" pid="4" name="_EmailSubje">
    <vt:lpwstr>Quarterly Results</vt:lpwstr>
  </property>
  <property fmtid="{D5CDD505-2E9C-101B-9397-08002B2CF9AE}" pid="5" name="_AuthorEma">
    <vt:lpwstr>ooi_lee_choo@uac.com.my</vt:lpwstr>
  </property>
  <property fmtid="{D5CDD505-2E9C-101B-9397-08002B2CF9AE}" pid="6" name="_AuthorEmailDisplayNa">
    <vt:lpwstr>Ooi Lee Choo (UAC Berhad)</vt:lpwstr>
  </property>
</Properties>
</file>