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150" activeTab="4"/>
  </bookViews>
  <sheets>
    <sheet name="Income stat" sheetId="1" r:id="rId1"/>
    <sheet name="Bal sheet" sheetId="2" r:id="rId2"/>
    <sheet name="Equity" sheetId="3" r:id="rId3"/>
    <sheet name="cashflow" sheetId="4" r:id="rId4"/>
    <sheet name="Notes" sheetId="5" r:id="rId5"/>
  </sheets>
  <definedNames>
    <definedName name="_xlnm.Print_Area" localSheetId="1">'Bal sheet'!$B$2:$E$58</definedName>
    <definedName name="_xlnm.Print_Area" localSheetId="3">'cashflow'!$B$3:$E$51</definedName>
    <definedName name="_xlnm.Print_Area" localSheetId="2">'Equity'!$B$2:$G$33</definedName>
    <definedName name="_xlnm.Print_Area" localSheetId="0">'Income stat'!$B$2:$F$44</definedName>
    <definedName name="_xlnm.Print_Area" localSheetId="4">'Notes'!$A$1:$I$330</definedName>
  </definedNames>
  <calcPr fullCalcOnLoad="1"/>
</workbook>
</file>

<file path=xl/sharedStrings.xml><?xml version="1.0" encoding="utf-8"?>
<sst xmlns="http://schemas.openxmlformats.org/spreadsheetml/2006/main" count="422" uniqueCount="325">
  <si>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</si>
  <si>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</si>
  <si>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</si>
  <si>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</si>
  <si>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</si>
  <si>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</si>
  <si>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</si>
  <si>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</si>
  <si>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</si>
  <si>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</si>
  <si>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</si>
  <si>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</si>
  <si>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</si>
  <si>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</si>
  <si>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</si>
  <si>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</si>
  <si>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</si>
  <si>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</si>
  <si>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</si>
  <si>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Profit after tax</t>
  </si>
  <si>
    <t>Net Profit for the period</t>
  </si>
  <si>
    <t>EPS -  Basic</t>
  </si>
  <si>
    <t>( The figures have not yet been audited )</t>
  </si>
  <si>
    <t>CONSOLIDATED  BALANCE  SHEET</t>
  </si>
  <si>
    <t>Current Assets</t>
  </si>
  <si>
    <t>Net Current Assets</t>
  </si>
  <si>
    <t>Share Capital</t>
  </si>
  <si>
    <t>Shareholders' Fund</t>
  </si>
  <si>
    <t xml:space="preserve">AS AT </t>
  </si>
  <si>
    <t xml:space="preserve">END OF </t>
  </si>
  <si>
    <t>AS AT</t>
  </si>
  <si>
    <t xml:space="preserve">PRECEEDING </t>
  </si>
  <si>
    <t>FINANCIAL</t>
  </si>
  <si>
    <t>YEAR END</t>
  </si>
  <si>
    <t>( UNAUDITED )</t>
  </si>
  <si>
    <t>( AUDITED )</t>
  </si>
  <si>
    <t>Retained</t>
  </si>
  <si>
    <t>Total</t>
  </si>
  <si>
    <t>Condensed Consolidated Statement of Changes in Equity</t>
  </si>
  <si>
    <t>UAC BERHAD (5149-H)</t>
  </si>
  <si>
    <t>UAC  BERHAD (5149-H)</t>
  </si>
  <si>
    <t>Net profit before tax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</si>
  <si>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</si>
  <si>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</si>
  <si>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</si>
  <si>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</si>
  <si>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</si>
  <si>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</si>
  <si>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</si>
  <si>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</si>
  <si>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</si>
  <si>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</si>
  <si>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</si>
  <si>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</si>
  <si>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</si>
  <si>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</si>
  <si>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</si>
  <si>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</si>
  <si>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Net Tangible Assets per share (RM)</t>
  </si>
  <si>
    <t>( The figures have not been audited )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</si>
  <si>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</si>
  <si>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</si>
  <si>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</si>
  <si>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</si>
  <si>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</si>
  <si>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</si>
  <si>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</si>
  <si>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</si>
  <si>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</si>
  <si>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</si>
  <si>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</si>
  <si>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</si>
  <si>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 xml:space="preserve">There were no unusual items affecting assets, liabilities, equity, net income or cash flows for the current financial </t>
  </si>
  <si>
    <t xml:space="preserve">year-to-date. </t>
  </si>
  <si>
    <t>A5)</t>
  </si>
  <si>
    <t>Changes in estimates of amount reported</t>
  </si>
  <si>
    <t>A6)</t>
  </si>
  <si>
    <t>Debt and equity securities</t>
  </si>
  <si>
    <t xml:space="preserve">During the current financial year-to-date, the Company increased its issued and fully paid up share capital from </t>
  </si>
  <si>
    <t>(a)</t>
  </si>
  <si>
    <t>(b)</t>
  </si>
  <si>
    <t>A7)</t>
  </si>
  <si>
    <t>Dividends paid</t>
  </si>
  <si>
    <t>A8)</t>
  </si>
  <si>
    <t>Segmental reporting</t>
  </si>
  <si>
    <t>.</t>
  </si>
  <si>
    <t>Others</t>
  </si>
  <si>
    <t>Products</t>
  </si>
  <si>
    <t>External sales</t>
  </si>
  <si>
    <t>-</t>
  </si>
  <si>
    <t>Total sales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</si>
  <si>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</si>
  <si>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</si>
  <si>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</si>
  <si>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</si>
  <si>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</si>
  <si>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</si>
  <si>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</si>
  <si>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</si>
  <si>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</si>
  <si>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</si>
  <si>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</si>
  <si>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</si>
  <si>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</si>
  <si>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</si>
  <si>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</si>
  <si>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</si>
  <si>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</si>
  <si>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</si>
  <si>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</si>
  <si>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</si>
  <si>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</si>
  <si>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>B6)</t>
  </si>
  <si>
    <t>Sale of unquoted investments and/or properties</t>
  </si>
  <si>
    <t>B7)</t>
  </si>
  <si>
    <t>Total purchase consideration</t>
  </si>
  <si>
    <t>Total sale proceeds</t>
  </si>
  <si>
    <t>Total profit on disposal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</si>
  <si>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</si>
  <si>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</si>
  <si>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</si>
  <si>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</si>
  <si>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</si>
  <si>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</si>
  <si>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</si>
  <si>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</si>
  <si>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</si>
  <si>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</si>
  <si>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 xml:space="preserve">The Group does not have any off balance sheet financial instruments as at the date of this announcement. 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</si>
  <si>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</si>
  <si>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</si>
  <si>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</si>
  <si>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</si>
  <si>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</si>
  <si>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</si>
  <si>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</si>
  <si>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</si>
  <si>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</si>
  <si>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</si>
  <si>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</si>
  <si>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 xml:space="preserve">    ordinary shares for</t>
  </si>
  <si>
    <t>Purchases and disposals</t>
  </si>
  <si>
    <t>tax rate due to the availability of reinvestment allowance.</t>
  </si>
  <si>
    <t xml:space="preserve">The effective rate of taxation of the Group for the current quarter and financial year-to-date is lower than the statutory </t>
  </si>
  <si>
    <t>Net profit for the period            (RM'000)</t>
  </si>
  <si>
    <t xml:space="preserve">    ordinary shares in issue        ('000)</t>
  </si>
  <si>
    <t>Basic earnings per share           (sen)</t>
  </si>
  <si>
    <t xml:space="preserve">    ordinary shares in issue         ('000)</t>
  </si>
  <si>
    <t>Adjustment for share options      ('000)</t>
  </si>
  <si>
    <t xml:space="preserve">    diluted earnings per share      ('000)</t>
  </si>
  <si>
    <t>Diluted earnings per share          (sen)</t>
  </si>
  <si>
    <t xml:space="preserve"> RM'000 </t>
  </si>
  <si>
    <t xml:space="preserve"> RM'000</t>
  </si>
  <si>
    <t>Share</t>
  </si>
  <si>
    <t>Premium</t>
  </si>
  <si>
    <t>Revaluation</t>
  </si>
  <si>
    <t>Reserve</t>
  </si>
  <si>
    <t>Capital commitments</t>
  </si>
  <si>
    <t>Property, plant and equipment</t>
  </si>
  <si>
    <t>- contracted</t>
  </si>
  <si>
    <t>RM ' 000</t>
  </si>
  <si>
    <t>A13)</t>
  </si>
  <si>
    <t>Non-Current Assets</t>
  </si>
  <si>
    <t>Issue of share capital</t>
  </si>
  <si>
    <t>The accounting policies adopted for the interim financial report are consistent with those adopted for the annual</t>
  </si>
  <si>
    <t>The Group is organised into two main business segments:</t>
  </si>
  <si>
    <t>Building &amp;</t>
  </si>
  <si>
    <t>Construction</t>
  </si>
  <si>
    <t xml:space="preserve"> Group</t>
  </si>
  <si>
    <t>Taxation</t>
  </si>
  <si>
    <t>Net profit for the period</t>
  </si>
  <si>
    <t xml:space="preserve">As at the date of this announcement, there are no changes in contingent liabilities since the last annual balance           </t>
  </si>
  <si>
    <t>- non contracted</t>
  </si>
  <si>
    <t>Material changes in profit before tax for the current quarter compared with preceding quarter</t>
  </si>
  <si>
    <t xml:space="preserve">      -   income tax</t>
  </si>
  <si>
    <t>There was no sale of unquoted investments and/or properties for the current quarter and financial year-to-date.</t>
  </si>
  <si>
    <t>Quoted securities</t>
  </si>
  <si>
    <t>Earnings</t>
  </si>
  <si>
    <t>Segment result</t>
  </si>
  <si>
    <t>Unallocated income</t>
  </si>
  <si>
    <t>Kuala Lumpur</t>
  </si>
  <si>
    <t>MAICSA No. 7009211</t>
  </si>
  <si>
    <t>Company Secretary</t>
  </si>
  <si>
    <t>Ooi Lee Choo</t>
  </si>
  <si>
    <t>UAC BERHAD</t>
  </si>
  <si>
    <t>By Order of the Board</t>
  </si>
  <si>
    <t>and construction products segment.</t>
  </si>
  <si>
    <t>Unallocated cost</t>
  </si>
  <si>
    <t>The newly issued shares rank pari passu in all respects with the existing ordinary shares of the Company.</t>
  </si>
  <si>
    <t>securities during the current financial year-to-date.</t>
  </si>
  <si>
    <t xml:space="preserve">Non-operating items </t>
  </si>
  <si>
    <t>Prospects for the current financial year</t>
  </si>
  <si>
    <t>Other than the above, there were no cancellations, repurchases or resale and repayment of debt and equity</t>
  </si>
  <si>
    <t xml:space="preserve">This interim report is prepared in accordance with MASB 26 "Interim Financial Reporting" and paragraph 9.22 of </t>
  </si>
  <si>
    <t xml:space="preserve">the Kuala Lumpur Stock Exchange Listing Requirements, and should be read in conjunction with the Group's </t>
  </si>
  <si>
    <t>was not qualified.</t>
  </si>
  <si>
    <t>previous annual financial statements.</t>
  </si>
  <si>
    <t>financial statements for the year ended 31 December 2002</t>
  </si>
  <si>
    <t>Balance as at 1 January 2003</t>
  </si>
  <si>
    <t>Statements for the year ended 31 December 2002)</t>
  </si>
  <si>
    <t>Statements for the year ended 31 December 2002 )</t>
  </si>
  <si>
    <t xml:space="preserve">( The Condensed Consolidated Income Statements should be read in conjunction with the Annual Financial </t>
  </si>
  <si>
    <t>Financial Statements for the year ended 31 December 2002 )</t>
  </si>
  <si>
    <t xml:space="preserve">( The Condensed Consolidated Balance Sheets should be read in conjunction with the Annual </t>
  </si>
  <si>
    <t xml:space="preserve">Reserves </t>
  </si>
  <si>
    <t>CONDENSED CONSOLIDATED CASH FLOW STATEMENT</t>
  </si>
  <si>
    <t>- As previously reported</t>
  </si>
  <si>
    <t>- Prior year adjustment</t>
  </si>
  <si>
    <t>- As restated</t>
  </si>
  <si>
    <t xml:space="preserve">(The Condensed Consolidated Cash Flow Statement should be read in conjunction </t>
  </si>
  <si>
    <t>with the Annual Financial Statements for the year ended 31 December 2002 )</t>
  </si>
  <si>
    <t>financial statements for the year ended 31 December 2002 except for the adoption of the new MASB 25 "Income</t>
  </si>
  <si>
    <t>Taxes".</t>
  </si>
  <si>
    <t>The change in accounting policy with respect to the recognition of deferred tax assets and liabilities in compliance</t>
  </si>
  <si>
    <t>with MASB 25 has been accounted for retrospectively and has the effect of increasing the consolidated retained</t>
  </si>
  <si>
    <t>reported</t>
  </si>
  <si>
    <t xml:space="preserve">Effect of </t>
  </si>
  <si>
    <t>change in</t>
  </si>
  <si>
    <t>policy</t>
  </si>
  <si>
    <t>previously</t>
  </si>
  <si>
    <t xml:space="preserve">As </t>
  </si>
  <si>
    <t>As</t>
  </si>
  <si>
    <t>restated</t>
  </si>
  <si>
    <t>At 1 January 2003</t>
  </si>
  <si>
    <t>- retained earnings</t>
  </si>
  <si>
    <t>- revaluation reserve</t>
  </si>
  <si>
    <t>- deferred tax assets</t>
  </si>
  <si>
    <t>- deferred tax liabilities</t>
  </si>
  <si>
    <t>each to eligible employees who had exercised their options pursuant to the Employees' Share Option Scheme</t>
  </si>
  <si>
    <t>("ESOS") which was implemented with effect from 29 April 2002.</t>
  </si>
  <si>
    <t>financial statements as at the date of this announcement.</t>
  </si>
  <si>
    <t xml:space="preserve">There are no material events subsequent to the end of the current quarter that have not been reflected in the </t>
  </si>
  <si>
    <t>There were no changes in the composition of the Group for the current financial year-to-date.</t>
  </si>
  <si>
    <t>Not applicable.</t>
  </si>
  <si>
    <t>Individual Quarter</t>
  </si>
  <si>
    <t>Cumulative Quarter</t>
  </si>
  <si>
    <t xml:space="preserve">Individual Quarter </t>
  </si>
  <si>
    <t>Inter segment sales</t>
  </si>
  <si>
    <t xml:space="preserve">        -  Diluted </t>
  </si>
  <si>
    <t>Building &amp; Construction Products  -</t>
  </si>
  <si>
    <t>polyethylene pipes and fittings and steel roof trusses.</t>
  </si>
  <si>
    <t xml:space="preserve">Others                                        - </t>
  </si>
  <si>
    <t>comprise property holding, sale of specialised connectors and</t>
  </si>
  <si>
    <t>provision of onsite installation and related services.</t>
  </si>
  <si>
    <t>Short term borrowing</t>
  </si>
  <si>
    <t>- Bankers' acceptances</t>
  </si>
  <si>
    <t>Unsecured</t>
  </si>
  <si>
    <t>RM' 000</t>
  </si>
  <si>
    <t>- taxation</t>
  </si>
  <si>
    <t>earnings for the year ended 31 December 2002 by RM 3.7 mil.</t>
  </si>
  <si>
    <t>(The Condensed Consolidated Statement of Changes in Equity should be read in conjunction with the Annual Financial</t>
  </si>
  <si>
    <t>Cash &amp; cash equivalents at end of period</t>
  </si>
  <si>
    <t>Cash &amp; cash equivalents at beginning of period</t>
  </si>
  <si>
    <t>The audit report of the Company's preceding annual  financial statements for the year ended 31 December 2002</t>
  </si>
  <si>
    <t xml:space="preserve">relate to the manufacture and sale of fibre cement boards, </t>
  </si>
  <si>
    <t>B14</t>
  </si>
  <si>
    <t>No comparative figures are provided for condensed consolidated statement of changes in equity and condensed</t>
  </si>
  <si>
    <t>cash flow statement as this is the first year of implementation.</t>
  </si>
  <si>
    <t>Profit from operations</t>
  </si>
  <si>
    <t>Less:Current  Liabilities</t>
  </si>
  <si>
    <t xml:space="preserve">         Trade &amp; Other Payables</t>
  </si>
  <si>
    <t xml:space="preserve">         Short Term Borrowings</t>
  </si>
  <si>
    <t xml:space="preserve">         Taxation</t>
  </si>
  <si>
    <t xml:space="preserve">        Provision</t>
  </si>
  <si>
    <t>Less:Non-Current Liabilities</t>
  </si>
  <si>
    <t xml:space="preserve">        Deferred taxation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</si>
  <si>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</si>
  <si>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</si>
  <si>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</si>
  <si>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Property , Plant &amp; Equipment</t>
  </si>
  <si>
    <t xml:space="preserve">       Other Investments</t>
  </si>
  <si>
    <t xml:space="preserve">       Deferred taxation</t>
  </si>
  <si>
    <t>Interim report for the three months ended 30 June 2003</t>
  </si>
  <si>
    <t>Interim report for the three months ended 30 JUNE 2003</t>
  </si>
  <si>
    <t>6 months ended 30 June 2003</t>
  </si>
  <si>
    <t>Net profit for the 6-month period</t>
  </si>
  <si>
    <t>Final dividend for the year ended</t>
  </si>
  <si>
    <t>- 31 December 2002</t>
  </si>
  <si>
    <t>Balance as at 30 June 2003</t>
  </si>
  <si>
    <t>RM 70,786,000 to RM 71,119,000 as a result of the issue and allotment of 333,000 new ordinary shares of RM 1.00</t>
  </si>
  <si>
    <t xml:space="preserve">6 months ended </t>
  </si>
  <si>
    <t>30 June 2003</t>
  </si>
  <si>
    <t>30 June 2002</t>
  </si>
  <si>
    <t>Approved capital expenditure not provided for in the financial statements as at 30 June 2003 is as follows:</t>
  </si>
  <si>
    <t>6 months ended</t>
  </si>
  <si>
    <t>30.6.2003</t>
  </si>
  <si>
    <t>30.6.2002</t>
  </si>
  <si>
    <t>Investment as at 30 June 2003</t>
  </si>
  <si>
    <t>Details of the Group's bank borrowings as at 30 June 2003 are as follows:</t>
  </si>
  <si>
    <t>The Group had no debt securities as at 30 June 2003.</t>
  </si>
  <si>
    <t>changes in estimates of amounts reported in prior financial years which have a material impact in the current quarter.</t>
  </si>
  <si>
    <t>There were no changes in estimates of amounts reported in prior interim quarter of the current financial year and no</t>
  </si>
  <si>
    <t xml:space="preserve">A final dividend of 12 sen per share less tax at 28% and 5 sen per share tax exempt, on paid-up capital of </t>
  </si>
  <si>
    <t>70,934,000 ordinary shares of RM 1.00 each, amounting to RM 9,675,400 in respect of the financial year ended</t>
  </si>
  <si>
    <t>Half-year ended 30 June 2002</t>
  </si>
  <si>
    <t>- net profit for the half-year</t>
  </si>
  <si>
    <t>(I)   An interim dividend has been declared;</t>
  </si>
  <si>
    <t>(v)  in respect of deposited securities, entitlement to dividends will be determined on the basis of the record of</t>
  </si>
  <si>
    <t>18 August 2003</t>
  </si>
  <si>
    <t>Minority interest</t>
  </si>
  <si>
    <t xml:space="preserve">The valuations of property, plant and equipment have been brought forward, without any amendments from the </t>
  </si>
  <si>
    <t>There are no outstanding proposals as at the date of this announcement.</t>
  </si>
  <si>
    <t>(iv) the date payable - 7 November 2003;</t>
  </si>
  <si>
    <t xml:space="preserve">    depositors as at 17 October 2003; and</t>
  </si>
  <si>
    <t>31December 2002, was paid on 19 May 2003.</t>
  </si>
  <si>
    <t xml:space="preserve">Inter segment sales comprise sales of polyethylene pipes to the other segment and rental charge to the building </t>
  </si>
  <si>
    <t>sheet date.  There are no contingent assets at the last annual balance sheet date or at the end of the current quarter.</t>
  </si>
  <si>
    <t>Compared with the equivalent quarter of 2002, group pre-tax profit in the quarter ended June 2003 improved 17.8%</t>
  </si>
  <si>
    <t>despite a drop of 5.2% in group revenue.  Group profitability benefited from the higher contribution from an improved</t>
  </si>
  <si>
    <t>demand for fibre cement boards.  This more than compensated for the reduced contribution from the lower sales of</t>
  </si>
  <si>
    <t>polyethylene pipes and steel roof trusses, which were at lower margins.</t>
  </si>
  <si>
    <t>Group revenue in the 6 months ended June 2003 at RM94.3 million was 4.8% lower than that of the comparative</t>
  </si>
  <si>
    <t xml:space="preserve">board sales had a modest gain.  As a result of the lower revenue, group pre-tax profit in first half 2003 reached </t>
  </si>
  <si>
    <t xml:space="preserve">half-year in 2002.  The sales drop was mainly for polyethylene pipes and steel roof trusses, whilst fibre cement </t>
  </si>
  <si>
    <t>only RM22.9 million, a 5.4% shortfall from the result of the comparative period last year.</t>
  </si>
  <si>
    <t>Group profit before tax for the current quarter at RM12.2 million was 13.5% higher than that of the preceding quarter</t>
  </si>
  <si>
    <t>though group revenue improved by only 1.8%.  The better profitability in the quarter was due to a favourable product</t>
  </si>
  <si>
    <t>mix, dominated by fibre cement boards.</t>
  </si>
  <si>
    <t>housing, are starting to respond to the Government's stimulus measures.  This brighter outlook may improve</t>
  </si>
  <si>
    <t>demand for the group's building products, resulting in a favourable performance for the year.</t>
  </si>
  <si>
    <t>Minority Interest</t>
  </si>
  <si>
    <t>(ii)  the amount per share - 12 sen less tax at 28%</t>
  </si>
  <si>
    <t>the total dividend for the current financial year - 12 sen per share less tax at 28%.</t>
  </si>
  <si>
    <t>(iii) the previous corresponding period - 12 sen per share less tax at 28%;</t>
  </si>
  <si>
    <t>Consumer sentiment has improved with the end of the SARS outbreak, and domestic economic activities, including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</si>
</sst>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0.00_);\(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Engravers MT"/>
      <family val="1"/>
    </font>
    <font>
      <b/>
      <sz val="10"/>
      <name val="Gill Sans Ul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 quotePrefix="1">
      <alignment horizontal="center" vertical="center"/>
    </xf>
    <xf numFmtId="37" fontId="4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2" fillId="0" borderId="18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4" fontId="2" fillId="0" borderId="4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 quotePrefix="1">
      <alignment vertical="top" wrapText="1"/>
    </xf>
    <xf numFmtId="2" fontId="3" fillId="0" borderId="2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9" fontId="3" fillId="0" borderId="4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7" fontId="2" fillId="0" borderId="0" xfId="0" applyNumberFormat="1" applyFont="1" applyAlignment="1">
      <alignment horizontal="right"/>
    </xf>
    <xf numFmtId="2" fontId="3" fillId="0" borderId="4" xfId="0" applyNumberFormat="1" applyFont="1" applyBorder="1" applyAlignment="1">
      <alignment/>
    </xf>
    <xf numFmtId="15" fontId="0" fillId="0" borderId="0" xfId="0" applyNumberFormat="1" applyAlignment="1" quotePrefix="1">
      <alignment/>
    </xf>
    <xf numFmtId="37" fontId="3" fillId="0" borderId="5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 quotePrefix="1">
      <alignment/>
    </xf>
    <xf numFmtId="15" fontId="0" fillId="0" borderId="0" xfId="0" applyNumberFormat="1" applyFont="1" applyAlignment="1">
      <alignment/>
    </xf>
    <xf numFmtId="2" fontId="3" fillId="0" borderId="4" xfId="0" applyNumberFormat="1" applyFont="1" applyBorder="1" applyAlignment="1" quotePrefix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3" fillId="0" borderId="19" xfId="0" applyNumberFormat="1" applyFont="1" applyBorder="1" applyAlignment="1">
      <alignment/>
    </xf>
    <xf numFmtId="170" fontId="0" fillId="0" borderId="20" xfId="0" applyNumberFormat="1" applyBorder="1" applyAlignment="1">
      <alignment horizontal="right"/>
    </xf>
    <xf numFmtId="175" fontId="2" fillId="0" borderId="0" xfId="0" applyNumberFormat="1" applyFont="1" applyAlignment="1">
      <alignment/>
    </xf>
    <xf numFmtId="175" fontId="0" fillId="0" borderId="0" xfId="0" applyNumberFormat="1" applyAlignment="1" quotePrefix="1">
      <alignment horizontal="right"/>
    </xf>
    <xf numFmtId="39" fontId="0" fillId="0" borderId="0" xfId="0" applyNumberFormat="1" applyAlignment="1" quotePrefix="1">
      <alignment horizontal="right"/>
    </xf>
    <xf numFmtId="175" fontId="2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37" fontId="0" fillId="0" borderId="2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workbookViewId="0" topLeftCell="B31">
      <selection activeCell="E46" sqref="E46"/>
    </sheetView>
  </sheetViews>
  <sheetFormatPr defaultColWidth="9.140625" defaultRowHeight="12.75"/>
  <cols>
    <col min="2" max="2" width="22.140625" style="0" customWidth="1"/>
    <col min="3" max="4" width="20.7109375" style="0" customWidth="1"/>
    <col min="5" max="5" width="20.8515625" style="0" customWidth="1"/>
    <col min="6" max="6" width="20.7109375" style="0" customWidth="1"/>
  </cols>
  <sheetData>
    <row r="2" spans="2:3" ht="18">
      <c r="B2" s="9" t="s">
        <v>40</v>
      </c>
      <c r="C2" s="33"/>
    </row>
    <row r="3" ht="15">
      <c r="B3" s="31" t="s">
        <v>272</v>
      </c>
    </row>
    <row r="4" ht="18">
      <c r="B4" s="9" t="s">
        <v>0</v>
      </c>
    </row>
    <row r="5" ht="12.75">
      <c r="B5" s="10" t="s">
        <v>1</v>
      </c>
    </row>
    <row r="8" spans="3:6" ht="18" customHeight="1">
      <c r="C8" s="14" t="s">
        <v>2</v>
      </c>
      <c r="D8" s="15"/>
      <c r="E8" s="16" t="s">
        <v>3</v>
      </c>
      <c r="F8" s="17"/>
    </row>
    <row r="9" spans="3:6" ht="18" customHeight="1">
      <c r="C9" s="18" t="s">
        <v>4</v>
      </c>
      <c r="D9" s="19" t="s">
        <v>5</v>
      </c>
      <c r="E9" s="20" t="s">
        <v>6</v>
      </c>
      <c r="F9" s="21" t="s">
        <v>5</v>
      </c>
    </row>
    <row r="10" spans="3:6" ht="18" customHeight="1">
      <c r="C10" s="22" t="s">
        <v>7</v>
      </c>
      <c r="D10" s="23" t="s">
        <v>8</v>
      </c>
      <c r="E10" s="24" t="s">
        <v>9</v>
      </c>
      <c r="F10" s="25" t="s">
        <v>8</v>
      </c>
    </row>
    <row r="11" spans="3:6" ht="18" customHeight="1">
      <c r="C11" s="22" t="s">
        <v>10</v>
      </c>
      <c r="D11" s="23" t="s">
        <v>10</v>
      </c>
      <c r="E11" s="24"/>
      <c r="F11" s="25" t="s">
        <v>11</v>
      </c>
    </row>
    <row r="12" spans="3:6" ht="18" customHeight="1">
      <c r="C12" s="87">
        <v>37802</v>
      </c>
      <c r="D12" s="88">
        <v>37437</v>
      </c>
      <c r="E12" s="89">
        <v>37802</v>
      </c>
      <c r="F12" s="90">
        <v>37437</v>
      </c>
    </row>
    <row r="13" spans="3:6" ht="18" customHeight="1">
      <c r="C13" s="26" t="s">
        <v>12</v>
      </c>
      <c r="D13" s="27" t="s">
        <v>12</v>
      </c>
      <c r="E13" s="28" t="s">
        <v>12</v>
      </c>
      <c r="F13" s="29" t="s">
        <v>12</v>
      </c>
    </row>
    <row r="14" spans="3:6" ht="18" customHeight="1">
      <c r="C14" s="5"/>
      <c r="D14" s="2"/>
      <c r="E14" s="7"/>
      <c r="F14" s="1"/>
    </row>
    <row r="15" spans="3:9" ht="18" customHeight="1">
      <c r="C15" s="5"/>
      <c r="D15" s="2"/>
      <c r="E15" s="7"/>
      <c r="F15" s="1"/>
      <c r="I15" s="11"/>
    </row>
    <row r="16" spans="2:6" ht="18" customHeight="1">
      <c r="B16" t="s">
        <v>13</v>
      </c>
      <c r="C16" s="71">
        <v>47572</v>
      </c>
      <c r="D16" s="72">
        <v>50172</v>
      </c>
      <c r="E16" s="71">
        <v>94287</v>
      </c>
      <c r="F16" s="96">
        <v>99084</v>
      </c>
    </row>
    <row r="17" spans="3:6" ht="18" customHeight="1">
      <c r="C17" s="71"/>
      <c r="D17" s="72"/>
      <c r="E17" s="71"/>
      <c r="F17" s="96"/>
    </row>
    <row r="18" spans="2:6" ht="18" customHeight="1">
      <c r="B18" t="s">
        <v>14</v>
      </c>
      <c r="C18" s="71">
        <v>-36474</v>
      </c>
      <c r="D18" s="72">
        <v>-40836</v>
      </c>
      <c r="E18" s="71">
        <v>-73467</v>
      </c>
      <c r="F18" s="96">
        <v>-76857</v>
      </c>
    </row>
    <row r="19" spans="3:6" ht="18" customHeight="1">
      <c r="C19" s="71"/>
      <c r="D19" s="72"/>
      <c r="E19" s="71"/>
      <c r="F19" s="96"/>
    </row>
    <row r="20" spans="2:6" ht="18" customHeight="1">
      <c r="B20" t="s">
        <v>15</v>
      </c>
      <c r="C20" s="71">
        <v>1090</v>
      </c>
      <c r="D20" s="72">
        <v>1008</v>
      </c>
      <c r="E20" s="71">
        <v>2114</v>
      </c>
      <c r="F20" s="96">
        <v>2005</v>
      </c>
    </row>
    <row r="21" spans="3:6" ht="18" customHeight="1">
      <c r="C21" s="73"/>
      <c r="D21" s="74"/>
      <c r="E21" s="73"/>
      <c r="F21" s="105"/>
    </row>
    <row r="22" spans="2:6" ht="18" customHeight="1">
      <c r="B22" t="s">
        <v>16</v>
      </c>
      <c r="C22" s="71">
        <f>+C20+C18+C16</f>
        <v>12188</v>
      </c>
      <c r="D22" s="72">
        <f>+D20+D18+D16</f>
        <v>10344</v>
      </c>
      <c r="E22" s="71">
        <f>+E20+E18+E16</f>
        <v>22934</v>
      </c>
      <c r="F22" s="96">
        <f>+F20+F18+F16</f>
        <v>24232</v>
      </c>
    </row>
    <row r="23" spans="3:6" ht="18" customHeight="1">
      <c r="C23" s="71"/>
      <c r="D23" s="72"/>
      <c r="E23" s="71"/>
      <c r="F23" s="96"/>
    </row>
    <row r="24" spans="2:6" ht="18" customHeight="1">
      <c r="B24" t="s">
        <v>17</v>
      </c>
      <c r="C24" s="71">
        <v>-2</v>
      </c>
      <c r="D24" s="72">
        <v>-2</v>
      </c>
      <c r="E24" s="71">
        <v>-9</v>
      </c>
      <c r="F24" s="96">
        <v>-2</v>
      </c>
    </row>
    <row r="25" spans="3:6" ht="18" customHeight="1">
      <c r="C25" s="73"/>
      <c r="D25" s="74"/>
      <c r="E25" s="73"/>
      <c r="F25" s="105"/>
    </row>
    <row r="26" spans="2:6" ht="18" customHeight="1">
      <c r="B26" t="s">
        <v>18</v>
      </c>
      <c r="C26" s="71">
        <f>+C24+C22</f>
        <v>12186</v>
      </c>
      <c r="D26" s="72">
        <f>+D24+D22</f>
        <v>10342</v>
      </c>
      <c r="E26" s="71">
        <f>+E24+E22</f>
        <v>22925</v>
      </c>
      <c r="F26" s="96">
        <f>+F24+F22</f>
        <v>24230</v>
      </c>
    </row>
    <row r="27" spans="3:6" ht="18" customHeight="1">
      <c r="C27" s="71"/>
      <c r="D27" s="72"/>
      <c r="E27" s="71"/>
      <c r="F27" s="96"/>
    </row>
    <row r="28" spans="2:6" ht="18" customHeight="1">
      <c r="B28" t="s">
        <v>169</v>
      </c>
      <c r="C28" s="71">
        <v>-3234</v>
      </c>
      <c r="D28" s="72">
        <v>-2917</v>
      </c>
      <c r="E28" s="71">
        <v>-6047</v>
      </c>
      <c r="F28" s="96">
        <v>-6382</v>
      </c>
    </row>
    <row r="29" spans="3:6" ht="18" customHeight="1">
      <c r="C29" s="73"/>
      <c r="D29" s="74"/>
      <c r="E29" s="73"/>
      <c r="F29" s="105"/>
    </row>
    <row r="30" spans="2:6" ht="18" customHeight="1">
      <c r="B30" t="s">
        <v>19</v>
      </c>
      <c r="C30" s="71">
        <f>+C28+C26</f>
        <v>8952</v>
      </c>
      <c r="D30" s="72">
        <f>+D28+D26</f>
        <v>7425</v>
      </c>
      <c r="E30" s="71">
        <f>+E28+E26</f>
        <v>16878</v>
      </c>
      <c r="F30" s="96">
        <f>+F28+F26</f>
        <v>17848</v>
      </c>
    </row>
    <row r="31" spans="3:6" ht="18" customHeight="1">
      <c r="C31" s="71"/>
      <c r="D31" s="72"/>
      <c r="E31" s="71"/>
      <c r="F31" s="96"/>
    </row>
    <row r="32" spans="2:6" ht="18" customHeight="1">
      <c r="B32" t="s">
        <v>320</v>
      </c>
      <c r="C32" s="71">
        <v>8</v>
      </c>
      <c r="D32" s="72">
        <v>-46</v>
      </c>
      <c r="E32" s="71">
        <v>11</v>
      </c>
      <c r="F32" s="96">
        <v>-182</v>
      </c>
    </row>
    <row r="33" spans="3:6" ht="18" customHeight="1" thickBot="1">
      <c r="C33" s="71"/>
      <c r="D33" s="72"/>
      <c r="E33" s="71"/>
      <c r="F33" s="96"/>
    </row>
    <row r="34" spans="2:6" ht="18" customHeight="1" thickBot="1">
      <c r="B34" t="s">
        <v>20</v>
      </c>
      <c r="C34" s="75">
        <f>+C32+C30</f>
        <v>8960</v>
      </c>
      <c r="D34" s="76">
        <f>+D32+D30</f>
        <v>7379</v>
      </c>
      <c r="E34" s="75">
        <f>+E32+E30</f>
        <v>16889</v>
      </c>
      <c r="F34" s="106">
        <f>+F32+F30</f>
        <v>17666</v>
      </c>
    </row>
    <row r="35" spans="3:6" ht="18" customHeight="1">
      <c r="C35" s="77"/>
      <c r="D35" s="78"/>
      <c r="E35" s="79"/>
      <c r="F35" s="98"/>
    </row>
    <row r="36" spans="3:6" ht="18" customHeight="1">
      <c r="C36" s="80"/>
      <c r="D36" s="81"/>
      <c r="E36" s="82"/>
      <c r="F36" s="97"/>
    </row>
    <row r="37" spans="2:6" ht="18" customHeight="1">
      <c r="B37" t="s">
        <v>21</v>
      </c>
      <c r="C37" s="83">
        <v>12.62</v>
      </c>
      <c r="D37" s="84">
        <v>10.71</v>
      </c>
      <c r="E37" s="85">
        <v>23.82</v>
      </c>
      <c r="F37" s="103">
        <v>25.65</v>
      </c>
    </row>
    <row r="38" spans="2:6" ht="18" customHeight="1">
      <c r="B38" t="s">
        <v>238</v>
      </c>
      <c r="C38" s="83">
        <v>12.56</v>
      </c>
      <c r="D38" s="95">
        <v>10.64</v>
      </c>
      <c r="E38" s="85">
        <v>23.7</v>
      </c>
      <c r="F38" s="111">
        <v>25.56</v>
      </c>
    </row>
    <row r="39" spans="3:6" ht="18" customHeight="1">
      <c r="C39" s="6"/>
      <c r="D39" s="3"/>
      <c r="E39" s="8"/>
      <c r="F39" s="6"/>
    </row>
    <row r="42" ht="12.75">
      <c r="B42" s="10" t="s">
        <v>201</v>
      </c>
    </row>
    <row r="43" ht="12.75">
      <c r="B43" s="10" t="s">
        <v>200</v>
      </c>
    </row>
  </sheetData>
  <printOptions horizontalCentered="1"/>
  <pageMargins left="0.77" right="0.25" top="0.75" bottom="0.5" header="0" footer="0"/>
  <pageSetup fitToHeight="1" fitToWidth="1" horizontalDpi="180" verticalDpi="18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8"/>
  <sheetViews>
    <sheetView workbookViewId="0" topLeftCell="A40">
      <selection activeCell="B50" sqref="B50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3.421875" style="0" customWidth="1"/>
    <col min="5" max="5" width="18.00390625" style="0" customWidth="1"/>
  </cols>
  <sheetData>
    <row r="2" ht="18">
      <c r="B2" s="9" t="s">
        <v>39</v>
      </c>
    </row>
    <row r="3" ht="15">
      <c r="B3" s="31" t="s">
        <v>273</v>
      </c>
    </row>
    <row r="4" ht="18">
      <c r="B4" s="9" t="s">
        <v>23</v>
      </c>
    </row>
    <row r="5" ht="12.75">
      <c r="B5" s="10" t="s">
        <v>22</v>
      </c>
    </row>
    <row r="8" spans="3:5" ht="12.75">
      <c r="C8" s="12" t="s">
        <v>34</v>
      </c>
      <c r="D8" s="10"/>
      <c r="E8" s="12" t="s">
        <v>35</v>
      </c>
    </row>
    <row r="9" spans="3:5" ht="12.75">
      <c r="C9" s="12" t="s">
        <v>28</v>
      </c>
      <c r="D9" s="10"/>
      <c r="E9" s="12" t="s">
        <v>30</v>
      </c>
    </row>
    <row r="10" spans="3:5" ht="12.75">
      <c r="C10" s="12" t="s">
        <v>29</v>
      </c>
      <c r="D10" s="10"/>
      <c r="E10" s="12" t="s">
        <v>31</v>
      </c>
    </row>
    <row r="11" spans="3:5" ht="12.75">
      <c r="C11" s="12" t="s">
        <v>4</v>
      </c>
      <c r="D11" s="10"/>
      <c r="E11" s="12" t="s">
        <v>32</v>
      </c>
    </row>
    <row r="12" spans="3:5" ht="12.75">
      <c r="C12" s="12" t="s">
        <v>10</v>
      </c>
      <c r="D12" s="10"/>
      <c r="E12" s="12" t="s">
        <v>33</v>
      </c>
    </row>
    <row r="13" spans="3:5" ht="12.75">
      <c r="C13" s="13">
        <v>37802</v>
      </c>
      <c r="D13" s="10"/>
      <c r="E13" s="13">
        <v>37621</v>
      </c>
    </row>
    <row r="14" spans="3:5" ht="13.5" thickBot="1">
      <c r="C14" s="69" t="s">
        <v>12</v>
      </c>
      <c r="D14" s="10"/>
      <c r="E14" s="69" t="s">
        <v>12</v>
      </c>
    </row>
    <row r="15" spans="3:5" ht="12.75">
      <c r="C15" s="4"/>
      <c r="E15" s="4"/>
    </row>
    <row r="17" ht="12.75">
      <c r="B17" t="s">
        <v>162</v>
      </c>
    </row>
    <row r="18" spans="2:5" ht="15.75">
      <c r="B18" t="s">
        <v>269</v>
      </c>
      <c r="C18" s="36">
        <v>66327</v>
      </c>
      <c r="D18" s="40"/>
      <c r="E18" s="40">
        <v>65509</v>
      </c>
    </row>
    <row r="19" spans="2:5" ht="15.75">
      <c r="B19" t="s">
        <v>270</v>
      </c>
      <c r="C19" s="36">
        <v>6213</v>
      </c>
      <c r="D19" s="40"/>
      <c r="E19" s="40">
        <v>6120</v>
      </c>
    </row>
    <row r="20" spans="2:5" ht="15.75">
      <c r="B20" t="s">
        <v>271</v>
      </c>
      <c r="C20" s="36">
        <v>3001</v>
      </c>
      <c r="D20" s="40"/>
      <c r="E20" s="40">
        <v>2755</v>
      </c>
    </row>
    <row r="21" spans="3:5" ht="15.75">
      <c r="C21" s="38">
        <f>+C19+C18+C20</f>
        <v>75541</v>
      </c>
      <c r="D21" s="40"/>
      <c r="E21" s="41">
        <f>+E19+E18+E20</f>
        <v>74384</v>
      </c>
    </row>
    <row r="22" spans="3:5" ht="15.75">
      <c r="C22" s="36"/>
      <c r="D22" s="40"/>
      <c r="E22" s="40"/>
    </row>
    <row r="23" spans="2:5" ht="15.75">
      <c r="B23" t="s">
        <v>24</v>
      </c>
      <c r="C23" s="36"/>
      <c r="D23" s="40"/>
      <c r="E23" s="40"/>
    </row>
    <row r="24" spans="2:5" ht="15.75">
      <c r="B24" t="s">
        <v>266</v>
      </c>
      <c r="C24" s="36">
        <v>27417</v>
      </c>
      <c r="D24" s="40"/>
      <c r="E24" s="40">
        <v>23185</v>
      </c>
    </row>
    <row r="25" spans="2:5" ht="15.75">
      <c r="B25" t="s">
        <v>267</v>
      </c>
      <c r="C25" s="36">
        <v>47565</v>
      </c>
      <c r="D25" s="40"/>
      <c r="E25" s="40">
        <v>44065</v>
      </c>
    </row>
    <row r="26" spans="2:5" ht="15.75">
      <c r="B26" t="s">
        <v>268</v>
      </c>
      <c r="C26" s="36">
        <v>136921</v>
      </c>
      <c r="D26" s="40"/>
      <c r="E26" s="40">
        <v>135644</v>
      </c>
    </row>
    <row r="27" spans="3:5" ht="15.75">
      <c r="C27" s="38">
        <f>+C26+C25+C24</f>
        <v>211903</v>
      </c>
      <c r="D27" s="40"/>
      <c r="E27" s="41">
        <f>+E26+E25+E24</f>
        <v>202894</v>
      </c>
    </row>
    <row r="28" spans="3:5" ht="15.75">
      <c r="C28" s="36"/>
      <c r="D28" s="40"/>
      <c r="E28" s="40"/>
    </row>
    <row r="29" spans="2:5" ht="15.75">
      <c r="B29" t="s">
        <v>259</v>
      </c>
      <c r="C29" s="36"/>
      <c r="D29" s="40"/>
      <c r="E29" s="40"/>
    </row>
    <row r="30" spans="2:5" ht="15.75">
      <c r="B30" t="s">
        <v>260</v>
      </c>
      <c r="C30" s="36">
        <v>28876</v>
      </c>
      <c r="D30" s="40"/>
      <c r="E30" s="40">
        <v>29924</v>
      </c>
    </row>
    <row r="31" spans="2:5" ht="15.75">
      <c r="B31" t="s">
        <v>261</v>
      </c>
      <c r="C31" s="36">
        <v>663</v>
      </c>
      <c r="D31" s="40"/>
      <c r="E31" s="40">
        <v>0</v>
      </c>
    </row>
    <row r="32" spans="2:5" ht="15.75">
      <c r="B32" t="s">
        <v>262</v>
      </c>
      <c r="C32" s="36">
        <v>6243</v>
      </c>
      <c r="D32" s="40"/>
      <c r="E32" s="40">
        <v>4432</v>
      </c>
    </row>
    <row r="33" spans="3:5" ht="15.75">
      <c r="C33" s="38">
        <f>SUM(C30:C32)</f>
        <v>35782</v>
      </c>
      <c r="D33" s="40"/>
      <c r="E33" s="41">
        <f>SUM(E30:E32)</f>
        <v>34356</v>
      </c>
    </row>
    <row r="34" spans="3:5" ht="15.75">
      <c r="C34" s="36"/>
      <c r="D34" s="40"/>
      <c r="E34" s="40"/>
    </row>
    <row r="35" spans="2:5" ht="15.75">
      <c r="B35" t="s">
        <v>25</v>
      </c>
      <c r="C35" s="42">
        <f>+C27-C33</f>
        <v>176121</v>
      </c>
      <c r="D35" s="40"/>
      <c r="E35" s="43">
        <v>168538</v>
      </c>
    </row>
    <row r="36" spans="3:5" ht="15.75">
      <c r="C36" s="42"/>
      <c r="D36" s="40"/>
      <c r="E36" s="43"/>
    </row>
    <row r="37" spans="2:5" ht="15.75">
      <c r="B37" s="32" t="s">
        <v>264</v>
      </c>
      <c r="C37" s="42"/>
      <c r="D37" s="40"/>
      <c r="E37" s="43"/>
    </row>
    <row r="38" spans="2:5" ht="15.75">
      <c r="B38" t="s">
        <v>263</v>
      </c>
      <c r="C38" s="36">
        <v>3460</v>
      </c>
      <c r="D38" s="40"/>
      <c r="E38" s="40">
        <v>3041</v>
      </c>
    </row>
    <row r="39" spans="2:5" ht="15.75">
      <c r="B39" t="s">
        <v>265</v>
      </c>
      <c r="C39" s="36">
        <v>9021</v>
      </c>
      <c r="D39" s="40"/>
      <c r="E39" s="40">
        <v>9060</v>
      </c>
    </row>
    <row r="40" spans="3:5" ht="15.75">
      <c r="C40" s="38">
        <f>SUM(C38:C39)</f>
        <v>12481</v>
      </c>
      <c r="D40" s="40"/>
      <c r="E40" s="41">
        <f>SUM(E38:E39)</f>
        <v>12101</v>
      </c>
    </row>
    <row r="41" spans="3:5" ht="15.75">
      <c r="C41" s="36"/>
      <c r="D41" s="40"/>
      <c r="E41" s="40"/>
    </row>
    <row r="42" spans="3:5" ht="16.5" thickBot="1">
      <c r="C42" s="117">
        <f>+C18+C19+C35+C20-C40</f>
        <v>239181</v>
      </c>
      <c r="D42" s="40"/>
      <c r="E42" s="118">
        <f>+E18+E19+E35+E20-E40</f>
        <v>230821</v>
      </c>
    </row>
    <row r="43" spans="3:5" ht="15.75">
      <c r="C43" s="36"/>
      <c r="D43" s="40"/>
      <c r="E43" s="40"/>
    </row>
    <row r="44" spans="3:5" ht="15.75">
      <c r="C44" s="36"/>
      <c r="D44" s="40"/>
      <c r="E44" s="40"/>
    </row>
    <row r="45" spans="2:5" ht="15.75">
      <c r="B45" t="s">
        <v>26</v>
      </c>
      <c r="C45" s="36">
        <v>71119</v>
      </c>
      <c r="D45" s="40"/>
      <c r="E45" s="40">
        <v>70786</v>
      </c>
    </row>
    <row r="46" spans="2:5" ht="15.75">
      <c r="B46" t="s">
        <v>204</v>
      </c>
      <c r="C46" s="36">
        <v>168053</v>
      </c>
      <c r="D46" s="40"/>
      <c r="E46" s="40">
        <v>160014</v>
      </c>
    </row>
    <row r="47" spans="2:5" ht="15.75">
      <c r="B47" t="s">
        <v>27</v>
      </c>
      <c r="C47" s="37">
        <f>+C46+C45</f>
        <v>239172</v>
      </c>
      <c r="D47" s="40"/>
      <c r="E47" s="44">
        <f>+E46+E45</f>
        <v>230800</v>
      </c>
    </row>
    <row r="48" spans="3:5" ht="15.75">
      <c r="C48" s="36"/>
      <c r="D48" s="40"/>
      <c r="E48" s="40"/>
    </row>
    <row r="49" spans="2:5" ht="15.75">
      <c r="B49" t="s">
        <v>320</v>
      </c>
      <c r="C49" s="36">
        <v>9</v>
      </c>
      <c r="D49" s="40"/>
      <c r="E49" s="40">
        <v>21</v>
      </c>
    </row>
    <row r="50" spans="3:5" ht="15.75">
      <c r="C50" s="36"/>
      <c r="D50" s="40"/>
      <c r="E50" s="40"/>
    </row>
    <row r="51" spans="3:5" ht="15.75">
      <c r="C51" s="36"/>
      <c r="D51" s="40"/>
      <c r="E51" s="40"/>
    </row>
    <row r="52" spans="3:5" ht="16.5" thickBot="1">
      <c r="C52" s="39">
        <f>+C49+C47</f>
        <v>239181</v>
      </c>
      <c r="D52" s="40"/>
      <c r="E52" s="45">
        <f>+E49+E47</f>
        <v>230821</v>
      </c>
    </row>
    <row r="53" ht="12.75">
      <c r="E53" s="32"/>
    </row>
    <row r="54" spans="2:5" ht="16.5" thickBot="1">
      <c r="B54" t="s">
        <v>58</v>
      </c>
      <c r="C54" s="47">
        <v>3.36</v>
      </c>
      <c r="E54" s="48">
        <v>3.26</v>
      </c>
    </row>
    <row r="57" ht="12.75">
      <c r="B57" s="10" t="s">
        <v>203</v>
      </c>
    </row>
    <row r="58" ht="12.75">
      <c r="B58" s="10" t="s">
        <v>202</v>
      </c>
    </row>
  </sheetData>
  <printOptions horizontalCentered="1"/>
  <pageMargins left="0.75" right="0.25" top="0.5" bottom="0.5" header="0" footer="0"/>
  <pageSetup fitToHeight="1" fitToWidth="1" horizontalDpi="180" verticalDpi="18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workbookViewId="0" topLeftCell="A28">
      <selection activeCell="B4" sqref="B4"/>
    </sheetView>
  </sheetViews>
  <sheetFormatPr defaultColWidth="9.140625" defaultRowHeight="12.75"/>
  <cols>
    <col min="2" max="2" width="36.00390625" style="0" customWidth="1"/>
    <col min="3" max="3" width="14.140625" style="0" customWidth="1"/>
    <col min="4" max="4" width="15.7109375" style="0" customWidth="1"/>
    <col min="5" max="5" width="14.7109375" style="0" customWidth="1"/>
    <col min="6" max="7" width="16.00390625" style="0" customWidth="1"/>
  </cols>
  <sheetData>
    <row r="2" ht="18">
      <c r="B2" s="9" t="s">
        <v>40</v>
      </c>
    </row>
    <row r="3" ht="15">
      <c r="B3" s="31" t="s">
        <v>272</v>
      </c>
    </row>
    <row r="4" ht="18">
      <c r="B4" s="9" t="s">
        <v>38</v>
      </c>
    </row>
    <row r="5" ht="12.75">
      <c r="B5" s="10" t="s">
        <v>59</v>
      </c>
    </row>
    <row r="8" spans="2:7" ht="12.75">
      <c r="B8" s="10"/>
      <c r="C8" s="12" t="s">
        <v>26</v>
      </c>
      <c r="D8" s="12" t="s">
        <v>153</v>
      </c>
      <c r="E8" s="12" t="s">
        <v>155</v>
      </c>
      <c r="F8" s="12" t="s">
        <v>36</v>
      </c>
      <c r="G8" s="12" t="s">
        <v>37</v>
      </c>
    </row>
    <row r="9" spans="2:7" ht="12.75">
      <c r="B9" s="10"/>
      <c r="C9" s="12"/>
      <c r="D9" s="12" t="s">
        <v>154</v>
      </c>
      <c r="E9" s="12" t="s">
        <v>156</v>
      </c>
      <c r="F9" s="12" t="s">
        <v>177</v>
      </c>
      <c r="G9" s="12"/>
    </row>
    <row r="10" spans="2:7" ht="13.5" thickBot="1">
      <c r="B10" s="10"/>
      <c r="C10" s="69" t="s">
        <v>12</v>
      </c>
      <c r="D10" s="69" t="s">
        <v>151</v>
      </c>
      <c r="E10" s="69" t="s">
        <v>152</v>
      </c>
      <c r="F10" s="69" t="s">
        <v>152</v>
      </c>
      <c r="G10" s="69" t="s">
        <v>152</v>
      </c>
    </row>
    <row r="11" spans="2:7" ht="12.75">
      <c r="B11" s="10"/>
      <c r="C11" s="67"/>
      <c r="D11" s="67"/>
      <c r="E11" s="67"/>
      <c r="F11" s="67"/>
      <c r="G11" s="67"/>
    </row>
    <row r="12" spans="2:7" ht="15">
      <c r="B12" s="10" t="s">
        <v>274</v>
      </c>
      <c r="C12" s="43"/>
      <c r="D12" s="43"/>
      <c r="E12" s="43"/>
      <c r="F12" s="43"/>
      <c r="G12" s="43"/>
    </row>
    <row r="13" spans="2:7" ht="15.75">
      <c r="B13" s="10"/>
      <c r="C13" s="11"/>
      <c r="D13" s="11"/>
      <c r="E13" s="11"/>
      <c r="F13" s="11"/>
      <c r="G13" s="11"/>
    </row>
    <row r="14" spans="2:7" ht="15.75">
      <c r="B14" s="10" t="s">
        <v>198</v>
      </c>
      <c r="C14" s="11"/>
      <c r="D14" s="11"/>
      <c r="E14" s="11"/>
      <c r="F14" s="11"/>
      <c r="G14" s="11"/>
    </row>
    <row r="15" spans="2:7" ht="15.75">
      <c r="B15" s="108" t="s">
        <v>206</v>
      </c>
      <c r="C15" s="36">
        <v>70786</v>
      </c>
      <c r="D15" s="36">
        <v>4597</v>
      </c>
      <c r="E15" s="36">
        <v>5773</v>
      </c>
      <c r="F15" s="36">
        <v>148773</v>
      </c>
      <c r="G15" s="36">
        <v>229929</v>
      </c>
    </row>
    <row r="16" spans="2:7" ht="15.75">
      <c r="B16" s="10"/>
      <c r="C16" s="36"/>
      <c r="D16" s="36"/>
      <c r="E16" s="36"/>
      <c r="F16" s="36"/>
      <c r="G16" s="36"/>
    </row>
    <row r="17" spans="2:7" ht="15.75">
      <c r="B17" s="108" t="s">
        <v>207</v>
      </c>
      <c r="C17" s="99" t="s">
        <v>89</v>
      </c>
      <c r="D17" s="99" t="s">
        <v>89</v>
      </c>
      <c r="E17" s="36">
        <v>-2790</v>
      </c>
      <c r="F17" s="36">
        <v>3661</v>
      </c>
      <c r="G17" s="36">
        <f>+F17+E17</f>
        <v>871</v>
      </c>
    </row>
    <row r="18" spans="2:7" ht="15.75">
      <c r="B18" s="10"/>
      <c r="C18" s="107"/>
      <c r="D18" s="107"/>
      <c r="E18" s="107"/>
      <c r="F18" s="107"/>
      <c r="G18" s="107"/>
    </row>
    <row r="19" spans="2:7" ht="15.75">
      <c r="B19" s="108" t="s">
        <v>208</v>
      </c>
      <c r="C19" s="36">
        <f>SUM(C15:C17)</f>
        <v>70786</v>
      </c>
      <c r="D19" s="36">
        <f>SUM(D15:D17)</f>
        <v>4597</v>
      </c>
      <c r="E19" s="36">
        <f>SUM(E15:E17)</f>
        <v>2983</v>
      </c>
      <c r="F19" s="36">
        <f>SUM(F15:F17)</f>
        <v>152434</v>
      </c>
      <c r="G19" s="36">
        <f>SUM(G15:G17)</f>
        <v>230800</v>
      </c>
    </row>
    <row r="20" spans="2:7" ht="15.75">
      <c r="B20" s="10"/>
      <c r="C20" s="36"/>
      <c r="D20" s="36"/>
      <c r="E20" s="36"/>
      <c r="F20" s="36"/>
      <c r="G20" s="36"/>
    </row>
    <row r="21" spans="2:7" ht="15.75">
      <c r="B21" s="10" t="s">
        <v>275</v>
      </c>
      <c r="C21" s="99" t="s">
        <v>89</v>
      </c>
      <c r="D21" s="99" t="s">
        <v>89</v>
      </c>
      <c r="E21" s="99" t="s">
        <v>89</v>
      </c>
      <c r="F21" s="36">
        <v>16889</v>
      </c>
      <c r="G21" s="36">
        <f>+F21</f>
        <v>16889</v>
      </c>
    </row>
    <row r="22" spans="2:7" ht="15.75">
      <c r="B22" s="10"/>
      <c r="C22" s="99"/>
      <c r="D22" s="99"/>
      <c r="E22" s="99"/>
      <c r="F22" s="36"/>
      <c r="G22" s="36"/>
    </row>
    <row r="23" spans="2:7" ht="15.75">
      <c r="B23" s="10" t="s">
        <v>276</v>
      </c>
      <c r="C23" s="99"/>
      <c r="D23" s="99"/>
      <c r="E23" s="99"/>
      <c r="F23" s="36"/>
      <c r="G23" s="36"/>
    </row>
    <row r="24" spans="2:7" ht="15.75">
      <c r="B24" s="108" t="s">
        <v>277</v>
      </c>
      <c r="C24" s="99" t="s">
        <v>89</v>
      </c>
      <c r="D24" s="99" t="s">
        <v>89</v>
      </c>
      <c r="E24" s="99" t="s">
        <v>89</v>
      </c>
      <c r="F24" s="36">
        <v>-9676</v>
      </c>
      <c r="G24" s="36">
        <f>+F24</f>
        <v>-9676</v>
      </c>
    </row>
    <row r="25" spans="2:7" ht="15.75">
      <c r="B25" s="10"/>
      <c r="C25" s="36"/>
      <c r="D25" s="36"/>
      <c r="E25" s="99"/>
      <c r="F25" s="36"/>
      <c r="G25" s="36"/>
    </row>
    <row r="26" spans="2:7" ht="15.75">
      <c r="B26" s="10" t="s">
        <v>163</v>
      </c>
      <c r="C26" s="36">
        <v>333</v>
      </c>
      <c r="D26" s="36">
        <v>826</v>
      </c>
      <c r="E26" s="99" t="s">
        <v>89</v>
      </c>
      <c r="F26" s="99" t="s">
        <v>89</v>
      </c>
      <c r="G26" s="36">
        <f>SUM(C26:F26)</f>
        <v>1159</v>
      </c>
    </row>
    <row r="27" spans="2:7" ht="15.75">
      <c r="B27" s="10"/>
      <c r="C27" s="36"/>
      <c r="D27" s="36"/>
      <c r="E27" s="36"/>
      <c r="F27" s="36"/>
      <c r="G27" s="36"/>
    </row>
    <row r="28" spans="2:7" ht="16.5" thickBot="1">
      <c r="B28" s="10" t="s">
        <v>278</v>
      </c>
      <c r="C28" s="39">
        <f>SUM(C19:C26)</f>
        <v>71119</v>
      </c>
      <c r="D28" s="39">
        <f>SUM(D19:D26)</f>
        <v>5423</v>
      </c>
      <c r="E28" s="39">
        <f>SUM(E19:E26)</f>
        <v>2983</v>
      </c>
      <c r="F28" s="39">
        <f>SUM(F19:F26)</f>
        <v>159647</v>
      </c>
      <c r="G28" s="39">
        <f>SUM(G19:G26)</f>
        <v>239172</v>
      </c>
    </row>
    <row r="29" spans="2:7" ht="12.75">
      <c r="B29" s="10"/>
      <c r="C29" s="52"/>
      <c r="D29" s="52"/>
      <c r="E29" s="52"/>
      <c r="F29" s="52"/>
      <c r="G29" s="52"/>
    </row>
    <row r="31" ht="12.75">
      <c r="B31" s="10" t="s">
        <v>250</v>
      </c>
    </row>
    <row r="32" ht="12.75">
      <c r="B32" s="10" t="s">
        <v>199</v>
      </c>
    </row>
  </sheetData>
  <printOptions/>
  <pageMargins left="0.75" right="0.25" top="1" bottom="1" header="0.5" footer="0.5"/>
  <pageSetup fitToHeight="1" fitToWidth="1" horizontalDpi="180" verticalDpi="18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1"/>
  <sheetViews>
    <sheetView workbookViewId="0" topLeftCell="A28">
      <selection activeCell="D16" sqref="D16"/>
    </sheetView>
  </sheetViews>
  <sheetFormatPr defaultColWidth="9.140625" defaultRowHeight="12.75"/>
  <cols>
    <col min="2" max="2" width="46.28125" style="0" customWidth="1"/>
    <col min="3" max="3" width="11.421875" style="0" customWidth="1"/>
    <col min="4" max="4" width="18.00390625" style="0" customWidth="1"/>
    <col min="5" max="5" width="10.00390625" style="0" customWidth="1"/>
  </cols>
  <sheetData>
    <row r="3" ht="18">
      <c r="B3" s="9" t="s">
        <v>39</v>
      </c>
    </row>
    <row r="4" ht="15">
      <c r="B4" s="31" t="s">
        <v>272</v>
      </c>
    </row>
    <row r="5" ht="18">
      <c r="B5" s="9" t="s">
        <v>205</v>
      </c>
    </row>
    <row r="6" ht="12.75">
      <c r="B6" s="10" t="s">
        <v>59</v>
      </c>
    </row>
    <row r="9" ht="12.75">
      <c r="D9" s="12" t="s">
        <v>34</v>
      </c>
    </row>
    <row r="10" ht="12.75">
      <c r="D10" s="34" t="s">
        <v>284</v>
      </c>
    </row>
    <row r="11" ht="12.75">
      <c r="D11" s="35" t="s">
        <v>281</v>
      </c>
    </row>
    <row r="12" ht="13.5" thickBot="1">
      <c r="D12" s="70" t="s">
        <v>12</v>
      </c>
    </row>
    <row r="13" ht="12.75">
      <c r="D13" s="68"/>
    </row>
    <row r="15" spans="2:4" ht="15.75">
      <c r="B15" t="s">
        <v>41</v>
      </c>
      <c r="D15" s="36">
        <v>22925</v>
      </c>
    </row>
    <row r="16" ht="15.75">
      <c r="D16" s="36"/>
    </row>
    <row r="17" spans="2:4" ht="15.75">
      <c r="B17" t="s">
        <v>42</v>
      </c>
      <c r="D17" s="36"/>
    </row>
    <row r="18" spans="2:4" ht="15.75">
      <c r="B18" t="s">
        <v>43</v>
      </c>
      <c r="D18" s="36">
        <v>3750.7</v>
      </c>
    </row>
    <row r="19" spans="2:4" ht="15.75">
      <c r="B19" t="s">
        <v>190</v>
      </c>
      <c r="D19" s="36">
        <v>-2081</v>
      </c>
    </row>
    <row r="20" ht="15.75">
      <c r="D20" s="36"/>
    </row>
    <row r="21" spans="2:4" ht="15.75">
      <c r="B21" t="s">
        <v>44</v>
      </c>
      <c r="D21" s="37">
        <f>+D15+D18+D19</f>
        <v>24594.7</v>
      </c>
    </row>
    <row r="22" ht="15.75">
      <c r="D22" s="36"/>
    </row>
    <row r="23" spans="2:4" ht="15.75">
      <c r="B23" t="s">
        <v>45</v>
      </c>
      <c r="D23" s="36"/>
    </row>
    <row r="24" spans="2:4" ht="15.75">
      <c r="B24" t="s">
        <v>46</v>
      </c>
      <c r="D24" s="36">
        <v>-8047</v>
      </c>
    </row>
    <row r="25" spans="2:4" ht="15.75">
      <c r="B25" t="s">
        <v>47</v>
      </c>
      <c r="D25" s="36">
        <v>-630</v>
      </c>
    </row>
    <row r="26" ht="15.75">
      <c r="D26" s="36"/>
    </row>
    <row r="27" spans="2:4" ht="15.75">
      <c r="B27" t="s">
        <v>48</v>
      </c>
      <c r="D27" s="37">
        <f>+D21+D24+D25</f>
        <v>15917.7</v>
      </c>
    </row>
    <row r="28" spans="2:4" ht="15.75">
      <c r="B28" t="s">
        <v>49</v>
      </c>
      <c r="D28" s="36">
        <v>-4494</v>
      </c>
    </row>
    <row r="29" ht="15.75">
      <c r="D29" s="36"/>
    </row>
    <row r="30" spans="2:4" ht="15.75">
      <c r="B30" t="s">
        <v>50</v>
      </c>
      <c r="D30" s="38">
        <f>+D28+D27</f>
        <v>11423.7</v>
      </c>
    </row>
    <row r="31" ht="15.75">
      <c r="D31" s="36"/>
    </row>
    <row r="32" spans="2:4" ht="15.75">
      <c r="B32" t="s">
        <v>51</v>
      </c>
      <c r="D32" s="36"/>
    </row>
    <row r="33" spans="2:4" ht="15.75">
      <c r="B33" t="s">
        <v>52</v>
      </c>
      <c r="D33" s="36">
        <v>79</v>
      </c>
    </row>
    <row r="34" spans="2:4" ht="15.75">
      <c r="B34" t="s">
        <v>53</v>
      </c>
      <c r="D34" s="36">
        <v>-2362</v>
      </c>
    </row>
    <row r="35" ht="15.75">
      <c r="D35" s="38">
        <f>+D34+D33</f>
        <v>-2283</v>
      </c>
    </row>
    <row r="36" ht="15.75">
      <c r="D36" s="36"/>
    </row>
    <row r="37" spans="2:4" ht="15.75">
      <c r="B37" t="s">
        <v>54</v>
      </c>
      <c r="D37" s="36"/>
    </row>
    <row r="38" spans="2:4" ht="15.75">
      <c r="B38" t="s">
        <v>55</v>
      </c>
      <c r="D38" s="36">
        <v>-8517</v>
      </c>
    </row>
    <row r="39" spans="2:4" ht="15.75">
      <c r="B39" t="s">
        <v>56</v>
      </c>
      <c r="D39" s="36">
        <v>653</v>
      </c>
    </row>
    <row r="40" ht="15.75">
      <c r="D40" s="38">
        <f>+D39+D38+D37</f>
        <v>-7864</v>
      </c>
    </row>
    <row r="41" ht="15.75">
      <c r="D41" s="42"/>
    </row>
    <row r="42" ht="15.75">
      <c r="D42" s="36"/>
    </row>
    <row r="43" spans="2:4" ht="15.75">
      <c r="B43" t="s">
        <v>57</v>
      </c>
      <c r="D43" s="36">
        <f>+D30+D35+D40</f>
        <v>1276.7000000000007</v>
      </c>
    </row>
    <row r="44" ht="15.75">
      <c r="D44" s="36"/>
    </row>
    <row r="45" spans="2:4" ht="15.75">
      <c r="B45" t="s">
        <v>252</v>
      </c>
      <c r="D45" s="36">
        <v>135644</v>
      </c>
    </row>
    <row r="46" ht="15.75">
      <c r="D46" s="36"/>
    </row>
    <row r="47" spans="2:4" ht="16.5" thickBot="1">
      <c r="B47" t="s">
        <v>251</v>
      </c>
      <c r="D47" s="39">
        <f>+D43+D45</f>
        <v>136920.7</v>
      </c>
    </row>
    <row r="50" ht="12.75">
      <c r="B50" s="10" t="s">
        <v>209</v>
      </c>
    </row>
    <row r="51" ht="12.75">
      <c r="B51" s="10" t="s">
        <v>210</v>
      </c>
    </row>
  </sheetData>
  <printOptions/>
  <pageMargins left="1.25" right="0" top="0.5" bottom="0.5" header="0.5" footer="0.5"/>
  <pageSetup horizontalDpi="180" verticalDpi="18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30"/>
  <sheetViews>
    <sheetView tabSelected="1" zoomScaleSheetLayoutView="100" workbookViewId="0" topLeftCell="A108">
      <selection activeCell="G122" sqref="G122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9" width="11.421875" style="0" customWidth="1"/>
    <col min="10" max="10" width="8.421875" style="0" customWidth="1"/>
    <col min="11" max="11" width="10.140625" style="0" customWidth="1"/>
  </cols>
  <sheetData>
    <row r="2" ht="18">
      <c r="A2" s="9" t="s">
        <v>39</v>
      </c>
    </row>
    <row r="3" ht="15">
      <c r="A3" s="31" t="s">
        <v>272</v>
      </c>
    </row>
    <row r="4" ht="18">
      <c r="A4" s="9" t="s">
        <v>60</v>
      </c>
    </row>
    <row r="5" ht="12.75">
      <c r="A5" t="s">
        <v>61</v>
      </c>
    </row>
    <row r="7" spans="1:3" ht="12.75">
      <c r="A7" s="10" t="s">
        <v>62</v>
      </c>
      <c r="B7" s="10" t="s">
        <v>63</v>
      </c>
      <c r="C7" s="10"/>
    </row>
    <row r="8" spans="1:3" ht="12.75">
      <c r="A8" s="32"/>
      <c r="B8" s="32"/>
      <c r="C8" s="32"/>
    </row>
    <row r="9" spans="1:3" ht="12.75">
      <c r="A9" s="32"/>
      <c r="B9" s="32" t="s">
        <v>193</v>
      </c>
      <c r="C9" s="32"/>
    </row>
    <row r="10" spans="1:3" ht="12.75">
      <c r="A10" s="32"/>
      <c r="B10" s="32" t="s">
        <v>194</v>
      </c>
      <c r="C10" s="32"/>
    </row>
    <row r="11" spans="1:3" ht="12.75">
      <c r="A11" s="32"/>
      <c r="B11" s="32" t="s">
        <v>197</v>
      </c>
      <c r="C11" s="32"/>
    </row>
    <row r="12" spans="1:3" ht="12.75">
      <c r="A12" s="32"/>
      <c r="B12" s="32"/>
      <c r="C12" s="32"/>
    </row>
    <row r="13" spans="1:3" ht="12.75">
      <c r="A13" s="32"/>
      <c r="B13" s="32" t="s">
        <v>164</v>
      </c>
      <c r="C13" s="32"/>
    </row>
    <row r="14" spans="1:3" ht="12.75">
      <c r="A14" s="32" t="s">
        <v>64</v>
      </c>
      <c r="B14" s="32" t="s">
        <v>211</v>
      </c>
      <c r="C14" s="32"/>
    </row>
    <row r="15" spans="1:3" ht="12.75">
      <c r="A15" s="32"/>
      <c r="B15" s="32" t="s">
        <v>212</v>
      </c>
      <c r="C15" s="32"/>
    </row>
    <row r="16" spans="1:3" ht="12.75">
      <c r="A16" s="32"/>
      <c r="B16" s="32"/>
      <c r="C16" s="32"/>
    </row>
    <row r="17" spans="1:3" ht="12.75">
      <c r="A17" s="32"/>
      <c r="B17" s="32" t="s">
        <v>213</v>
      </c>
      <c r="C17" s="32"/>
    </row>
    <row r="18" spans="1:3" ht="12.75">
      <c r="A18" s="32"/>
      <c r="B18" s="32" t="s">
        <v>214</v>
      </c>
      <c r="C18" s="32"/>
    </row>
    <row r="19" spans="1:3" ht="12.75">
      <c r="A19" s="32"/>
      <c r="B19" s="32" t="s">
        <v>249</v>
      </c>
      <c r="C19" s="32"/>
    </row>
    <row r="20" spans="1:3" ht="12.75">
      <c r="A20" s="32"/>
      <c r="B20" s="32"/>
      <c r="C20" s="32"/>
    </row>
    <row r="21" spans="1:8" ht="12.75">
      <c r="A21" s="32"/>
      <c r="B21" s="32"/>
      <c r="C21" s="32"/>
      <c r="F21" s="4" t="s">
        <v>220</v>
      </c>
      <c r="G21" s="4" t="s">
        <v>216</v>
      </c>
      <c r="H21" s="4" t="s">
        <v>221</v>
      </c>
    </row>
    <row r="22" spans="1:8" ht="12.75">
      <c r="A22" s="32"/>
      <c r="B22" s="32"/>
      <c r="C22" s="32"/>
      <c r="F22" s="4" t="s">
        <v>219</v>
      </c>
      <c r="G22" s="4" t="s">
        <v>217</v>
      </c>
      <c r="H22" s="4" t="s">
        <v>222</v>
      </c>
    </row>
    <row r="23" spans="1:8" ht="12.75">
      <c r="A23" s="32"/>
      <c r="B23" s="32"/>
      <c r="C23" s="32"/>
      <c r="F23" s="4" t="s">
        <v>215</v>
      </c>
      <c r="G23" s="4" t="s">
        <v>218</v>
      </c>
      <c r="H23" s="4"/>
    </row>
    <row r="24" spans="1:20" ht="12.75">
      <c r="A24" s="32"/>
      <c r="B24" s="32"/>
      <c r="C24" s="32"/>
      <c r="F24" s="4" t="s">
        <v>12</v>
      </c>
      <c r="G24" s="4" t="s">
        <v>12</v>
      </c>
      <c r="H24" s="4" t="s">
        <v>12</v>
      </c>
      <c r="O24" s="4"/>
      <c r="P24" s="4"/>
      <c r="Q24" s="4"/>
      <c r="R24" s="4"/>
      <c r="S24" s="4"/>
      <c r="T24" s="4"/>
    </row>
    <row r="25" spans="1:3" ht="12.75">
      <c r="A25" s="32"/>
      <c r="B25" s="32" t="s">
        <v>223</v>
      </c>
      <c r="C25" s="32"/>
    </row>
    <row r="26" spans="1:19" ht="12.75">
      <c r="A26" s="32"/>
      <c r="B26" s="109" t="s">
        <v>224</v>
      </c>
      <c r="C26" s="32"/>
      <c r="F26" s="53">
        <v>148773</v>
      </c>
      <c r="G26" s="53">
        <v>3661</v>
      </c>
      <c r="H26" s="53">
        <f>SUM(F26:G26)</f>
        <v>152434</v>
      </c>
      <c r="P26" s="53"/>
      <c r="Q26" s="53"/>
      <c r="R26" s="53"/>
      <c r="S26" s="53"/>
    </row>
    <row r="27" spans="1:8" ht="12.75">
      <c r="A27" s="32"/>
      <c r="B27" s="109" t="s">
        <v>225</v>
      </c>
      <c r="C27" s="32"/>
      <c r="F27" s="53">
        <v>5773</v>
      </c>
      <c r="G27" s="53">
        <v>-2790</v>
      </c>
      <c r="H27" s="53">
        <f>SUM(F27:G27)</f>
        <v>2983</v>
      </c>
    </row>
    <row r="28" spans="1:8" ht="12.75">
      <c r="A28" s="32"/>
      <c r="B28" s="109" t="s">
        <v>227</v>
      </c>
      <c r="C28" s="32"/>
      <c r="F28" s="53">
        <v>7176</v>
      </c>
      <c r="G28" s="53">
        <v>1884</v>
      </c>
      <c r="H28" s="53">
        <f>SUM(F28:G28)</f>
        <v>9060</v>
      </c>
    </row>
    <row r="29" spans="1:8" ht="12.75">
      <c r="A29" s="32"/>
      <c r="B29" s="109" t="s">
        <v>226</v>
      </c>
      <c r="C29" s="32"/>
      <c r="F29" s="53">
        <v>0</v>
      </c>
      <c r="G29" s="53">
        <v>-2755</v>
      </c>
      <c r="H29" s="53">
        <f>SUM(F29:G29)</f>
        <v>-2755</v>
      </c>
    </row>
    <row r="30" spans="1:8" ht="12.75">
      <c r="A30" s="32"/>
      <c r="B30" s="109"/>
      <c r="C30" s="32"/>
      <c r="F30" s="53"/>
      <c r="G30" s="53"/>
      <c r="H30" s="53"/>
    </row>
    <row r="31" spans="1:8" ht="12.75">
      <c r="A31" s="32"/>
      <c r="B31" s="32" t="s">
        <v>294</v>
      </c>
      <c r="C31" s="32"/>
      <c r="F31" s="53"/>
      <c r="G31" s="53"/>
      <c r="H31" s="53"/>
    </row>
    <row r="32" spans="1:8" ht="12.75">
      <c r="A32" s="32"/>
      <c r="B32" s="109" t="s">
        <v>248</v>
      </c>
      <c r="C32" s="32"/>
      <c r="F32" s="53">
        <v>6450</v>
      </c>
      <c r="G32" s="53">
        <v>-68</v>
      </c>
      <c r="H32" s="53">
        <v>6382</v>
      </c>
    </row>
    <row r="33" spans="1:8" ht="12.75">
      <c r="A33" s="32"/>
      <c r="B33" s="109" t="s">
        <v>295</v>
      </c>
      <c r="C33" s="32"/>
      <c r="F33" s="53">
        <v>17598</v>
      </c>
      <c r="G33" s="53">
        <v>68</v>
      </c>
      <c r="H33" s="53">
        <v>17666</v>
      </c>
    </row>
    <row r="34" spans="1:8" ht="12.75">
      <c r="A34" s="32"/>
      <c r="B34" s="109"/>
      <c r="C34" s="32"/>
      <c r="F34" s="53"/>
      <c r="G34" s="53"/>
      <c r="H34" s="53"/>
    </row>
    <row r="36" spans="1:3" ht="12.75">
      <c r="A36" s="10" t="s">
        <v>65</v>
      </c>
      <c r="B36" s="10" t="s">
        <v>66</v>
      </c>
      <c r="C36" s="10"/>
    </row>
    <row r="38" ht="12.75">
      <c r="B38" t="s">
        <v>253</v>
      </c>
    </row>
    <row r="39" ht="12.75">
      <c r="B39" t="s">
        <v>195</v>
      </c>
    </row>
    <row r="42" spans="1:3" ht="12.75">
      <c r="A42" s="10" t="s">
        <v>67</v>
      </c>
      <c r="B42" s="10" t="s">
        <v>68</v>
      </c>
      <c r="C42" s="10"/>
    </row>
    <row r="44" ht="12.75">
      <c r="B44" t="s">
        <v>69</v>
      </c>
    </row>
    <row r="47" spans="1:3" ht="12.75">
      <c r="A47" s="10" t="s">
        <v>70</v>
      </c>
      <c r="B47" s="10" t="s">
        <v>71</v>
      </c>
      <c r="C47" s="10"/>
    </row>
    <row r="49" ht="12.75">
      <c r="B49" t="s">
        <v>72</v>
      </c>
    </row>
    <row r="50" ht="12.75">
      <c r="B50" t="s">
        <v>73</v>
      </c>
    </row>
    <row r="53" spans="1:3" ht="12.75">
      <c r="A53" s="10" t="s">
        <v>74</v>
      </c>
      <c r="B53" s="10" t="s">
        <v>75</v>
      </c>
      <c r="C53" s="10"/>
    </row>
    <row r="55" ht="12.75">
      <c r="B55" t="s">
        <v>291</v>
      </c>
    </row>
    <row r="56" ht="12.75">
      <c r="B56" t="s">
        <v>290</v>
      </c>
    </row>
    <row r="59" spans="1:3" ht="15">
      <c r="A59" s="10" t="s">
        <v>76</v>
      </c>
      <c r="B59" s="10" t="s">
        <v>77</v>
      </c>
      <c r="C59" s="49"/>
    </row>
    <row r="61" ht="12.75">
      <c r="B61" t="s">
        <v>78</v>
      </c>
    </row>
    <row r="62" spans="1:2" ht="12.75">
      <c r="A62" t="s">
        <v>61</v>
      </c>
      <c r="B62" t="s">
        <v>279</v>
      </c>
    </row>
    <row r="63" ht="12.75">
      <c r="B63" t="s">
        <v>228</v>
      </c>
    </row>
    <row r="64" ht="12.75">
      <c r="B64" s="33" t="s">
        <v>229</v>
      </c>
    </row>
    <row r="66" ht="12.75">
      <c r="B66" t="s">
        <v>188</v>
      </c>
    </row>
    <row r="68" ht="12.75">
      <c r="B68" t="s">
        <v>192</v>
      </c>
    </row>
    <row r="69" ht="12.75">
      <c r="B69" t="s">
        <v>189</v>
      </c>
    </row>
    <row r="73" spans="1:8" ht="12.75">
      <c r="A73" s="10" t="s">
        <v>81</v>
      </c>
      <c r="B73" s="10" t="s">
        <v>82</v>
      </c>
      <c r="C73" s="10"/>
      <c r="H73" s="50"/>
    </row>
    <row r="75" ht="12.75">
      <c r="B75" t="s">
        <v>292</v>
      </c>
    </row>
    <row r="76" ht="12.75">
      <c r="B76" t="s">
        <v>293</v>
      </c>
    </row>
    <row r="77" ht="12.75">
      <c r="B77" t="s">
        <v>304</v>
      </c>
    </row>
    <row r="79" ht="12.75">
      <c r="B79" s="33"/>
    </row>
    <row r="80" spans="1:3" ht="12.75">
      <c r="A80" s="10" t="s">
        <v>83</v>
      </c>
      <c r="B80" s="10" t="s">
        <v>84</v>
      </c>
      <c r="C80" s="10"/>
    </row>
    <row r="82" ht="18.75" customHeight="1">
      <c r="B82" t="s">
        <v>165</v>
      </c>
    </row>
    <row r="83" ht="10.5" customHeight="1"/>
    <row r="84" spans="2:5" ht="15.75">
      <c r="B84" s="101" t="s">
        <v>85</v>
      </c>
      <c r="C84" t="s">
        <v>239</v>
      </c>
      <c r="E84" t="s">
        <v>254</v>
      </c>
    </row>
    <row r="85" spans="2:5" ht="14.25" customHeight="1">
      <c r="B85" s="101"/>
      <c r="E85" t="s">
        <v>240</v>
      </c>
    </row>
    <row r="86" ht="14.25" customHeight="1">
      <c r="B86" s="101"/>
    </row>
    <row r="87" spans="2:5" ht="14.25" customHeight="1">
      <c r="B87" s="101" t="s">
        <v>85</v>
      </c>
      <c r="C87" t="s">
        <v>241</v>
      </c>
      <c r="E87" t="s">
        <v>242</v>
      </c>
    </row>
    <row r="88" ht="12.75">
      <c r="E88" t="s">
        <v>243</v>
      </c>
    </row>
    <row r="91" ht="12.75">
      <c r="B91" t="s">
        <v>305</v>
      </c>
    </row>
    <row r="92" ht="12.75">
      <c r="B92" t="s">
        <v>186</v>
      </c>
    </row>
    <row r="94" ht="12.75">
      <c r="D94" s="12" t="s">
        <v>166</v>
      </c>
    </row>
    <row r="95" spans="4:8" ht="12.75">
      <c r="D95" s="67" t="s">
        <v>167</v>
      </c>
      <c r="E95" s="67" t="s">
        <v>86</v>
      </c>
      <c r="F95" s="67" t="s">
        <v>168</v>
      </c>
      <c r="H95" s="67"/>
    </row>
    <row r="96" spans="4:8" ht="12.75">
      <c r="D96" s="67" t="s">
        <v>87</v>
      </c>
      <c r="E96" s="67"/>
      <c r="F96" s="67"/>
      <c r="H96" s="67"/>
    </row>
    <row r="97" spans="4:8" ht="12.75">
      <c r="D97" s="67" t="s">
        <v>12</v>
      </c>
      <c r="E97" s="67" t="s">
        <v>12</v>
      </c>
      <c r="F97" s="67" t="s">
        <v>12</v>
      </c>
      <c r="H97" s="67"/>
    </row>
    <row r="98" spans="3:8" ht="12.75">
      <c r="C98" s="10" t="s">
        <v>280</v>
      </c>
      <c r="D98" s="64"/>
      <c r="E98" s="64"/>
      <c r="F98" s="64"/>
      <c r="H98" s="64"/>
    </row>
    <row r="99" spans="3:8" ht="12.75">
      <c r="C99" s="51" t="s">
        <v>281</v>
      </c>
      <c r="D99" s="64"/>
      <c r="E99" s="64"/>
      <c r="F99" s="64"/>
      <c r="H99" s="64"/>
    </row>
    <row r="100" spans="3:8" ht="12.75">
      <c r="C100" s="110" t="s">
        <v>13</v>
      </c>
      <c r="D100" s="64"/>
      <c r="E100" s="64"/>
      <c r="F100" s="64"/>
      <c r="H100" s="64"/>
    </row>
    <row r="101" spans="3:8" ht="12.75">
      <c r="C101" t="s">
        <v>90</v>
      </c>
      <c r="D101" s="61">
        <v>93472</v>
      </c>
      <c r="E101" s="61">
        <v>960</v>
      </c>
      <c r="F101" s="62">
        <f>+E101+D101</f>
        <v>94432</v>
      </c>
      <c r="H101" s="61"/>
    </row>
    <row r="102" spans="3:8" ht="12.75">
      <c r="C102" t="s">
        <v>237</v>
      </c>
      <c r="D102" s="63">
        <v>-25</v>
      </c>
      <c r="E102" s="63">
        <v>-120</v>
      </c>
      <c r="F102" s="63">
        <f>+E102+D102</f>
        <v>-145</v>
      </c>
      <c r="H102" s="62"/>
    </row>
    <row r="103" spans="3:8" ht="13.5" thickBot="1">
      <c r="C103" t="s">
        <v>88</v>
      </c>
      <c r="D103" s="56">
        <f>SUM(D101:D102)</f>
        <v>93447</v>
      </c>
      <c r="E103" s="56">
        <f>SUM(E101:E102)</f>
        <v>840</v>
      </c>
      <c r="F103" s="56">
        <f>+E103+D103</f>
        <v>94287</v>
      </c>
      <c r="H103" s="61"/>
    </row>
    <row r="104" spans="4:8" ht="12.75">
      <c r="D104" s="61"/>
      <c r="E104" s="61"/>
      <c r="F104" s="61"/>
      <c r="H104" s="61"/>
    </row>
    <row r="105" spans="3:8" ht="12.75">
      <c r="C105" t="s">
        <v>178</v>
      </c>
      <c r="D105" s="61">
        <v>20869</v>
      </c>
      <c r="E105" s="61">
        <v>-26</v>
      </c>
      <c r="F105" s="62">
        <f>+E105+D105</f>
        <v>20843</v>
      </c>
      <c r="H105" s="61"/>
    </row>
    <row r="106" spans="3:8" ht="12.75">
      <c r="C106" t="s">
        <v>179</v>
      </c>
      <c r="D106" s="61"/>
      <c r="E106" s="61"/>
      <c r="F106" s="62">
        <v>2091</v>
      </c>
      <c r="H106" s="61"/>
    </row>
    <row r="107" spans="3:8" ht="12.75">
      <c r="C107" t="s">
        <v>187</v>
      </c>
      <c r="D107" s="61"/>
      <c r="E107" s="61"/>
      <c r="F107" s="63">
        <v>0</v>
      </c>
      <c r="H107" s="61"/>
    </row>
    <row r="108" spans="3:8" ht="12.75">
      <c r="C108" t="s">
        <v>258</v>
      </c>
      <c r="D108" s="61"/>
      <c r="E108" s="61"/>
      <c r="F108" s="62">
        <f>SUM(F105:F107)</f>
        <v>22934</v>
      </c>
      <c r="H108" s="61"/>
    </row>
    <row r="109" spans="3:8" ht="12.75">
      <c r="C109" t="s">
        <v>17</v>
      </c>
      <c r="D109" s="61"/>
      <c r="E109" s="61"/>
      <c r="F109" s="63">
        <v>-9</v>
      </c>
      <c r="H109" s="61"/>
    </row>
    <row r="110" spans="3:8" ht="12.75">
      <c r="C110" t="s">
        <v>18</v>
      </c>
      <c r="D110" s="61"/>
      <c r="E110" s="61"/>
      <c r="F110" s="62">
        <f>SUM(F108:F109)</f>
        <v>22925</v>
      </c>
      <c r="H110" s="61"/>
    </row>
    <row r="111" spans="3:8" ht="12.75">
      <c r="C111" t="s">
        <v>169</v>
      </c>
      <c r="D111" s="61"/>
      <c r="E111" s="61"/>
      <c r="F111" s="62">
        <v>-6047</v>
      </c>
      <c r="H111" s="61"/>
    </row>
    <row r="112" spans="3:8" ht="12.75">
      <c r="C112" t="s">
        <v>299</v>
      </c>
      <c r="D112" s="61"/>
      <c r="E112" s="61"/>
      <c r="F112" s="54">
        <v>11</v>
      </c>
      <c r="H112" s="60"/>
    </row>
    <row r="113" spans="3:6" ht="13.5" thickBot="1">
      <c r="C113" t="s">
        <v>170</v>
      </c>
      <c r="D113" s="61"/>
      <c r="E113" s="61"/>
      <c r="F113" s="66">
        <f>SUM(F110:F112)</f>
        <v>16889</v>
      </c>
    </row>
    <row r="114" spans="4:8" ht="12.75">
      <c r="D114" s="64"/>
      <c r="E114" s="64"/>
      <c r="F114" s="64"/>
      <c r="H114" s="64"/>
    </row>
    <row r="115" spans="3:8" ht="12.75">
      <c r="C115" s="10" t="s">
        <v>280</v>
      </c>
      <c r="D115" s="64"/>
      <c r="E115" s="64"/>
      <c r="F115" s="64"/>
      <c r="H115" s="64"/>
    </row>
    <row r="116" spans="3:8" ht="12.75">
      <c r="C116" s="51" t="s">
        <v>282</v>
      </c>
      <c r="D116" s="64"/>
      <c r="E116" s="64"/>
      <c r="F116" s="64"/>
      <c r="H116" s="64"/>
    </row>
    <row r="117" spans="3:8" ht="12.75">
      <c r="C117" s="110" t="s">
        <v>13</v>
      </c>
      <c r="D117" s="64"/>
      <c r="E117" s="64"/>
      <c r="F117" s="64"/>
      <c r="H117" s="64"/>
    </row>
    <row r="118" spans="3:8" ht="12.75">
      <c r="C118" t="s">
        <v>90</v>
      </c>
      <c r="D118" s="64">
        <v>98191</v>
      </c>
      <c r="E118" s="64">
        <v>993</v>
      </c>
      <c r="F118" s="65">
        <v>48937</v>
      </c>
      <c r="H118" s="64"/>
    </row>
    <row r="119" spans="3:8" ht="12.75">
      <c r="C119" t="s">
        <v>237</v>
      </c>
      <c r="D119" s="65">
        <v>-35</v>
      </c>
      <c r="E119" s="64">
        <v>-65</v>
      </c>
      <c r="F119" s="65">
        <v>-25</v>
      </c>
      <c r="H119" s="65"/>
    </row>
    <row r="120" spans="3:8" ht="13.5" thickBot="1">
      <c r="C120" t="s">
        <v>88</v>
      </c>
      <c r="D120" s="57">
        <f>SUM(D118:D119)</f>
        <v>98156</v>
      </c>
      <c r="E120" s="57">
        <f>+E119+E118</f>
        <v>928</v>
      </c>
      <c r="F120" s="57">
        <f>+E120+D120</f>
        <v>99084</v>
      </c>
      <c r="H120" s="64"/>
    </row>
    <row r="121" spans="4:8" ht="12.75">
      <c r="D121" s="64"/>
      <c r="E121" s="64"/>
      <c r="F121" s="64"/>
      <c r="H121" s="64"/>
    </row>
    <row r="122" spans="3:8" ht="12.75">
      <c r="C122" t="s">
        <v>178</v>
      </c>
      <c r="D122" s="64">
        <v>22500</v>
      </c>
      <c r="E122" s="64">
        <v>-76</v>
      </c>
      <c r="F122" s="65">
        <f>+E122+D122</f>
        <v>22424</v>
      </c>
      <c r="H122" s="64"/>
    </row>
    <row r="123" spans="3:8" ht="12.75">
      <c r="C123" t="s">
        <v>179</v>
      </c>
      <c r="D123" s="64"/>
      <c r="E123" s="64"/>
      <c r="F123" s="65">
        <v>1808</v>
      </c>
      <c r="H123" s="64"/>
    </row>
    <row r="124" spans="3:8" ht="12.75">
      <c r="C124" t="s">
        <v>187</v>
      </c>
      <c r="D124" s="64"/>
      <c r="E124" s="64"/>
      <c r="F124" s="126">
        <v>0</v>
      </c>
      <c r="H124" s="64"/>
    </row>
    <row r="125" spans="3:8" ht="12.75">
      <c r="C125" t="s">
        <v>258</v>
      </c>
      <c r="D125" s="64"/>
      <c r="E125" s="64"/>
      <c r="F125" s="100">
        <f>SUM(F122:F124)</f>
        <v>24232</v>
      </c>
      <c r="H125" s="64"/>
    </row>
    <row r="126" spans="3:8" ht="12.75">
      <c r="C126" t="s">
        <v>17</v>
      </c>
      <c r="F126" s="119">
        <v>-2</v>
      </c>
      <c r="H126" s="46"/>
    </row>
    <row r="127" spans="3:8" ht="12.75">
      <c r="C127" t="s">
        <v>18</v>
      </c>
      <c r="F127" s="53">
        <f>SUM(F125:F126)</f>
        <v>24230</v>
      </c>
      <c r="H127" s="91"/>
    </row>
    <row r="128" spans="3:8" ht="12.75">
      <c r="C128" t="s">
        <v>169</v>
      </c>
      <c r="F128" s="53">
        <v>-6382</v>
      </c>
      <c r="H128" s="92"/>
    </row>
    <row r="129" spans="3:8" ht="12.75">
      <c r="C129" t="s">
        <v>299</v>
      </c>
      <c r="F129" s="55">
        <v>-182</v>
      </c>
      <c r="H129" s="64"/>
    </row>
    <row r="130" spans="3:6" ht="13.5" thickBot="1">
      <c r="C130" t="s">
        <v>170</v>
      </c>
      <c r="F130" s="57">
        <f>SUM(F127:F129)</f>
        <v>17666</v>
      </c>
    </row>
    <row r="131" ht="12.75">
      <c r="C131" s="10"/>
    </row>
    <row r="132" ht="12.75">
      <c r="C132" s="10"/>
    </row>
    <row r="133" spans="1:2" ht="12.75">
      <c r="A133" s="10" t="s">
        <v>91</v>
      </c>
      <c r="B133" s="10" t="s">
        <v>92</v>
      </c>
    </row>
    <row r="135" ht="12.75">
      <c r="B135" t="s">
        <v>300</v>
      </c>
    </row>
    <row r="136" ht="12.75">
      <c r="B136" t="s">
        <v>196</v>
      </c>
    </row>
    <row r="137" ht="12.75">
      <c r="C137" s="10"/>
    </row>
    <row r="139" spans="1:2" ht="12.75">
      <c r="A139" s="10" t="s">
        <v>93</v>
      </c>
      <c r="B139" s="10" t="s">
        <v>94</v>
      </c>
    </row>
    <row r="141" ht="12.75">
      <c r="B141" t="s">
        <v>231</v>
      </c>
    </row>
    <row r="142" ht="12.75">
      <c r="B142" t="s">
        <v>230</v>
      </c>
    </row>
    <row r="143" ht="12.75">
      <c r="C143" s="10"/>
    </row>
    <row r="145" spans="1:2" ht="12.75">
      <c r="A145" s="10" t="s">
        <v>95</v>
      </c>
      <c r="B145" s="10" t="s">
        <v>96</v>
      </c>
    </row>
    <row r="147" ht="12.75">
      <c r="B147" t="s">
        <v>232</v>
      </c>
    </row>
    <row r="149" ht="12.75">
      <c r="C149" s="10"/>
    </row>
    <row r="150" spans="1:2" ht="12.75">
      <c r="A150" s="10" t="s">
        <v>97</v>
      </c>
      <c r="B150" s="10" t="s">
        <v>98</v>
      </c>
    </row>
    <row r="151" ht="11.25" customHeight="1"/>
    <row r="152" ht="12.75">
      <c r="B152" t="s">
        <v>171</v>
      </c>
    </row>
    <row r="153" ht="12.75">
      <c r="B153" t="s">
        <v>306</v>
      </c>
    </row>
    <row r="155" ht="15" customHeight="1"/>
    <row r="156" spans="1:2" ht="12.75">
      <c r="A156" s="10" t="s">
        <v>161</v>
      </c>
      <c r="B156" s="10" t="s">
        <v>157</v>
      </c>
    </row>
    <row r="158" ht="12.75">
      <c r="B158" t="s">
        <v>283</v>
      </c>
    </row>
    <row r="159" ht="9.75" customHeight="1"/>
    <row r="160" ht="12.75">
      <c r="F160" s="34" t="s">
        <v>160</v>
      </c>
    </row>
    <row r="161" spans="2:3" ht="12.75">
      <c r="B161" t="s">
        <v>158</v>
      </c>
      <c r="C161" s="33"/>
    </row>
    <row r="162" spans="3:6" ht="12.75">
      <c r="C162" s="33" t="s">
        <v>159</v>
      </c>
      <c r="F162" s="30">
        <v>1265</v>
      </c>
    </row>
    <row r="163" spans="3:6" ht="12.75">
      <c r="C163" s="93" t="s">
        <v>172</v>
      </c>
      <c r="F163" s="30">
        <v>439</v>
      </c>
    </row>
    <row r="164" spans="3:6" ht="13.5" thickBot="1">
      <c r="C164" s="10"/>
      <c r="F164" s="86">
        <f>SUM(F162:F163)</f>
        <v>1704</v>
      </c>
    </row>
    <row r="165" ht="11.25" customHeight="1">
      <c r="C165" s="10"/>
    </row>
    <row r="166" spans="1:2" ht="12.75" customHeight="1">
      <c r="A166" s="10" t="s">
        <v>99</v>
      </c>
      <c r="B166" s="10" t="s">
        <v>100</v>
      </c>
    </row>
    <row r="167" spans="1:2" ht="12.75" customHeight="1">
      <c r="A167" s="10"/>
      <c r="B167" s="10"/>
    </row>
    <row r="168" ht="12.75" customHeight="1">
      <c r="B168" t="s">
        <v>307</v>
      </c>
    </row>
    <row r="169" ht="12.75" customHeight="1">
      <c r="B169" t="s">
        <v>308</v>
      </c>
    </row>
    <row r="170" ht="12.75" customHeight="1">
      <c r="B170" t="s">
        <v>309</v>
      </c>
    </row>
    <row r="171" ht="12.75" customHeight="1">
      <c r="B171" t="s">
        <v>310</v>
      </c>
    </row>
    <row r="172" ht="12.75" customHeight="1"/>
    <row r="173" ht="12.75" customHeight="1">
      <c r="B173" t="s">
        <v>311</v>
      </c>
    </row>
    <row r="174" ht="12.75" customHeight="1">
      <c r="B174" t="s">
        <v>313</v>
      </c>
    </row>
    <row r="175" ht="12.75" customHeight="1">
      <c r="B175" t="s">
        <v>312</v>
      </c>
    </row>
    <row r="176" ht="12.75" customHeight="1">
      <c r="B176" t="s">
        <v>314</v>
      </c>
    </row>
    <row r="177" ht="12.75" customHeight="1"/>
    <row r="178" ht="12.75" customHeight="1"/>
    <row r="179" spans="1:2" ht="12.75" customHeight="1">
      <c r="A179" s="10" t="s">
        <v>101</v>
      </c>
      <c r="B179" s="10" t="s">
        <v>173</v>
      </c>
    </row>
    <row r="180" ht="12.75" customHeight="1"/>
    <row r="181" ht="12.75" customHeight="1">
      <c r="B181" t="s">
        <v>315</v>
      </c>
    </row>
    <row r="182" spans="2:3" ht="12.75" customHeight="1">
      <c r="B182" t="s">
        <v>316</v>
      </c>
      <c r="C182" s="10"/>
    </row>
    <row r="183" spans="2:3" ht="12.75" customHeight="1">
      <c r="B183" t="s">
        <v>317</v>
      </c>
      <c r="C183" s="10"/>
    </row>
    <row r="184" ht="12.75" customHeight="1">
      <c r="C184" s="10"/>
    </row>
    <row r="185" ht="12.75" customHeight="1">
      <c r="C185" s="10"/>
    </row>
    <row r="186" spans="1:2" ht="12.75" customHeight="1">
      <c r="A186" s="10" t="s">
        <v>102</v>
      </c>
      <c r="B186" s="10" t="s">
        <v>191</v>
      </c>
    </row>
    <row r="187" ht="12.75" customHeight="1"/>
    <row r="188" ht="12.75" customHeight="1">
      <c r="B188" t="s">
        <v>324</v>
      </c>
    </row>
    <row r="189" ht="12.75" customHeight="1">
      <c r="B189" t="s">
        <v>318</v>
      </c>
    </row>
    <row r="190" ht="12.75" customHeight="1">
      <c r="B190" t="s">
        <v>319</v>
      </c>
    </row>
    <row r="191" ht="12.75" customHeight="1"/>
    <row r="192" ht="12.75" customHeight="1"/>
    <row r="193" spans="1:2" ht="12.75" customHeight="1">
      <c r="A193" s="10" t="s">
        <v>103</v>
      </c>
      <c r="B193" s="10" t="s">
        <v>104</v>
      </c>
    </row>
    <row r="194" ht="12.75" customHeight="1"/>
    <row r="195" ht="12.75" customHeight="1">
      <c r="B195" t="s">
        <v>233</v>
      </c>
    </row>
    <row r="196" ht="12.75" customHeight="1"/>
    <row r="197" ht="12.75" customHeight="1"/>
    <row r="198" spans="1:2" ht="12.75" customHeight="1">
      <c r="A198" s="10" t="s">
        <v>105</v>
      </c>
      <c r="B198" s="10" t="s">
        <v>106</v>
      </c>
    </row>
    <row r="199" spans="1:2" ht="12.75" customHeight="1">
      <c r="A199" s="10"/>
      <c r="B199" s="10"/>
    </row>
    <row r="200" spans="1:7" ht="12.75" customHeight="1">
      <c r="A200" s="10"/>
      <c r="B200" s="10"/>
      <c r="D200" s="125" t="s">
        <v>234</v>
      </c>
      <c r="E200" s="125"/>
      <c r="F200" s="125" t="s">
        <v>235</v>
      </c>
      <c r="G200" s="125"/>
    </row>
    <row r="201" spans="4:7" ht="12.75" customHeight="1">
      <c r="D201" s="125" t="s">
        <v>107</v>
      </c>
      <c r="E201" s="125"/>
      <c r="F201" s="125" t="s">
        <v>284</v>
      </c>
      <c r="G201" s="125"/>
    </row>
    <row r="202" spans="4:7" ht="12.75" customHeight="1">
      <c r="D202" s="12" t="s">
        <v>285</v>
      </c>
      <c r="E202" s="4" t="s">
        <v>286</v>
      </c>
      <c r="F202" s="12" t="s">
        <v>285</v>
      </c>
      <c r="G202" s="4" t="s">
        <v>286</v>
      </c>
    </row>
    <row r="203" spans="4:7" ht="12.75" customHeight="1">
      <c r="D203" s="12" t="s">
        <v>12</v>
      </c>
      <c r="E203" s="4" t="s">
        <v>12</v>
      </c>
      <c r="F203" s="12" t="s">
        <v>12</v>
      </c>
      <c r="G203" s="4" t="s">
        <v>12</v>
      </c>
    </row>
    <row r="204" spans="4:7" ht="12.75" customHeight="1">
      <c r="D204" s="12"/>
      <c r="E204" s="4"/>
      <c r="F204" s="12"/>
      <c r="G204" s="4"/>
    </row>
    <row r="205" spans="3:6" ht="12.75" customHeight="1">
      <c r="C205" t="s">
        <v>108</v>
      </c>
      <c r="D205" s="10"/>
      <c r="F205" s="10"/>
    </row>
    <row r="206" spans="3:7" ht="12.75" customHeight="1">
      <c r="C206" s="94" t="s">
        <v>109</v>
      </c>
      <c r="D206" s="52">
        <v>3324</v>
      </c>
      <c r="E206" s="53">
        <v>3021</v>
      </c>
      <c r="F206" s="52">
        <v>6331</v>
      </c>
      <c r="G206" s="53">
        <v>6337</v>
      </c>
    </row>
    <row r="207" spans="3:7" ht="12.75" customHeight="1">
      <c r="C207" s="94" t="s">
        <v>110</v>
      </c>
      <c r="D207" s="54">
        <v>-90</v>
      </c>
      <c r="E207" s="55">
        <v>-104</v>
      </c>
      <c r="F207" s="54">
        <v>-284</v>
      </c>
      <c r="G207" s="55">
        <v>45</v>
      </c>
    </row>
    <row r="208" spans="4:7" ht="12.75" customHeight="1">
      <c r="D208" s="52">
        <f>+D207+D206</f>
        <v>3234</v>
      </c>
      <c r="E208" s="53">
        <f>+E207+E206</f>
        <v>2917</v>
      </c>
      <c r="F208" s="52">
        <f>+F207+F206</f>
        <v>6047</v>
      </c>
      <c r="G208" s="53">
        <f>+G207+G206</f>
        <v>6382</v>
      </c>
    </row>
    <row r="209" spans="4:7" ht="12.75" customHeight="1">
      <c r="D209" s="52"/>
      <c r="E209" s="53"/>
      <c r="F209" s="52"/>
      <c r="G209" s="53"/>
    </row>
    <row r="210" spans="3:7" ht="12.75" customHeight="1">
      <c r="C210" t="s">
        <v>111</v>
      </c>
      <c r="D210" s="52"/>
      <c r="E210" s="53"/>
      <c r="F210" s="52"/>
      <c r="G210" s="53"/>
    </row>
    <row r="211" spans="3:7" ht="12.75" customHeight="1">
      <c r="C211" t="s">
        <v>174</v>
      </c>
      <c r="D211" s="115" t="s">
        <v>89</v>
      </c>
      <c r="E211" s="115" t="s">
        <v>89</v>
      </c>
      <c r="F211" s="102" t="s">
        <v>89</v>
      </c>
      <c r="G211" s="115" t="s">
        <v>89</v>
      </c>
    </row>
    <row r="212" spans="4:7" ht="12.75" customHeight="1" thickBot="1">
      <c r="D212" s="56">
        <f>SUM(D208:D211)</f>
        <v>3234</v>
      </c>
      <c r="E212" s="57">
        <f>SUM(E208:E211)</f>
        <v>2917</v>
      </c>
      <c r="F212" s="56">
        <f>SUM(F208:F211)</f>
        <v>6047</v>
      </c>
      <c r="G212" s="57">
        <f>SUM(G208:G211)</f>
        <v>6382</v>
      </c>
    </row>
    <row r="213" spans="4:7" ht="12.75" customHeight="1">
      <c r="D213" s="61"/>
      <c r="E213" s="64"/>
      <c r="F213" s="61"/>
      <c r="G213" s="64"/>
    </row>
    <row r="214" ht="12.75">
      <c r="B214" t="s">
        <v>143</v>
      </c>
    </row>
    <row r="215" ht="12.75">
      <c r="B215" t="s">
        <v>142</v>
      </c>
    </row>
    <row r="218" spans="1:2" ht="12.75">
      <c r="A218" s="10" t="s">
        <v>112</v>
      </c>
      <c r="B218" s="10" t="s">
        <v>113</v>
      </c>
    </row>
    <row r="220" ht="12.75">
      <c r="B220" t="s">
        <v>175</v>
      </c>
    </row>
    <row r="223" spans="1:2" ht="12.75">
      <c r="A223" s="10" t="s">
        <v>114</v>
      </c>
      <c r="B223" s="10" t="s">
        <v>176</v>
      </c>
    </row>
    <row r="225" spans="2:3" ht="12.75">
      <c r="B225" t="s">
        <v>79</v>
      </c>
      <c r="C225" t="s">
        <v>141</v>
      </c>
    </row>
    <row r="226" spans="5:7" ht="12.75">
      <c r="E226" s="12" t="s">
        <v>236</v>
      </c>
      <c r="G226" s="12" t="s">
        <v>235</v>
      </c>
    </row>
    <row r="227" spans="5:7" ht="12.75">
      <c r="E227" s="12" t="s">
        <v>107</v>
      </c>
      <c r="G227" s="12" t="s">
        <v>284</v>
      </c>
    </row>
    <row r="228" spans="5:7" ht="12.75">
      <c r="E228" s="12" t="s">
        <v>285</v>
      </c>
      <c r="G228" s="12" t="s">
        <v>285</v>
      </c>
    </row>
    <row r="229" spans="5:7" ht="12.75">
      <c r="E229" s="12" t="s">
        <v>12</v>
      </c>
      <c r="G229" s="12" t="s">
        <v>12</v>
      </c>
    </row>
    <row r="231" spans="3:7" ht="12.75">
      <c r="C231" t="s">
        <v>115</v>
      </c>
      <c r="E231" s="10">
        <v>181</v>
      </c>
      <c r="G231" s="10">
        <v>203</v>
      </c>
    </row>
    <row r="232" spans="3:7" ht="12.75">
      <c r="C232" t="s">
        <v>116</v>
      </c>
      <c r="E232" s="10">
        <v>168</v>
      </c>
      <c r="G232" s="10">
        <v>168</v>
      </c>
    </row>
    <row r="233" spans="3:7" ht="12.75">
      <c r="C233" t="s">
        <v>117</v>
      </c>
      <c r="E233" s="10">
        <v>57</v>
      </c>
      <c r="G233" s="10">
        <v>57</v>
      </c>
    </row>
    <row r="234" spans="5:6" ht="12.75">
      <c r="E234" s="10"/>
      <c r="F234" s="10"/>
    </row>
    <row r="235" spans="5:6" ht="12.75">
      <c r="E235" s="10"/>
      <c r="F235" s="10"/>
    </row>
    <row r="236" spans="2:5" ht="12.75">
      <c r="B236" t="s">
        <v>118</v>
      </c>
      <c r="C236" t="s">
        <v>287</v>
      </c>
      <c r="E236" s="10"/>
    </row>
    <row r="237" spans="5:7" ht="12.75">
      <c r="E237" s="10"/>
      <c r="G237" s="12" t="s">
        <v>12</v>
      </c>
    </row>
    <row r="238" spans="5:7" ht="12.75">
      <c r="E238" s="10"/>
      <c r="G238" s="10"/>
    </row>
    <row r="239" spans="3:7" ht="12.75">
      <c r="C239" t="s">
        <v>119</v>
      </c>
      <c r="E239" s="10"/>
      <c r="G239" s="52">
        <v>6213</v>
      </c>
    </row>
    <row r="240" spans="3:7" ht="12.75">
      <c r="C240" t="s">
        <v>120</v>
      </c>
      <c r="E240" s="10"/>
      <c r="G240" s="52">
        <v>6213</v>
      </c>
    </row>
    <row r="241" spans="3:7" ht="12.75">
      <c r="C241" t="s">
        <v>121</v>
      </c>
      <c r="E241" s="10"/>
      <c r="G241" s="52">
        <v>7349</v>
      </c>
    </row>
    <row r="242" ht="12.75">
      <c r="C242" s="10"/>
    </row>
    <row r="244" spans="1:2" ht="12.75">
      <c r="A244" s="10" t="s">
        <v>122</v>
      </c>
      <c r="B244" s="10" t="s">
        <v>123</v>
      </c>
    </row>
    <row r="246" ht="12.75">
      <c r="B246" t="s">
        <v>301</v>
      </c>
    </row>
    <row r="249" spans="1:2" ht="12.75">
      <c r="A249" s="10" t="s">
        <v>124</v>
      </c>
      <c r="B249" s="10" t="s">
        <v>125</v>
      </c>
    </row>
    <row r="251" ht="12.75">
      <c r="B251" t="s">
        <v>288</v>
      </c>
    </row>
    <row r="253" ht="12.75">
      <c r="E253" s="12" t="s">
        <v>246</v>
      </c>
    </row>
    <row r="254" ht="12.75">
      <c r="E254" s="12" t="s">
        <v>247</v>
      </c>
    </row>
    <row r="255" ht="12.75">
      <c r="C255" t="s">
        <v>244</v>
      </c>
    </row>
    <row r="256" spans="3:5" ht="13.5" thickBot="1">
      <c r="C256" s="33" t="s">
        <v>245</v>
      </c>
      <c r="E256" s="114">
        <v>663</v>
      </c>
    </row>
    <row r="257" spans="3:5" ht="12.75">
      <c r="C257" s="33"/>
      <c r="E257" s="116"/>
    </row>
    <row r="259" ht="12.75">
      <c r="B259" t="s">
        <v>289</v>
      </c>
    </row>
    <row r="262" spans="1:2" ht="12.75">
      <c r="A262" s="10" t="s">
        <v>126</v>
      </c>
      <c r="B262" s="10" t="s">
        <v>127</v>
      </c>
    </row>
    <row r="264" ht="12.75">
      <c r="B264" t="s">
        <v>128</v>
      </c>
    </row>
    <row r="265" ht="12.75">
      <c r="C265" s="10"/>
    </row>
    <row r="267" spans="1:2" ht="12.75">
      <c r="A267" s="10" t="s">
        <v>129</v>
      </c>
      <c r="B267" s="10" t="s">
        <v>130</v>
      </c>
    </row>
    <row r="269" ht="12.75">
      <c r="B269" t="s">
        <v>131</v>
      </c>
    </row>
    <row r="270" ht="12.75">
      <c r="C270" s="10"/>
    </row>
    <row r="272" spans="1:2" ht="12.75">
      <c r="A272" s="10" t="s">
        <v>132</v>
      </c>
      <c r="B272" s="10" t="s">
        <v>133</v>
      </c>
    </row>
    <row r="274" spans="2:3" ht="12.75">
      <c r="B274" t="s">
        <v>79</v>
      </c>
      <c r="C274" t="s">
        <v>296</v>
      </c>
    </row>
    <row r="275" ht="12.75">
      <c r="C275" t="s">
        <v>321</v>
      </c>
    </row>
    <row r="276" ht="12.75">
      <c r="C276" t="s">
        <v>323</v>
      </c>
    </row>
    <row r="277" ht="12.75">
      <c r="C277" t="s">
        <v>302</v>
      </c>
    </row>
    <row r="278" ht="12.75">
      <c r="C278" t="s">
        <v>297</v>
      </c>
    </row>
    <row r="279" ht="12.75">
      <c r="C279" s="33" t="s">
        <v>303</v>
      </c>
    </row>
    <row r="281" spans="2:3" ht="12.75">
      <c r="B281" t="s">
        <v>80</v>
      </c>
      <c r="C281" t="s">
        <v>322</v>
      </c>
    </row>
    <row r="284" spans="1:2" ht="12.75">
      <c r="A284" s="10" t="s">
        <v>134</v>
      </c>
      <c r="B284" s="10" t="s">
        <v>135</v>
      </c>
    </row>
    <row r="285" spans="1:2" ht="12.75">
      <c r="A285" s="10"/>
      <c r="B285" s="10"/>
    </row>
    <row r="286" spans="1:8" ht="12.75">
      <c r="A286" t="s">
        <v>136</v>
      </c>
      <c r="E286" s="125" t="s">
        <v>234</v>
      </c>
      <c r="F286" s="125"/>
      <c r="G286" s="125" t="s">
        <v>235</v>
      </c>
      <c r="H286" s="125"/>
    </row>
    <row r="287" spans="5:8" ht="12.75">
      <c r="E287" s="125" t="s">
        <v>107</v>
      </c>
      <c r="F287" s="125"/>
      <c r="G287" s="125" t="s">
        <v>284</v>
      </c>
      <c r="H287" s="125"/>
    </row>
    <row r="288" spans="5:8" ht="12.75">
      <c r="E288" s="12" t="s">
        <v>285</v>
      </c>
      <c r="F288" s="4" t="s">
        <v>286</v>
      </c>
      <c r="G288" s="12" t="s">
        <v>285</v>
      </c>
      <c r="H288" s="4" t="s">
        <v>286</v>
      </c>
    </row>
    <row r="289" spans="5:8" ht="12.75">
      <c r="E289" s="12" t="s">
        <v>12</v>
      </c>
      <c r="F289" s="4" t="s">
        <v>12</v>
      </c>
      <c r="G289" s="12" t="s">
        <v>12</v>
      </c>
      <c r="H289" s="4" t="s">
        <v>12</v>
      </c>
    </row>
    <row r="290" ht="12.75">
      <c r="C290" s="10" t="s">
        <v>137</v>
      </c>
    </row>
    <row r="292" spans="2:8" ht="12.75">
      <c r="B292" t="s">
        <v>79</v>
      </c>
      <c r="C292" t="s">
        <v>144</v>
      </c>
      <c r="E292" s="52">
        <v>8960</v>
      </c>
      <c r="F292" s="58">
        <v>7379</v>
      </c>
      <c r="G292" s="52">
        <v>16889</v>
      </c>
      <c r="H292" s="58">
        <v>17666</v>
      </c>
    </row>
    <row r="293" spans="5:8" ht="12.75">
      <c r="E293" s="52"/>
      <c r="F293" s="58"/>
      <c r="G293" s="52"/>
      <c r="H293" s="58"/>
    </row>
    <row r="294" spans="3:8" ht="12.75">
      <c r="C294" t="s">
        <v>138</v>
      </c>
      <c r="E294" s="52"/>
      <c r="F294" s="58"/>
      <c r="G294" s="52"/>
      <c r="H294" s="58"/>
    </row>
    <row r="295" spans="3:8" ht="12.75">
      <c r="C295" t="s">
        <v>145</v>
      </c>
      <c r="E295" s="112">
        <v>70968</v>
      </c>
      <c r="F295" s="58">
        <v>68875</v>
      </c>
      <c r="G295" s="112">
        <v>70899</v>
      </c>
      <c r="H295" s="58">
        <v>68875</v>
      </c>
    </row>
    <row r="296" spans="5:8" ht="12.75">
      <c r="E296" s="52"/>
      <c r="F296" s="58"/>
      <c r="G296" s="52"/>
      <c r="H296" s="58"/>
    </row>
    <row r="297" spans="3:8" ht="12.75">
      <c r="C297" t="s">
        <v>146</v>
      </c>
      <c r="E297" s="123">
        <v>12.62</v>
      </c>
      <c r="F297" s="124">
        <v>10.71</v>
      </c>
      <c r="G297" s="123">
        <v>23.82</v>
      </c>
      <c r="H297" s="124">
        <v>25.65</v>
      </c>
    </row>
    <row r="300" ht="12.75">
      <c r="C300" s="10" t="s">
        <v>139</v>
      </c>
    </row>
    <row r="302" spans="2:8" ht="12.75">
      <c r="B302" t="s">
        <v>80</v>
      </c>
      <c r="C302" t="s">
        <v>144</v>
      </c>
      <c r="E302" s="102">
        <v>8960</v>
      </c>
      <c r="F302" s="59">
        <v>7379</v>
      </c>
      <c r="G302" s="102">
        <v>16889</v>
      </c>
      <c r="H302" s="59">
        <v>17666</v>
      </c>
    </row>
    <row r="304" ht="12.75">
      <c r="C304" t="s">
        <v>138</v>
      </c>
    </row>
    <row r="305" spans="3:8" ht="12.75">
      <c r="C305" t="s">
        <v>147</v>
      </c>
      <c r="E305" s="113">
        <v>70968</v>
      </c>
      <c r="F305" s="59">
        <v>68875</v>
      </c>
      <c r="G305" s="113">
        <v>70899</v>
      </c>
      <c r="H305" s="59">
        <v>68875</v>
      </c>
    </row>
    <row r="306" spans="5:7" ht="12.75">
      <c r="E306" s="30"/>
      <c r="G306" s="30"/>
    </row>
    <row r="307" spans="3:8" ht="12.75">
      <c r="C307" t="s">
        <v>148</v>
      </c>
      <c r="E307" s="30">
        <v>393</v>
      </c>
      <c r="F307" s="59">
        <v>495</v>
      </c>
      <c r="G307" s="30">
        <v>377</v>
      </c>
      <c r="H307" s="59">
        <v>249</v>
      </c>
    </row>
    <row r="308" spans="5:7" ht="12.75">
      <c r="E308" s="30"/>
      <c r="G308" s="30"/>
    </row>
    <row r="309" spans="3:7" ht="12.75">
      <c r="C309" t="s">
        <v>138</v>
      </c>
      <c r="E309" s="30"/>
      <c r="G309" s="30"/>
    </row>
    <row r="310" spans="3:7" ht="12.75">
      <c r="C310" t="s">
        <v>140</v>
      </c>
      <c r="E310" s="30"/>
      <c r="G310" s="30"/>
    </row>
    <row r="311" spans="3:8" ht="12.75">
      <c r="C311" t="s">
        <v>149</v>
      </c>
      <c r="E311" s="30">
        <v>71361</v>
      </c>
      <c r="F311" s="59">
        <v>69370</v>
      </c>
      <c r="G311" s="30">
        <v>71276</v>
      </c>
      <c r="H311" s="59">
        <v>69124</v>
      </c>
    </row>
    <row r="312" spans="5:7" ht="12.75">
      <c r="E312" s="30"/>
      <c r="G312" s="30"/>
    </row>
    <row r="313" spans="3:8" ht="12.75">
      <c r="C313" t="s">
        <v>150</v>
      </c>
      <c r="E313" s="120">
        <v>12.56</v>
      </c>
      <c r="F313" s="121">
        <v>10.64</v>
      </c>
      <c r="G313" s="120">
        <v>23.7</v>
      </c>
      <c r="H313" s="122">
        <v>25.56</v>
      </c>
    </row>
    <row r="314" spans="5:8" ht="12.75">
      <c r="E314" s="10"/>
      <c r="F314" s="59"/>
      <c r="G314" s="10"/>
      <c r="H314" s="59"/>
    </row>
    <row r="316" spans="1:3" ht="12.75">
      <c r="A316" s="10" t="s">
        <v>255</v>
      </c>
      <c r="C316" t="s">
        <v>256</v>
      </c>
    </row>
    <row r="317" spans="1:3" ht="12.75">
      <c r="A317" s="10"/>
      <c r="C317" t="s">
        <v>257</v>
      </c>
    </row>
    <row r="321" ht="12.75">
      <c r="B321" t="s">
        <v>185</v>
      </c>
    </row>
    <row r="322" ht="12.75">
      <c r="B322" s="10" t="s">
        <v>184</v>
      </c>
    </row>
    <row r="325" ht="12.75">
      <c r="B325" t="s">
        <v>183</v>
      </c>
    </row>
    <row r="326" ht="12.75">
      <c r="B326" t="s">
        <v>182</v>
      </c>
    </row>
    <row r="327" ht="12.75">
      <c r="B327" t="s">
        <v>181</v>
      </c>
    </row>
    <row r="329" ht="12.75">
      <c r="B329" t="s">
        <v>180</v>
      </c>
    </row>
    <row r="330" ht="12.75">
      <c r="B330" s="104" t="s">
        <v>298</v>
      </c>
    </row>
  </sheetData>
  <mergeCells count="8">
    <mergeCell ref="E287:F287"/>
    <mergeCell ref="G287:H287"/>
    <mergeCell ref="D201:E201"/>
    <mergeCell ref="F201:G201"/>
    <mergeCell ref="D200:E200"/>
    <mergeCell ref="F200:G200"/>
    <mergeCell ref="E286:F286"/>
    <mergeCell ref="G286:H286"/>
  </mergeCells>
  <printOptions/>
  <pageMargins left="0.89" right="0" top="0.5" bottom="0.5" header="0.5" footer="0.5"/>
  <pageSetup horizontalDpi="180" verticalDpi="180" orientation="portrait" paperSize="9" scale="82" r:id="rId1"/>
  <rowBreaks count="4" manualBreakCount="4">
    <brk id="71" max="8" man="1"/>
    <brk id="143" max="8" man="1"/>
    <brk id="215" max="8" man="1"/>
    <brk id="2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UAC BHD KL</cp:lastModifiedBy>
  <cp:lastPrinted>2003-08-18T08:00:53Z</cp:lastPrinted>
  <dcterms:created xsi:type="dcterms:W3CDTF">2002-10-24T03:43:11Z</dcterms:created>
  <dcterms:modified xsi:type="dcterms:W3CDTF">2003-08-18T08:01:01Z</dcterms:modified>
  <cp:category/>
  <cp:version/>
  <cp:contentType/>
  <cp:contentStatus/>
</cp:coreProperties>
</file>