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15" yWindow="120" windowWidth="11340" windowHeight="8475" activeTab="3"/>
  </bookViews>
  <sheets>
    <sheet name="CPL" sheetId="5" r:id="rId1"/>
    <sheet name="CBS" sheetId="1" r:id="rId2"/>
    <sheet name="CES" sheetId="4" r:id="rId3"/>
    <sheet name="CFS-SUM" sheetId="6" r:id="rId4"/>
    <sheet name="CFS" sheetId="2" r:id="rId5"/>
  </sheets>
  <calcPr calcId="145621"/>
</workbook>
</file>

<file path=xl/calcChain.xml><?xml version="1.0" encoding="utf-8"?>
<calcChain xmlns="http://schemas.openxmlformats.org/spreadsheetml/2006/main">
  <c r="D35" i="1" l="1"/>
  <c r="I58" i="5"/>
  <c r="G31" i="6" l="1"/>
  <c r="G30" i="6"/>
  <c r="G29" i="6"/>
  <c r="G26" i="2"/>
  <c r="D18" i="1"/>
  <c r="D27" i="1"/>
  <c r="F27" i="1"/>
  <c r="F18" i="1"/>
  <c r="F29" i="1" s="1"/>
  <c r="H28" i="5"/>
  <c r="E77" i="5"/>
  <c r="I76" i="5"/>
  <c r="H76" i="5"/>
  <c r="F76" i="5"/>
  <c r="E76" i="5"/>
  <c r="I28" i="5"/>
  <c r="E28" i="2" l="1"/>
  <c r="A5" i="2" l="1"/>
  <c r="A5" i="6"/>
  <c r="A5" i="4"/>
  <c r="F9" i="2" l="1"/>
  <c r="F9" i="6"/>
  <c r="E30" i="2" l="1"/>
  <c r="E50" i="2" l="1"/>
  <c r="E63" i="2"/>
  <c r="E56" i="2"/>
  <c r="F50" i="1" l="1"/>
  <c r="F41" i="1"/>
  <c r="F36" i="1"/>
  <c r="F52" i="1" l="1"/>
  <c r="F54" i="1" s="1"/>
  <c r="E31" i="6" l="1"/>
  <c r="G64" i="2" l="1"/>
  <c r="D20" i="4"/>
  <c r="E27" i="2" l="1"/>
  <c r="D50" i="1"/>
  <c r="E51" i="2"/>
  <c r="E42" i="2"/>
  <c r="E47" i="2" s="1"/>
  <c r="E15" i="6" s="1"/>
  <c r="E29" i="6"/>
  <c r="E30" i="6"/>
  <c r="H18" i="4"/>
  <c r="L18" i="4" s="1"/>
  <c r="E61" i="2"/>
  <c r="E62" i="2"/>
  <c r="A61" i="2"/>
  <c r="E21" i="6"/>
  <c r="E31" i="2"/>
  <c r="J20" i="4"/>
  <c r="J23" i="4" s="1"/>
  <c r="J27" i="4" s="1"/>
  <c r="H14" i="4"/>
  <c r="L14" i="4" s="1"/>
  <c r="H16" i="4"/>
  <c r="L16" i="4" s="1"/>
  <c r="F20" i="4"/>
  <c r="F23" i="4" s="1"/>
  <c r="H16" i="5"/>
  <c r="H26" i="5" s="1"/>
  <c r="E13" i="2" s="1"/>
  <c r="D27" i="4"/>
  <c r="E34" i="2"/>
  <c r="I16" i="5"/>
  <c r="I26" i="5" s="1"/>
  <c r="I31" i="5" s="1"/>
  <c r="F16" i="5"/>
  <c r="F26" i="5" s="1"/>
  <c r="F31" i="5" s="1"/>
  <c r="F58" i="5" s="1"/>
  <c r="F57" i="1"/>
  <c r="G21" i="6"/>
  <c r="G53" i="2"/>
  <c r="G17" i="6" s="1"/>
  <c r="G47" i="2"/>
  <c r="G15" i="6" s="1"/>
  <c r="G33" i="2"/>
  <c r="G38" i="2" s="1"/>
  <c r="A39" i="6"/>
  <c r="G10" i="6"/>
  <c r="E10" i="6"/>
  <c r="E16" i="5"/>
  <c r="E26" i="5" s="1"/>
  <c r="E31" i="5" s="1"/>
  <c r="I59" i="5"/>
  <c r="F59" i="5"/>
  <c r="F64" i="5"/>
  <c r="E64" i="5"/>
  <c r="I64" i="5"/>
  <c r="H64" i="5"/>
  <c r="A33" i="4"/>
  <c r="A70" i="2"/>
  <c r="A63" i="1"/>
  <c r="D9" i="1"/>
  <c r="G10" i="2"/>
  <c r="E10" i="2"/>
  <c r="F77" i="5"/>
  <c r="I9" i="5"/>
  <c r="H9" i="5"/>
  <c r="I77" i="5"/>
  <c r="H77" i="5"/>
  <c r="I60" i="5"/>
  <c r="F60" i="5" l="1"/>
  <c r="E64" i="2"/>
  <c r="D41" i="1"/>
  <c r="D52" i="1" s="1"/>
  <c r="D29" i="1"/>
  <c r="E33" i="6"/>
  <c r="L20" i="4"/>
  <c r="G33" i="6"/>
  <c r="I37" i="5"/>
  <c r="I63" i="5"/>
  <c r="I65" i="5" s="1"/>
  <c r="E58" i="5"/>
  <c r="E63" i="5"/>
  <c r="E65" i="5" s="1"/>
  <c r="E37" i="5"/>
  <c r="G13" i="6"/>
  <c r="G19" i="6" s="1"/>
  <c r="G23" i="6" s="1"/>
  <c r="G55" i="2"/>
  <c r="G58" i="2" s="1"/>
  <c r="F37" i="5"/>
  <c r="F63" i="5"/>
  <c r="F65" i="5" s="1"/>
  <c r="H31" i="5"/>
  <c r="E26" i="2"/>
  <c r="E33" i="2" s="1"/>
  <c r="E38" i="2" s="1"/>
  <c r="H20" i="4"/>
  <c r="E44" i="5" l="1"/>
  <c r="E46" i="5" s="1"/>
  <c r="E41" i="5"/>
  <c r="E49" i="5" s="1"/>
  <c r="F44" i="5"/>
  <c r="F46" i="5" s="1"/>
  <c r="F41" i="5"/>
  <c r="F49" i="5" s="1"/>
  <c r="F51" i="5" s="1"/>
  <c r="I44" i="5"/>
  <c r="I46" i="5" s="1"/>
  <c r="I41" i="5"/>
  <c r="I49" i="5" s="1"/>
  <c r="I51" i="5" s="1"/>
  <c r="E53" i="2"/>
  <c r="E17" i="6" s="1"/>
  <c r="H23" i="4"/>
  <c r="H37" i="5"/>
  <c r="H63" i="5"/>
  <c r="H65" i="5" s="1"/>
  <c r="H58" i="5"/>
  <c r="E13" i="6"/>
  <c r="E51" i="5" l="1"/>
  <c r="F25" i="4"/>
  <c r="H25" i="4" s="1"/>
  <c r="L25" i="4" s="1"/>
  <c r="H41" i="5"/>
  <c r="H49" i="5" s="1"/>
  <c r="H51" i="5" s="1"/>
  <c r="H44" i="5"/>
  <c r="H46" i="5" s="1"/>
  <c r="E19" i="6"/>
  <c r="E23" i="6" s="1"/>
  <c r="E55" i="2"/>
  <c r="E58" i="2" s="1"/>
  <c r="L23" i="4"/>
  <c r="D36" i="1" l="1"/>
  <c r="E59" i="5"/>
  <c r="E60" i="5" s="1"/>
  <c r="H59" i="5"/>
  <c r="H60" i="5" s="1"/>
  <c r="F27" i="4"/>
  <c r="L27" i="4"/>
  <c r="H27" i="4"/>
  <c r="D57" i="1" l="1"/>
  <c r="D54" i="1"/>
</calcChain>
</file>

<file path=xl/sharedStrings.xml><?xml version="1.0" encoding="utf-8"?>
<sst xmlns="http://schemas.openxmlformats.org/spreadsheetml/2006/main" count="209" uniqueCount="153">
  <si>
    <t>RM'000</t>
  </si>
  <si>
    <t>Trade receivables</t>
  </si>
  <si>
    <t>Other receivables</t>
  </si>
  <si>
    <t>Cash and bank balances</t>
  </si>
  <si>
    <t>Trade payables</t>
  </si>
  <si>
    <t>Other payables</t>
  </si>
  <si>
    <t>Taxation</t>
  </si>
  <si>
    <t>Share capital</t>
  </si>
  <si>
    <t>Retained earnings</t>
  </si>
  <si>
    <t>(Incorporated in Malaysia)</t>
  </si>
  <si>
    <t>CONDENSED CONSOLIDATED CASH FLOW STATEMENT</t>
  </si>
  <si>
    <t>Share</t>
  </si>
  <si>
    <t>Capital</t>
  </si>
  <si>
    <t>Retained</t>
  </si>
  <si>
    <t>Total</t>
  </si>
  <si>
    <t>Net increase / (decrease) in cash and cash equivalents</t>
  </si>
  <si>
    <t>The figures have not been audited.</t>
  </si>
  <si>
    <t>Revenue</t>
  </si>
  <si>
    <t>Finance cost</t>
  </si>
  <si>
    <t>Operating loss before working capital changes</t>
  </si>
  <si>
    <t>(Increase) / Decrease in receivables</t>
  </si>
  <si>
    <t>Increase / (Decrease) in payables</t>
  </si>
  <si>
    <t>CASH AND CASH EQUIVALENTS COMPRISE: -</t>
  </si>
  <si>
    <t>Gross interest income</t>
  </si>
  <si>
    <t>Gross interest expense</t>
  </si>
  <si>
    <t>CASH FLOWS FROM OPERATING ACTIVITIES</t>
  </si>
  <si>
    <t>Adjustments for:</t>
  </si>
  <si>
    <t>CASH FLOWS FROM INVESTING ACTIVITIES</t>
  </si>
  <si>
    <t>CASH FLOWS FROM FINANCING ACTIVITIES</t>
  </si>
  <si>
    <t>Cash generated from / (used in) operations</t>
  </si>
  <si>
    <t>Net cash generated from / (used in) operating activities</t>
  </si>
  <si>
    <t>Net cash generated from / (used in) investing activities</t>
  </si>
  <si>
    <t>Cost of sales</t>
  </si>
  <si>
    <t>Gross profit / (loss)</t>
  </si>
  <si>
    <t>Profit / (Loss) before taxation</t>
  </si>
  <si>
    <t>Purchase of plant, property and equipment</t>
  </si>
  <si>
    <t>Investment properties</t>
  </si>
  <si>
    <t>Depreciation</t>
  </si>
  <si>
    <t>Interest expense</t>
  </si>
  <si>
    <t>Net drawdown / (repayment) of hire purchase</t>
  </si>
  <si>
    <t>Profit / (Loss)  before taxation</t>
  </si>
  <si>
    <t>Cash and cash equivalents as at 1 January</t>
  </si>
  <si>
    <t>Cash and cash equivalents as at end of period</t>
  </si>
  <si>
    <t>NAIM INDAH CORPORATION BERHAD (19727-P)</t>
  </si>
  <si>
    <t>3 months ended</t>
  </si>
  <si>
    <t>Note</t>
  </si>
  <si>
    <t>The condensed consolidated income statements should be read in conjunction with the audited financial statements</t>
  </si>
  <si>
    <t>Part A3 - ADDITIONAL INFORMATION</t>
  </si>
  <si>
    <t>As at</t>
  </si>
  <si>
    <t>Non-Current Assets</t>
  </si>
  <si>
    <t>Current Assets</t>
  </si>
  <si>
    <t>Current Liabilities</t>
  </si>
  <si>
    <t>Distributable</t>
  </si>
  <si>
    <t>The condensed consolidated statement of changes in equity should be read in conjunction with the audited financial statements</t>
  </si>
  <si>
    <t>The condensed consolidated cash flow statement should be read in conjunction with the audited financial statements</t>
  </si>
  <si>
    <t>Net dividend received</t>
  </si>
  <si>
    <t>B5</t>
  </si>
  <si>
    <t>(Audited)</t>
  </si>
  <si>
    <t>Interest income</t>
  </si>
  <si>
    <t>Non-current liabilities</t>
  </si>
  <si>
    <t>Net  assets per share (RM)</t>
  </si>
  <si>
    <t>Equity holders of the parent</t>
  </si>
  <si>
    <t xml:space="preserve">    to equity holders of the parent:</t>
  </si>
  <si>
    <t>Continuing Operations</t>
  </si>
  <si>
    <t>continuing operations</t>
  </si>
  <si>
    <t>Discontinued Operations</t>
  </si>
  <si>
    <t>discontinued operations</t>
  </si>
  <si>
    <t>Earnings per share attributable</t>
  </si>
  <si>
    <t>Basic, for profit / (loss) from discontinued operations (sen)</t>
  </si>
  <si>
    <t>Basic, for profit / (loss) for the period (sen)</t>
  </si>
  <si>
    <t>Diluted, for profit / (loss) from discontinued operations (sen)</t>
  </si>
  <si>
    <t>Diluted, for profit / (loss) for the period (sen)</t>
  </si>
  <si>
    <t>Other income</t>
  </si>
  <si>
    <t>Minority</t>
  </si>
  <si>
    <t>Interest</t>
  </si>
  <si>
    <t>Equity</t>
  </si>
  <si>
    <t>Net profit / (loss) for the financial period from</t>
  </si>
  <si>
    <t>Profit / (Loss)  for the financial period</t>
  </si>
  <si>
    <t>Administrative and other expenses</t>
  </si>
  <si>
    <t>Property, plant and equipment</t>
  </si>
  <si>
    <t>&lt;------------ Attributable to Equity Holders  of the Parent ------------&gt;</t>
  </si>
  <si>
    <t>ASSETS</t>
  </si>
  <si>
    <t>TOTAL ASSETS</t>
  </si>
  <si>
    <t>EQUITY AND LIABILITIES</t>
  </si>
  <si>
    <t>Total equity</t>
  </si>
  <si>
    <t>Total Liabilities</t>
  </si>
  <si>
    <t>TOTAL EQUITY AND LIABILITIES</t>
  </si>
  <si>
    <t>Cash and cash equivalents at beginning of financial period</t>
  </si>
  <si>
    <t>Cash and cash equivalents at the end of the financial period comprise the followings:</t>
  </si>
  <si>
    <t>A5</t>
  </si>
  <si>
    <t>A10</t>
  </si>
  <si>
    <t>A2, A10</t>
  </si>
  <si>
    <t>Net cash generated from / (used in) financing activities</t>
  </si>
  <si>
    <t>Cash and cash equivalents at end of financial period</t>
  </si>
  <si>
    <t>Earnings</t>
  </si>
  <si>
    <t>Proposed / Declared dividend per share (sen)</t>
  </si>
  <si>
    <t>Minority interests</t>
  </si>
  <si>
    <t>Equity attributable to equity holders of the Parent</t>
  </si>
  <si>
    <t>The condensed consolidated balance sheet should be read in conjunction with the audited financial statements</t>
  </si>
  <si>
    <t>Share of (gain) / loss from joint venture</t>
  </si>
  <si>
    <t>Fixed deposits with licensed institution</t>
  </si>
  <si>
    <t>(Increase) / Decrease in investment properties</t>
  </si>
  <si>
    <t>Intangible assets</t>
  </si>
  <si>
    <t>Amortisation of intagible assets</t>
  </si>
  <si>
    <t>Interest received</t>
  </si>
  <si>
    <t>Interest paid</t>
  </si>
  <si>
    <t>Taxes paid</t>
  </si>
  <si>
    <t>Basic, for profit / (loss) from continuing operations (sen)</t>
  </si>
  <si>
    <t>Diluted, for profit / (loss) from continuing operations (sen)</t>
  </si>
  <si>
    <t>Restatement of retained earnings</t>
  </si>
  <si>
    <t>Tax recoverable</t>
  </si>
  <si>
    <t>Borrowings - Term loan</t>
  </si>
  <si>
    <t>Borrowings - Hire purchase &amp; finance lease</t>
  </si>
  <si>
    <t>Income tax payable</t>
  </si>
  <si>
    <t>Net gain from fair value adjustment</t>
  </si>
  <si>
    <t>Land and development expenditure</t>
  </si>
  <si>
    <t>(Increase) / Decrease in land and development expenditure</t>
  </si>
  <si>
    <t>A2</t>
  </si>
  <si>
    <t>Tax recovered</t>
  </si>
  <si>
    <t>Net investment in associate and joint venture</t>
  </si>
  <si>
    <t>Deposits received from disposal of concession rights</t>
  </si>
  <si>
    <t>Bank overdraft</t>
  </si>
  <si>
    <t>Net drawdown / (repayment) of term loan &amp; borrowings</t>
  </si>
  <si>
    <t>Borrowings - Overdraft</t>
  </si>
  <si>
    <t>Impairment of intangible assets</t>
  </si>
  <si>
    <t>Impairment of investment properties</t>
  </si>
  <si>
    <t>Other comprehensive income</t>
  </si>
  <si>
    <t>Total comprehensive income for the financial period</t>
  </si>
  <si>
    <t>Profit / (Loss) attributable to:</t>
  </si>
  <si>
    <t>Total comprehensive income attributable to:</t>
  </si>
  <si>
    <r>
      <t xml:space="preserve">Total comprehensive income for the financial </t>
    </r>
    <r>
      <rPr>
        <sz val="11"/>
        <color indexed="12"/>
        <rFont val="Book Antiqua"/>
        <family val="1"/>
      </rPr>
      <t>period</t>
    </r>
  </si>
  <si>
    <t>STATEMENT OF COMPREHENSIVE INCOME</t>
  </si>
  <si>
    <t>STATEMENT OF  FINANCIAL POSITION</t>
  </si>
  <si>
    <t>STATEMENT OF CHANGES IN EQUITY</t>
  </si>
  <si>
    <t>CASH FLOW STATEMENT</t>
  </si>
  <si>
    <t>Allowance for doubtful debts</t>
  </si>
  <si>
    <t>Asset held for sale</t>
  </si>
  <si>
    <t>(Increase) / Decrease in asset held for sale</t>
  </si>
  <si>
    <t>Impairment of receivables</t>
  </si>
  <si>
    <r>
      <t xml:space="preserve">Balance as at </t>
    </r>
    <r>
      <rPr>
        <sz val="11"/>
        <color indexed="12"/>
        <rFont val="Book Antiqua"/>
        <family val="1"/>
      </rPr>
      <t>01.01.2012</t>
    </r>
  </si>
  <si>
    <t>B7</t>
  </si>
  <si>
    <t>B10</t>
  </si>
  <si>
    <t>31.12.2012</t>
  </si>
  <si>
    <r>
      <t xml:space="preserve">Balance as at </t>
    </r>
    <r>
      <rPr>
        <sz val="11"/>
        <color indexed="12"/>
        <rFont val="Book Antiqua"/>
        <family val="1"/>
      </rPr>
      <t>31.12.2012</t>
    </r>
  </si>
  <si>
    <t>Writeback of impairment loss on receivables</t>
  </si>
  <si>
    <t>for the year ended 31 December 2012 and the accompanying explanatory notes attached to the interim financial statements.</t>
  </si>
  <si>
    <r>
      <t xml:space="preserve">Balance as at </t>
    </r>
    <r>
      <rPr>
        <sz val="11"/>
        <color indexed="12"/>
        <rFont val="Book Antiqua"/>
        <family val="1"/>
      </rPr>
      <t>01.01.2013</t>
    </r>
  </si>
  <si>
    <t>AS AT 30 JUNE 2013</t>
  </si>
  <si>
    <t>FOR THE PERIOD ENDED 30 June 2013</t>
  </si>
  <si>
    <t>30.06.2013</t>
  </si>
  <si>
    <t>6 months ended</t>
  </si>
  <si>
    <r>
      <t xml:space="preserve">Balance as at </t>
    </r>
    <r>
      <rPr>
        <sz val="11"/>
        <color indexed="12"/>
        <rFont val="Book Antiqua"/>
        <family val="1"/>
      </rPr>
      <t>30.06.2013</t>
    </r>
  </si>
  <si>
    <t>30.06.2012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</si>
</sst>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;[Red]\(#,##0\)"/>
    <numFmt numFmtId="165" formatCode="_(* #,##0.00_);_(* \(#,##0.00\);_(* &quot;-&quot;_);_(@_)"/>
    <numFmt numFmtId="166" formatCode="_(* #,##0.0000_);_(* \(#,##0.0000\);_(* &quot;-&quot;_);_(@_)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color indexed="40"/>
      <name val="Book Antiqua"/>
      <family val="1"/>
    </font>
    <font>
      <sz val="10"/>
      <name val="Book Antiqua"/>
      <family val="1"/>
    </font>
    <font>
      <b/>
      <sz val="11"/>
      <color indexed="12"/>
      <name val="Book Antiqua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sz val="11"/>
      <color indexed="10"/>
      <name val="Book Antiqua"/>
      <family val="1"/>
    </font>
    <font>
      <b/>
      <sz val="13"/>
      <name val="Book Antiqua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Book Antiqua"/>
      <family val="1"/>
    </font>
    <font>
      <sz val="11"/>
      <color rgb="FF1C13D7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38" fontId="2" fillId="0" borderId="0" xfId="0" applyNumberFormat="1" applyFont="1"/>
    <xf numFmtId="38" fontId="2" fillId="0" borderId="0" xfId="0" applyNumberFormat="1" applyFont="1" applyAlignment="1">
      <alignment horizontal="center"/>
    </xf>
    <xf numFmtId="38" fontId="3" fillId="0" borderId="0" xfId="0" applyNumberFormat="1" applyFont="1"/>
    <xf numFmtId="38" fontId="3" fillId="0" borderId="0" xfId="0" applyNumberFormat="1" applyFont="1" applyFill="1"/>
    <xf numFmtId="38" fontId="4" fillId="0" borderId="0" xfId="0" applyNumberFormat="1" applyFont="1" applyFill="1"/>
    <xf numFmtId="0" fontId="3" fillId="0" borderId="0" xfId="0" applyFont="1"/>
    <xf numFmtId="38" fontId="2" fillId="0" borderId="0" xfId="0" applyNumberFormat="1" applyFont="1" applyFill="1"/>
    <xf numFmtId="38" fontId="5" fillId="0" borderId="0" xfId="0" applyNumberFormat="1" applyFont="1" applyFill="1" applyBorder="1"/>
    <xf numFmtId="0" fontId="6" fillId="0" borderId="0" xfId="0" applyFont="1"/>
    <xf numFmtId="164" fontId="3" fillId="0" borderId="0" xfId="0" applyNumberFormat="1" applyFont="1" applyFill="1"/>
    <xf numFmtId="38" fontId="7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/>
    <xf numFmtId="41" fontId="3" fillId="0" borderId="0" xfId="0" applyNumberFormat="1" applyFont="1" applyAlignment="1">
      <alignment horizontal="right"/>
    </xf>
    <xf numFmtId="41" fontId="6" fillId="0" borderId="0" xfId="0" applyNumberFormat="1" applyFont="1"/>
    <xf numFmtId="41" fontId="2" fillId="0" borderId="0" xfId="0" applyNumberFormat="1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center"/>
    </xf>
    <xf numFmtId="41" fontId="3" fillId="0" borderId="0" xfId="0" quotePrefix="1" applyNumberFormat="1" applyFont="1" applyAlignment="1">
      <alignment horizontal="right"/>
    </xf>
    <xf numFmtId="43" fontId="3" fillId="0" borderId="0" xfId="0" quotePrefix="1" applyNumberFormat="1" applyFont="1" applyAlignment="1">
      <alignment horizontal="right"/>
    </xf>
    <xf numFmtId="41" fontId="3" fillId="0" borderId="1" xfId="0" quotePrefix="1" applyNumberFormat="1" applyFont="1" applyBorder="1" applyAlignment="1">
      <alignment horizontal="right"/>
    </xf>
    <xf numFmtId="167" fontId="3" fillId="0" borderId="0" xfId="1" quotePrefix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41" fontId="9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38" fontId="11" fillId="0" borderId="0" xfId="0" applyNumberFormat="1" applyFont="1"/>
    <xf numFmtId="38" fontId="2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38" fontId="2" fillId="0" borderId="0" xfId="0" applyNumberFormat="1" applyFont="1" applyFill="1" applyBorder="1"/>
    <xf numFmtId="38" fontId="7" fillId="0" borderId="0" xfId="0" applyNumberFormat="1" applyFont="1"/>
    <xf numFmtId="41" fontId="6" fillId="0" borderId="0" xfId="0" applyNumberFormat="1" applyFont="1" applyAlignment="1">
      <alignment horizontal="right"/>
    </xf>
    <xf numFmtId="38" fontId="2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7" fillId="0" borderId="0" xfId="0" applyFont="1"/>
    <xf numFmtId="41" fontId="3" fillId="0" borderId="0" xfId="1" applyNumberFormat="1" applyFont="1" applyAlignment="1">
      <alignment horizontal="right"/>
    </xf>
    <xf numFmtId="41" fontId="3" fillId="0" borderId="2" xfId="1" applyNumberFormat="1" applyFont="1" applyBorder="1" applyAlignment="1">
      <alignment horizontal="right"/>
    </xf>
    <xf numFmtId="41" fontId="7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164" fontId="2" fillId="0" borderId="0" xfId="0" applyNumberFormat="1" applyFont="1" applyFill="1"/>
    <xf numFmtId="41" fontId="3" fillId="0" borderId="0" xfId="0" quotePrefix="1" applyNumberFormat="1" applyFont="1"/>
    <xf numFmtId="41" fontId="3" fillId="0" borderId="0" xfId="0" quotePrefix="1" applyNumberFormat="1" applyFont="1" applyBorder="1" applyAlignment="1">
      <alignment horizontal="right"/>
    </xf>
    <xf numFmtId="41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1" xfId="0" quotePrefix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43" fontId="3" fillId="0" borderId="1" xfId="0" quotePrefix="1" applyNumberFormat="1" applyFont="1" applyBorder="1" applyAlignment="1">
      <alignment horizontal="right"/>
    </xf>
    <xf numFmtId="0" fontId="0" fillId="0" borderId="4" xfId="0" applyBorder="1"/>
    <xf numFmtId="41" fontId="6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41" fontId="3" fillId="0" borderId="2" xfId="1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8" fontId="6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0" fontId="6" fillId="0" borderId="0" xfId="0" applyFont="1" applyFill="1"/>
    <xf numFmtId="38" fontId="11" fillId="0" borderId="0" xfId="0" applyNumberFormat="1" applyFont="1" applyFill="1"/>
    <xf numFmtId="38" fontId="7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12" fillId="0" borderId="0" xfId="0" applyFont="1" applyFill="1"/>
    <xf numFmtId="38" fontId="9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38" fontId="7" fillId="0" borderId="0" xfId="0" applyNumberFormat="1" applyFont="1" applyFill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1" fontId="6" fillId="0" borderId="0" xfId="0" applyNumberFormat="1" applyFont="1" applyFill="1"/>
    <xf numFmtId="43" fontId="9" fillId="0" borderId="0" xfId="0" quotePrefix="1" applyNumberFormat="1" applyFont="1" applyAlignment="1">
      <alignment horizontal="right"/>
    </xf>
    <xf numFmtId="41" fontId="9" fillId="0" borderId="0" xfId="0" applyNumberFormat="1" applyFont="1"/>
    <xf numFmtId="41" fontId="3" fillId="0" borderId="5" xfId="0" applyNumberFormat="1" applyFont="1" applyBorder="1"/>
    <xf numFmtId="41" fontId="14" fillId="0" borderId="0" xfId="0" applyNumberFormat="1" applyFont="1" applyFill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3" fillId="0" borderId="4" xfId="0" quotePrefix="1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7" fillId="0" borderId="0" xfId="0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Fill="1"/>
    <xf numFmtId="38" fontId="2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right"/>
    </xf>
    <xf numFmtId="38" fontId="2" fillId="0" borderId="0" xfId="0" quotePrefix="1" applyNumberFormat="1" applyFont="1" applyFill="1" applyAlignment="1">
      <alignment horizontal="right"/>
    </xf>
    <xf numFmtId="43" fontId="1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C13D7"/>
      <color rgb="FF2B21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8"/>
  <sheetViews>
    <sheetView zoomScale="75" zoomScaleNormal="75" workbookViewId="0">
      <selection activeCell="F77" sqref="F77"/>
    </sheetView>
  </sheetViews>
  <sheetFormatPr defaultRowHeight="12.75" x14ac:dyDescent="0.2"/>
  <cols>
    <col min="1" max="1" width="2.5703125" customWidth="1"/>
    <col min="2" max="2" width="6.85546875" customWidth="1"/>
    <col min="3" max="3" width="50" customWidth="1"/>
    <col min="4" max="4" width="11.7109375" style="36" customWidth="1"/>
    <col min="5" max="6" width="14.5703125" customWidth="1"/>
    <col min="7" max="7" width="3.42578125" customWidth="1"/>
    <col min="8" max="9" width="14.5703125" customWidth="1"/>
  </cols>
  <sheetData>
    <row r="1" spans="1:9" ht="17.25" x14ac:dyDescent="0.3">
      <c r="A1" s="39" t="s">
        <v>43</v>
      </c>
      <c r="C1" s="18"/>
    </row>
    <row r="2" spans="1:9" ht="17.25" x14ac:dyDescent="0.3">
      <c r="A2" s="39" t="s">
        <v>9</v>
      </c>
      <c r="B2" s="6"/>
      <c r="C2" s="18"/>
      <c r="D2" s="20"/>
      <c r="E2" s="6"/>
      <c r="F2" s="6"/>
      <c r="G2" s="6"/>
      <c r="H2" s="6"/>
      <c r="I2" s="6"/>
    </row>
    <row r="3" spans="1:9" ht="16.5" x14ac:dyDescent="0.3">
      <c r="A3" s="6"/>
      <c r="B3" s="6"/>
      <c r="C3" s="6"/>
      <c r="D3" s="20"/>
      <c r="E3" s="6"/>
      <c r="F3" s="6"/>
      <c r="G3" s="6"/>
      <c r="H3" s="6"/>
      <c r="I3" s="6"/>
    </row>
    <row r="4" spans="1:9" ht="17.25" x14ac:dyDescent="0.3">
      <c r="A4" s="39" t="s">
        <v>131</v>
      </c>
      <c r="B4" s="6"/>
      <c r="C4" s="39"/>
      <c r="D4" s="20"/>
      <c r="E4" s="6"/>
      <c r="F4" s="6"/>
      <c r="G4" s="6"/>
      <c r="H4" s="6"/>
      <c r="I4" s="6"/>
    </row>
    <row r="5" spans="1:9" ht="16.5" x14ac:dyDescent="0.3">
      <c r="A5" s="55" t="s">
        <v>148</v>
      </c>
      <c r="B5" s="6"/>
      <c r="C5" s="18"/>
      <c r="D5" s="20"/>
      <c r="E5" s="6"/>
      <c r="F5" s="6"/>
      <c r="G5" s="6"/>
      <c r="H5" s="6"/>
      <c r="I5" s="6"/>
    </row>
    <row r="6" spans="1:9" ht="16.5" x14ac:dyDescent="0.3">
      <c r="A6" s="6" t="s">
        <v>16</v>
      </c>
      <c r="B6" s="6"/>
      <c r="C6" s="6"/>
      <c r="D6" s="20"/>
      <c r="E6" s="6"/>
      <c r="F6" s="6"/>
      <c r="G6" s="6"/>
      <c r="H6" s="6"/>
      <c r="I6" s="6"/>
    </row>
    <row r="7" spans="1:9" ht="16.5" x14ac:dyDescent="0.3">
      <c r="A7" s="55"/>
      <c r="B7" s="6"/>
      <c r="C7" s="6"/>
      <c r="D7" s="20"/>
      <c r="E7" s="124"/>
      <c r="F7" s="124"/>
      <c r="G7" s="6"/>
      <c r="H7" s="124"/>
      <c r="I7" s="124"/>
    </row>
    <row r="8" spans="1:9" ht="16.5" x14ac:dyDescent="0.3">
      <c r="A8" s="6"/>
      <c r="B8" s="6"/>
      <c r="C8" s="6"/>
      <c r="D8" s="20"/>
      <c r="E8" s="124" t="s">
        <v>44</v>
      </c>
      <c r="F8" s="124"/>
      <c r="G8" s="6"/>
      <c r="H8" s="124" t="s">
        <v>150</v>
      </c>
      <c r="I8" s="124"/>
    </row>
    <row r="9" spans="1:9" ht="16.5" x14ac:dyDescent="0.3">
      <c r="A9" s="20"/>
      <c r="B9" s="20"/>
      <c r="C9" s="6"/>
      <c r="D9" s="19" t="s">
        <v>45</v>
      </c>
      <c r="E9" s="30" t="s">
        <v>149</v>
      </c>
      <c r="F9" s="31" t="s">
        <v>152</v>
      </c>
      <c r="G9" s="32"/>
      <c r="H9" s="30" t="str">
        <f>E9</f>
        <v>30.06.2013</v>
      </c>
      <c r="I9" s="31" t="str">
        <f>F9</f>
        <v>30.06.2012</v>
      </c>
    </row>
    <row r="10" spans="1:9" ht="16.5" x14ac:dyDescent="0.3">
      <c r="A10" s="6"/>
      <c r="B10" s="6"/>
      <c r="C10" s="6"/>
      <c r="D10" s="20"/>
      <c r="E10" s="33" t="s">
        <v>0</v>
      </c>
      <c r="F10" s="33" t="s">
        <v>0</v>
      </c>
      <c r="G10" s="21"/>
      <c r="H10" s="33" t="s">
        <v>0</v>
      </c>
      <c r="I10" s="33" t="s">
        <v>0</v>
      </c>
    </row>
    <row r="11" spans="1:9" ht="16.5" x14ac:dyDescent="0.3">
      <c r="A11" s="18" t="s">
        <v>63</v>
      </c>
      <c r="B11" s="6"/>
      <c r="C11" s="6"/>
      <c r="D11" s="20"/>
      <c r="E11" s="21"/>
      <c r="F11" s="21"/>
      <c r="G11" s="21"/>
      <c r="H11" s="21"/>
      <c r="I11" s="21"/>
    </row>
    <row r="12" spans="1:9" ht="16.5" x14ac:dyDescent="0.3">
      <c r="A12" s="6" t="s">
        <v>17</v>
      </c>
      <c r="B12" s="20"/>
      <c r="C12" s="6"/>
      <c r="D12" s="37" t="s">
        <v>89</v>
      </c>
      <c r="E12" s="34">
        <v>2482</v>
      </c>
      <c r="F12" s="34">
        <v>21213</v>
      </c>
      <c r="G12" s="34"/>
      <c r="H12" s="34">
        <v>3491</v>
      </c>
      <c r="I12" s="34">
        <v>22151</v>
      </c>
    </row>
    <row r="13" spans="1:9" ht="16.5" x14ac:dyDescent="0.3">
      <c r="A13" s="6"/>
      <c r="B13" s="20"/>
      <c r="C13" s="6"/>
      <c r="D13" s="37"/>
      <c r="E13" s="34"/>
      <c r="F13" s="34"/>
      <c r="G13" s="34"/>
      <c r="H13" s="34"/>
      <c r="I13" s="34"/>
    </row>
    <row r="14" spans="1:9" ht="16.5" x14ac:dyDescent="0.3">
      <c r="A14" s="6" t="s">
        <v>32</v>
      </c>
      <c r="B14" s="20"/>
      <c r="C14" s="6"/>
      <c r="D14" s="37"/>
      <c r="E14" s="34">
        <v>-2086</v>
      </c>
      <c r="F14" s="34">
        <v>-16454</v>
      </c>
      <c r="G14" s="34"/>
      <c r="H14" s="34">
        <v>-2711</v>
      </c>
      <c r="I14" s="34">
        <v>-17001</v>
      </c>
    </row>
    <row r="15" spans="1:9" ht="16.5" x14ac:dyDescent="0.3">
      <c r="A15" s="6"/>
      <c r="B15" s="20"/>
      <c r="C15" s="6"/>
      <c r="D15" s="37"/>
      <c r="E15" s="35"/>
      <c r="F15" s="35"/>
      <c r="G15" s="35"/>
      <c r="H15" s="35"/>
      <c r="I15" s="35"/>
    </row>
    <row r="16" spans="1:9" ht="16.5" x14ac:dyDescent="0.3">
      <c r="A16" s="18" t="s">
        <v>33</v>
      </c>
      <c r="B16" s="20"/>
      <c r="C16" s="6"/>
      <c r="D16" s="37"/>
      <c r="E16" s="34">
        <f>SUM(E12:E14)</f>
        <v>396</v>
      </c>
      <c r="F16" s="34">
        <f>SUM(F12:F14)</f>
        <v>4759</v>
      </c>
      <c r="G16" s="14"/>
      <c r="H16" s="34">
        <f>SUM(H12:H14)</f>
        <v>780</v>
      </c>
      <c r="I16" s="34">
        <f>SUM(I12:I14)</f>
        <v>5150</v>
      </c>
    </row>
    <row r="17" spans="1:9" ht="16.5" x14ac:dyDescent="0.3">
      <c r="A17" s="6"/>
      <c r="B17" s="20"/>
      <c r="C17" s="6"/>
      <c r="D17" s="37"/>
      <c r="E17" s="34"/>
      <c r="F17" s="34"/>
      <c r="G17" s="14"/>
      <c r="H17" s="34"/>
      <c r="I17" s="34"/>
    </row>
    <row r="18" spans="1:9" ht="16.5" x14ac:dyDescent="0.3">
      <c r="A18" s="6" t="s">
        <v>72</v>
      </c>
      <c r="B18" s="6"/>
      <c r="C18" s="6"/>
      <c r="D18" s="37"/>
      <c r="E18" s="14">
        <v>3</v>
      </c>
      <c r="F18" s="14">
        <v>5</v>
      </c>
      <c r="G18" s="14"/>
      <c r="H18" s="14">
        <v>6</v>
      </c>
      <c r="I18" s="14">
        <v>7</v>
      </c>
    </row>
    <row r="19" spans="1:9" ht="16.5" x14ac:dyDescent="0.3">
      <c r="A19" s="6"/>
      <c r="B19" s="6"/>
      <c r="C19" s="6"/>
      <c r="D19" s="37"/>
      <c r="E19" s="14"/>
      <c r="F19" s="14"/>
      <c r="G19" s="14"/>
      <c r="H19" s="14"/>
      <c r="I19" s="14"/>
    </row>
    <row r="20" spans="1:9" ht="16.5" x14ac:dyDescent="0.3">
      <c r="A20" s="6" t="s">
        <v>114</v>
      </c>
      <c r="B20" s="6"/>
      <c r="C20" s="6"/>
      <c r="D20" s="37"/>
      <c r="E20" s="14">
        <v>0</v>
      </c>
      <c r="F20" s="14">
        <v>0</v>
      </c>
      <c r="G20" s="14"/>
      <c r="H20" s="14">
        <v>0</v>
      </c>
      <c r="I20" s="14">
        <v>0</v>
      </c>
    </row>
    <row r="21" spans="1:9" ht="16.5" x14ac:dyDescent="0.3">
      <c r="A21" s="6"/>
      <c r="B21" s="6"/>
      <c r="C21" s="6"/>
      <c r="D21" s="37"/>
      <c r="E21" s="14"/>
      <c r="F21" s="14"/>
      <c r="G21" s="14"/>
      <c r="H21" s="14"/>
      <c r="I21" s="14"/>
    </row>
    <row r="22" spans="1:9" ht="16.5" x14ac:dyDescent="0.3">
      <c r="A22" s="6" t="s">
        <v>78</v>
      </c>
      <c r="B22" s="6"/>
      <c r="C22" s="6"/>
      <c r="D22" s="37"/>
      <c r="E22" s="14">
        <v>-896</v>
      </c>
      <c r="F22" s="14">
        <v>-4807</v>
      </c>
      <c r="G22" s="14"/>
      <c r="H22" s="14">
        <v>-1478</v>
      </c>
      <c r="I22" s="14">
        <v>-6227</v>
      </c>
    </row>
    <row r="23" spans="1:9" ht="16.5" x14ac:dyDescent="0.3">
      <c r="A23" s="6"/>
      <c r="B23" s="6"/>
      <c r="C23" s="6"/>
      <c r="D23" s="37"/>
      <c r="E23" s="14"/>
      <c r="F23" s="14"/>
      <c r="G23" s="14"/>
      <c r="H23" s="14"/>
      <c r="I23" s="14"/>
    </row>
    <row r="24" spans="1:9" ht="16.5" x14ac:dyDescent="0.3">
      <c r="A24" s="6" t="s">
        <v>18</v>
      </c>
      <c r="B24" s="20"/>
      <c r="C24" s="6"/>
      <c r="D24" s="37"/>
      <c r="E24" s="34">
        <v>-306</v>
      </c>
      <c r="F24" s="34">
        <v>-315</v>
      </c>
      <c r="G24" s="34"/>
      <c r="H24" s="34">
        <v>-633</v>
      </c>
      <c r="I24" s="34">
        <v>-590</v>
      </c>
    </row>
    <row r="25" spans="1:9" ht="16.5" x14ac:dyDescent="0.3">
      <c r="A25" s="6"/>
      <c r="B25" s="20"/>
      <c r="C25" s="6"/>
      <c r="D25" s="37"/>
      <c r="E25" s="35"/>
      <c r="F25" s="35"/>
      <c r="G25" s="35"/>
      <c r="H25" s="35"/>
      <c r="I25" s="35"/>
    </row>
    <row r="26" spans="1:9" ht="16.5" x14ac:dyDescent="0.3">
      <c r="A26" s="18" t="s">
        <v>34</v>
      </c>
      <c r="B26" s="20"/>
      <c r="C26" s="6"/>
      <c r="D26" s="37" t="s">
        <v>89</v>
      </c>
      <c r="E26" s="24">
        <f>SUM(E16:E25)</f>
        <v>-803</v>
      </c>
      <c r="F26" s="24">
        <f>SUM(F16:F25)</f>
        <v>-358</v>
      </c>
      <c r="G26" s="14"/>
      <c r="H26" s="24">
        <f>SUM(H16:H25)</f>
        <v>-1325</v>
      </c>
      <c r="I26" s="24">
        <f>SUM(I16:I25)</f>
        <v>-1660</v>
      </c>
    </row>
    <row r="27" spans="1:9" ht="16.5" x14ac:dyDescent="0.3">
      <c r="A27" s="6"/>
      <c r="B27" s="20"/>
      <c r="C27" s="6"/>
      <c r="D27" s="20"/>
      <c r="E27" s="24"/>
      <c r="F27" s="24"/>
      <c r="G27" s="14"/>
      <c r="H27" s="24"/>
      <c r="I27" s="24"/>
    </row>
    <row r="28" spans="1:9" ht="16.5" x14ac:dyDescent="0.3">
      <c r="A28" s="6" t="s">
        <v>6</v>
      </c>
      <c r="B28" s="20"/>
      <c r="C28" s="6"/>
      <c r="D28" s="20" t="s">
        <v>56</v>
      </c>
      <c r="E28" s="14">
        <v>0</v>
      </c>
      <c r="F28" s="14">
        <v>0</v>
      </c>
      <c r="G28" s="14"/>
      <c r="H28" s="14">
        <f>E28</f>
        <v>0</v>
      </c>
      <c r="I28" s="14">
        <f>F28</f>
        <v>0</v>
      </c>
    </row>
    <row r="29" spans="1:9" ht="16.5" x14ac:dyDescent="0.3">
      <c r="A29" s="6"/>
      <c r="B29" s="6"/>
      <c r="C29" s="6"/>
      <c r="D29" s="20"/>
      <c r="E29" s="35"/>
      <c r="F29" s="35"/>
      <c r="G29" s="35"/>
      <c r="H29" s="35"/>
      <c r="I29" s="35"/>
    </row>
    <row r="30" spans="1:9" ht="16.5" x14ac:dyDescent="0.3">
      <c r="A30" s="18" t="s">
        <v>76</v>
      </c>
      <c r="B30" s="20"/>
      <c r="C30" s="6"/>
      <c r="D30" s="20"/>
      <c r="E30" s="69"/>
      <c r="F30" s="69"/>
      <c r="G30" s="69"/>
      <c r="H30" s="69"/>
      <c r="I30" s="69"/>
    </row>
    <row r="31" spans="1:9" ht="16.5" x14ac:dyDescent="0.3">
      <c r="A31" s="6"/>
      <c r="B31" s="65" t="s">
        <v>64</v>
      </c>
      <c r="C31" s="6"/>
      <c r="D31" s="20"/>
      <c r="E31" s="62">
        <f>SUM(E26:E28)</f>
        <v>-803</v>
      </c>
      <c r="F31" s="62">
        <f>SUM(F26:F28)</f>
        <v>-358</v>
      </c>
      <c r="G31" s="34"/>
      <c r="H31" s="62">
        <f>SUM(H26:H28)</f>
        <v>-1325</v>
      </c>
      <c r="I31" s="62">
        <f>SUM(I26:I28)</f>
        <v>-1660</v>
      </c>
    </row>
    <row r="32" spans="1:9" ht="16.5" x14ac:dyDescent="0.3">
      <c r="A32" s="6"/>
      <c r="B32" s="65"/>
      <c r="C32" s="6"/>
      <c r="D32" s="20"/>
      <c r="E32" s="62"/>
      <c r="F32" s="62"/>
      <c r="G32" s="34"/>
      <c r="H32" s="62"/>
      <c r="I32" s="62"/>
    </row>
    <row r="33" spans="1:9" ht="16.5" x14ac:dyDescent="0.3">
      <c r="A33" s="18" t="s">
        <v>65</v>
      </c>
      <c r="B33" s="65"/>
      <c r="C33" s="6"/>
      <c r="D33" s="20"/>
      <c r="E33" s="62"/>
      <c r="F33" s="62"/>
      <c r="G33" s="34"/>
      <c r="H33" s="62"/>
      <c r="I33" s="62"/>
    </row>
    <row r="34" spans="1:9" ht="16.5" x14ac:dyDescent="0.3">
      <c r="A34" s="6" t="s">
        <v>76</v>
      </c>
      <c r="B34" s="64"/>
      <c r="C34" s="6"/>
      <c r="D34" s="20"/>
      <c r="E34" s="62"/>
      <c r="F34" s="62"/>
      <c r="G34" s="34"/>
      <c r="H34" s="62"/>
      <c r="I34" s="62"/>
    </row>
    <row r="35" spans="1:9" ht="16.5" x14ac:dyDescent="0.3">
      <c r="A35" s="6"/>
      <c r="B35" s="64" t="s">
        <v>66</v>
      </c>
      <c r="C35" s="6"/>
      <c r="D35" s="20"/>
      <c r="E35" s="62">
        <v>0</v>
      </c>
      <c r="F35" s="62">
        <v>0</v>
      </c>
      <c r="G35" s="34"/>
      <c r="H35" s="62">
        <v>0</v>
      </c>
      <c r="I35" s="62">
        <v>0</v>
      </c>
    </row>
    <row r="36" spans="1:9" ht="16.5" x14ac:dyDescent="0.3">
      <c r="A36" s="6"/>
      <c r="B36" s="65"/>
      <c r="C36" s="6"/>
      <c r="D36" s="20"/>
      <c r="E36" s="62"/>
      <c r="F36" s="62"/>
      <c r="G36" s="34"/>
      <c r="H36" s="62"/>
      <c r="I36" s="62"/>
    </row>
    <row r="37" spans="1:9" ht="16.5" x14ac:dyDescent="0.3">
      <c r="A37" s="18" t="s">
        <v>77</v>
      </c>
      <c r="B37" s="65"/>
      <c r="C37" s="6"/>
      <c r="D37" s="20"/>
      <c r="E37" s="115">
        <f>SUM(E31:E36)</f>
        <v>-803</v>
      </c>
      <c r="F37" s="115">
        <f>SUM(F31:F36)</f>
        <v>-358</v>
      </c>
      <c r="G37" s="116"/>
      <c r="H37" s="115">
        <f>SUM(H31:H36)</f>
        <v>-1325</v>
      </c>
      <c r="I37" s="115">
        <f>SUM(I31:I36)</f>
        <v>-1660</v>
      </c>
    </row>
    <row r="38" spans="1:9" ht="16.5" x14ac:dyDescent="0.3">
      <c r="A38" s="18"/>
      <c r="B38" s="65"/>
      <c r="C38" s="6"/>
      <c r="D38" s="20"/>
      <c r="E38" s="62"/>
      <c r="F38" s="62"/>
      <c r="G38" s="34"/>
      <c r="H38" s="62"/>
      <c r="I38" s="62"/>
    </row>
    <row r="39" spans="1:9" ht="16.5" x14ac:dyDescent="0.3">
      <c r="A39" s="18" t="s">
        <v>126</v>
      </c>
      <c r="B39" s="65"/>
      <c r="C39" s="6"/>
      <c r="D39" s="20"/>
      <c r="E39" s="62">
        <v>0</v>
      </c>
      <c r="F39" s="62">
        <v>0</v>
      </c>
      <c r="G39" s="34"/>
      <c r="H39" s="62">
        <v>0</v>
      </c>
      <c r="I39" s="62">
        <v>0</v>
      </c>
    </row>
    <row r="40" spans="1:9" ht="16.5" x14ac:dyDescent="0.3">
      <c r="A40" s="18"/>
      <c r="B40" s="65"/>
      <c r="C40" s="6"/>
      <c r="D40" s="20"/>
      <c r="E40" s="62"/>
      <c r="F40" s="62"/>
      <c r="G40" s="34"/>
      <c r="H40" s="62"/>
      <c r="I40" s="62"/>
    </row>
    <row r="41" spans="1:9" ht="17.25" thickBot="1" x14ac:dyDescent="0.35">
      <c r="A41" s="18" t="s">
        <v>127</v>
      </c>
      <c r="B41" s="65"/>
      <c r="C41" s="6"/>
      <c r="D41" s="20"/>
      <c r="E41" s="26">
        <f>SUM(E37:E40)</f>
        <v>-803</v>
      </c>
      <c r="F41" s="26">
        <f>SUM(F37:F40)</f>
        <v>-358</v>
      </c>
      <c r="G41" s="26"/>
      <c r="H41" s="26">
        <f t="shared" ref="H41:I41" si="0">SUM(H37:H40)</f>
        <v>-1325</v>
      </c>
      <c r="I41" s="26">
        <f t="shared" si="0"/>
        <v>-1660</v>
      </c>
    </row>
    <row r="42" spans="1:9" ht="16.5" x14ac:dyDescent="0.3">
      <c r="A42" s="18"/>
      <c r="B42" s="65"/>
      <c r="C42" s="6"/>
      <c r="D42" s="20"/>
      <c r="E42" s="62"/>
      <c r="F42" s="62"/>
      <c r="G42" s="34"/>
      <c r="H42" s="62"/>
      <c r="I42" s="62"/>
    </row>
    <row r="43" spans="1:9" ht="16.5" x14ac:dyDescent="0.3">
      <c r="A43" s="18" t="s">
        <v>128</v>
      </c>
      <c r="B43" s="20"/>
      <c r="C43" s="6"/>
      <c r="D43" s="20"/>
      <c r="E43" s="62"/>
      <c r="F43" s="62"/>
      <c r="G43" s="34"/>
      <c r="H43" s="62"/>
      <c r="I43" s="62"/>
    </row>
    <row r="44" spans="1:9" ht="16.5" x14ac:dyDescent="0.3">
      <c r="A44" s="6" t="s">
        <v>61</v>
      </c>
      <c r="B44" s="20"/>
      <c r="C44" s="6"/>
      <c r="D44" s="20"/>
      <c r="E44" s="62">
        <f>E37</f>
        <v>-803</v>
      </c>
      <c r="F44" s="62">
        <f>F37</f>
        <v>-358</v>
      </c>
      <c r="G44" s="34"/>
      <c r="H44" s="62">
        <f>H37</f>
        <v>-1325</v>
      </c>
      <c r="I44" s="62">
        <f>I37</f>
        <v>-1660</v>
      </c>
    </row>
    <row r="45" spans="1:9" ht="16.5" x14ac:dyDescent="0.3">
      <c r="A45" s="6" t="s">
        <v>96</v>
      </c>
      <c r="B45" s="6"/>
      <c r="C45" s="6"/>
      <c r="D45" s="20"/>
      <c r="E45" s="63">
        <v>0</v>
      </c>
      <c r="F45" s="63">
        <v>0</v>
      </c>
      <c r="G45" s="63"/>
      <c r="H45" s="63">
        <v>0</v>
      </c>
      <c r="I45" s="63">
        <v>0</v>
      </c>
    </row>
    <row r="46" spans="1:9" ht="17.25" thickBot="1" x14ac:dyDescent="0.35">
      <c r="A46" s="6"/>
      <c r="B46" s="6"/>
      <c r="C46" s="6"/>
      <c r="D46" s="20"/>
      <c r="E46" s="26">
        <f>SUM(E44:E45)</f>
        <v>-803</v>
      </c>
      <c r="F46" s="26">
        <f>SUM(F44:F45)</f>
        <v>-358</v>
      </c>
      <c r="G46" s="44"/>
      <c r="H46" s="26">
        <f>SUM(H44:H45)</f>
        <v>-1325</v>
      </c>
      <c r="I46" s="26">
        <f>SUM(I44:I45)</f>
        <v>-1660</v>
      </c>
    </row>
    <row r="47" spans="1:9" ht="16.5" x14ac:dyDescent="0.3">
      <c r="A47" s="6"/>
      <c r="B47" s="6"/>
      <c r="C47" s="6"/>
      <c r="D47" s="20"/>
      <c r="E47" s="6"/>
      <c r="F47" s="6"/>
      <c r="G47" s="6"/>
      <c r="H47" s="6"/>
      <c r="I47" s="6"/>
    </row>
    <row r="48" spans="1:9" ht="16.5" x14ac:dyDescent="0.3">
      <c r="A48" s="18" t="s">
        <v>129</v>
      </c>
      <c r="B48" s="20"/>
      <c r="C48" s="6"/>
      <c r="D48" s="20"/>
      <c r="E48" s="62"/>
      <c r="F48" s="62"/>
      <c r="G48" s="34"/>
      <c r="H48" s="62"/>
      <c r="I48" s="62"/>
    </row>
    <row r="49" spans="1:9" ht="16.5" x14ac:dyDescent="0.3">
      <c r="A49" s="6" t="s">
        <v>61</v>
      </c>
      <c r="B49" s="20"/>
      <c r="C49" s="6"/>
      <c r="D49" s="20"/>
      <c r="E49" s="62">
        <f>E41</f>
        <v>-803</v>
      </c>
      <c r="F49" s="62">
        <f>F41</f>
        <v>-358</v>
      </c>
      <c r="G49" s="34"/>
      <c r="H49" s="62">
        <f>H41</f>
        <v>-1325</v>
      </c>
      <c r="I49" s="62">
        <f>I41</f>
        <v>-1660</v>
      </c>
    </row>
    <row r="50" spans="1:9" ht="16.5" x14ac:dyDescent="0.3">
      <c r="A50" s="6" t="s">
        <v>96</v>
      </c>
      <c r="B50" s="6"/>
      <c r="C50" s="6"/>
      <c r="D50" s="20"/>
      <c r="E50" s="63">
        <v>0</v>
      </c>
      <c r="F50" s="63">
        <v>0</v>
      </c>
      <c r="G50" s="63"/>
      <c r="H50" s="63">
        <v>0</v>
      </c>
      <c r="I50" s="63">
        <v>0</v>
      </c>
    </row>
    <row r="51" spans="1:9" ht="17.25" thickBot="1" x14ac:dyDescent="0.35">
      <c r="A51" s="6"/>
      <c r="B51" s="6"/>
      <c r="C51" s="6"/>
      <c r="D51" s="20"/>
      <c r="E51" s="26">
        <f>SUM(E49:E50)</f>
        <v>-803</v>
      </c>
      <c r="F51" s="26">
        <f>SUM(F49:F50)</f>
        <v>-358</v>
      </c>
      <c r="G51" s="44"/>
      <c r="H51" s="26">
        <f>SUM(H49:H50)</f>
        <v>-1325</v>
      </c>
      <c r="I51" s="26">
        <f>SUM(I49:I50)</f>
        <v>-1660</v>
      </c>
    </row>
    <row r="52" spans="1:9" ht="16.5" x14ac:dyDescent="0.3">
      <c r="A52" s="6"/>
      <c r="B52" s="6"/>
      <c r="C52" s="6"/>
      <c r="D52" s="20"/>
      <c r="E52" s="6"/>
      <c r="F52" s="6"/>
      <c r="G52" s="6"/>
      <c r="H52" s="6"/>
      <c r="I52" s="6"/>
    </row>
    <row r="53" spans="1:9" ht="16.5" x14ac:dyDescent="0.3">
      <c r="A53" s="6"/>
      <c r="B53" s="6"/>
      <c r="C53" s="6"/>
      <c r="D53" s="20"/>
      <c r="E53" s="6"/>
      <c r="F53" s="6"/>
      <c r="G53" s="6"/>
      <c r="H53" s="6"/>
      <c r="I53" s="6"/>
    </row>
    <row r="54" spans="1:9" ht="17.25" thickBot="1" x14ac:dyDescent="0.35">
      <c r="A54" s="6" t="s">
        <v>95</v>
      </c>
      <c r="B54" s="6"/>
      <c r="C54" s="6"/>
      <c r="D54" s="20"/>
      <c r="E54" s="111">
        <v>0</v>
      </c>
      <c r="F54" s="111">
        <v>0</v>
      </c>
      <c r="G54" s="111"/>
      <c r="H54" s="111">
        <v>0</v>
      </c>
      <c r="I54" s="111">
        <v>0</v>
      </c>
    </row>
    <row r="55" spans="1:9" ht="16.5" x14ac:dyDescent="0.3">
      <c r="A55" s="6"/>
      <c r="B55" s="6"/>
      <c r="C55" s="6"/>
      <c r="D55" s="20"/>
      <c r="E55" s="6"/>
      <c r="F55" s="6"/>
      <c r="G55" s="6"/>
      <c r="H55" s="6"/>
      <c r="I55" s="6"/>
    </row>
    <row r="56" spans="1:9" ht="16.5" x14ac:dyDescent="0.3">
      <c r="A56" s="18" t="s">
        <v>67</v>
      </c>
      <c r="B56" s="6"/>
      <c r="C56" s="6"/>
      <c r="D56" s="20"/>
      <c r="E56" s="6"/>
      <c r="F56" s="6"/>
      <c r="G56" s="6"/>
      <c r="H56" s="6"/>
      <c r="I56" s="6"/>
    </row>
    <row r="57" spans="1:9" ht="16.5" x14ac:dyDescent="0.3">
      <c r="A57" s="18" t="s">
        <v>62</v>
      </c>
      <c r="B57" s="6"/>
      <c r="C57" s="6"/>
      <c r="D57" s="20"/>
      <c r="E57" s="6"/>
      <c r="F57" s="6"/>
      <c r="G57" s="6"/>
      <c r="H57" s="6"/>
      <c r="I57" s="6"/>
    </row>
    <row r="58" spans="1:9" ht="16.5" x14ac:dyDescent="0.3">
      <c r="A58" s="6" t="s">
        <v>107</v>
      </c>
      <c r="B58" s="6"/>
      <c r="C58" s="6"/>
      <c r="D58" s="20" t="s">
        <v>141</v>
      </c>
      <c r="E58" s="25">
        <f>E31*100/(CBS!D34*5)</f>
        <v>-0.11438176159308297</v>
      </c>
      <c r="F58" s="123">
        <f>F31*100/(CBS!D34*5)</f>
        <v>-5.0994608530913699E-2</v>
      </c>
      <c r="G58" s="21"/>
      <c r="H58" s="25">
        <f>H31*100/(CBS!D34*5)</f>
        <v>-0.18873702878061635</v>
      </c>
      <c r="I58" s="109">
        <f>I31*100/(CBS!F34*5)</f>
        <v>-0.23645544737797974</v>
      </c>
    </row>
    <row r="59" spans="1:9" ht="16.5" x14ac:dyDescent="0.3">
      <c r="A59" s="6" t="s">
        <v>68</v>
      </c>
      <c r="B59" s="6"/>
      <c r="C59" s="6"/>
      <c r="D59" s="20" t="s">
        <v>141</v>
      </c>
      <c r="E59" s="25">
        <f>E35*100/(CBS!D35*5)</f>
        <v>0</v>
      </c>
      <c r="F59" s="25">
        <f>F35*100/(83935*5)</f>
        <v>0</v>
      </c>
      <c r="G59" s="21"/>
      <c r="H59" s="25">
        <f>H35*100/(CBS!D35*5)</f>
        <v>0</v>
      </c>
      <c r="I59" s="25">
        <f>I35*100/(83935*5)</f>
        <v>0</v>
      </c>
    </row>
    <row r="60" spans="1:9" ht="17.25" thickBot="1" x14ac:dyDescent="0.35">
      <c r="A60" s="6" t="s">
        <v>69</v>
      </c>
      <c r="B60" s="6"/>
      <c r="C60" s="6"/>
      <c r="D60" s="20" t="s">
        <v>141</v>
      </c>
      <c r="E60" s="66">
        <f>SUM(E58:E59)</f>
        <v>-0.11438176159308297</v>
      </c>
      <c r="F60" s="66">
        <f>SUM(F58:F59)</f>
        <v>-5.0994608530913699E-2</v>
      </c>
      <c r="G60" s="67"/>
      <c r="H60" s="66">
        <f>SUM(H58:H59)</f>
        <v>-0.18873702878061635</v>
      </c>
      <c r="I60" s="66">
        <f>SUM(I58:I59)</f>
        <v>-0.23645544737797974</v>
      </c>
    </row>
    <row r="61" spans="1:9" ht="16.5" x14ac:dyDescent="0.3">
      <c r="A61" s="6"/>
      <c r="B61" s="6"/>
      <c r="C61" s="6"/>
      <c r="D61" s="20"/>
      <c r="E61" s="6"/>
      <c r="F61" s="6"/>
      <c r="G61" s="6"/>
      <c r="H61" s="6"/>
      <c r="I61" s="6"/>
    </row>
    <row r="62" spans="1:9" ht="16.5" x14ac:dyDescent="0.3">
      <c r="A62" s="6"/>
      <c r="B62" s="6"/>
      <c r="C62" s="6"/>
      <c r="D62" s="20"/>
      <c r="E62" s="6"/>
      <c r="F62" s="6"/>
      <c r="G62" s="6"/>
      <c r="H62" s="6"/>
      <c r="I62" s="6"/>
    </row>
    <row r="63" spans="1:9" ht="16.5" x14ac:dyDescent="0.3">
      <c r="A63" s="6" t="s">
        <v>108</v>
      </c>
      <c r="B63" s="6"/>
      <c r="C63" s="6"/>
      <c r="D63" s="20" t="s">
        <v>141</v>
      </c>
      <c r="E63" s="25">
        <f>E31*100/702034</f>
        <v>-0.11438192452217413</v>
      </c>
      <c r="F63" s="25">
        <f>F31*100/702034</f>
        <v>-5.0994681169288097E-2</v>
      </c>
      <c r="G63" s="25"/>
      <c r="H63" s="25">
        <f>H31*100/702034</f>
        <v>-0.18873729762376182</v>
      </c>
      <c r="I63" s="25">
        <f>I31*100/702034</f>
        <v>-0.23645578419278837</v>
      </c>
    </row>
    <row r="64" spans="1:9" ht="16.5" x14ac:dyDescent="0.3">
      <c r="A64" s="6" t="s">
        <v>70</v>
      </c>
      <c r="B64" s="6"/>
      <c r="C64" s="6"/>
      <c r="D64" s="20" t="s">
        <v>141</v>
      </c>
      <c r="E64" s="24">
        <f>E35*100/702034</f>
        <v>0</v>
      </c>
      <c r="F64" s="24">
        <f>F35*100/702034</f>
        <v>0</v>
      </c>
      <c r="G64" s="24"/>
      <c r="H64" s="24">
        <f>H35*100/702034</f>
        <v>0</v>
      </c>
      <c r="I64" s="24">
        <f>I35*100/702034</f>
        <v>0</v>
      </c>
    </row>
    <row r="65" spans="1:15" ht="17.25" thickBot="1" x14ac:dyDescent="0.35">
      <c r="A65" s="6" t="s">
        <v>71</v>
      </c>
      <c r="B65" s="6"/>
      <c r="C65" s="6"/>
      <c r="D65" s="20" t="s">
        <v>141</v>
      </c>
      <c r="E65" s="68">
        <f>SUM(E63:E64)</f>
        <v>-0.11438192452217413</v>
      </c>
      <c r="F65" s="68">
        <f>SUM(F63:F64)</f>
        <v>-5.0994681169288097E-2</v>
      </c>
      <c r="G65" s="68"/>
      <c r="H65" s="68">
        <f>SUM(H63:H64)</f>
        <v>-0.18873729762376182</v>
      </c>
      <c r="I65" s="68">
        <f>SUM(I63:I64)</f>
        <v>-0.23645578419278837</v>
      </c>
    </row>
    <row r="66" spans="1:15" ht="16.5" x14ac:dyDescent="0.3">
      <c r="A66" s="6"/>
      <c r="B66" s="6"/>
      <c r="C66" s="6"/>
      <c r="D66" s="20"/>
      <c r="E66" s="27"/>
      <c r="F66" s="27"/>
      <c r="G66" s="28"/>
      <c r="H66" s="27"/>
      <c r="I66" s="27"/>
    </row>
    <row r="67" spans="1:15" ht="16.5" x14ac:dyDescent="0.3">
      <c r="A67" s="6"/>
      <c r="B67" s="6"/>
      <c r="C67" s="6"/>
      <c r="D67" s="20"/>
      <c r="E67" s="27"/>
      <c r="F67" s="27"/>
      <c r="G67" s="28"/>
      <c r="H67" s="27"/>
      <c r="I67" s="27"/>
    </row>
    <row r="68" spans="1:15" ht="16.5" x14ac:dyDescent="0.3">
      <c r="A68" s="6"/>
      <c r="B68" s="6"/>
      <c r="C68" s="6"/>
      <c r="D68" s="20"/>
      <c r="E68" s="6"/>
      <c r="F68" s="6"/>
      <c r="G68" s="6"/>
      <c r="H68" s="6"/>
      <c r="I68" s="6"/>
      <c r="L68" s="84"/>
      <c r="M68" s="85"/>
      <c r="N68" s="84"/>
      <c r="O68" s="85"/>
    </row>
    <row r="69" spans="1:15" ht="16.5" x14ac:dyDescent="0.3">
      <c r="A69" s="6"/>
      <c r="B69" s="17"/>
      <c r="C69" s="17"/>
      <c r="D69" s="38"/>
      <c r="E69" s="17"/>
      <c r="F69" s="17"/>
      <c r="G69" s="17"/>
      <c r="H69" s="17"/>
      <c r="I69" s="17"/>
      <c r="L69" s="85"/>
      <c r="M69" s="85"/>
      <c r="N69" s="85"/>
      <c r="O69" s="85"/>
    </row>
    <row r="70" spans="1:15" ht="16.5" x14ac:dyDescent="0.3">
      <c r="A70" s="6" t="s">
        <v>46</v>
      </c>
      <c r="L70" s="84"/>
      <c r="M70" s="84"/>
      <c r="N70" s="84"/>
      <c r="O70" s="84"/>
    </row>
    <row r="71" spans="1:15" ht="16.5" x14ac:dyDescent="0.3">
      <c r="A71" s="6" t="s">
        <v>145</v>
      </c>
    </row>
    <row r="72" spans="1:15" ht="16.5" x14ac:dyDescent="0.3">
      <c r="A72" s="6"/>
      <c r="B72" s="6"/>
      <c r="C72" s="6"/>
      <c r="D72" s="20"/>
      <c r="E72" s="6"/>
      <c r="F72" s="6"/>
      <c r="G72" s="6"/>
      <c r="H72" s="6"/>
      <c r="I72" s="6"/>
    </row>
    <row r="73" spans="1:15" ht="16.5" x14ac:dyDescent="0.3">
      <c r="A73" s="6"/>
      <c r="B73" s="6"/>
      <c r="C73" s="6"/>
      <c r="D73" s="20"/>
      <c r="E73" s="6"/>
      <c r="F73" s="6"/>
      <c r="G73" s="6"/>
      <c r="H73" s="6"/>
      <c r="I73" s="6"/>
    </row>
    <row r="74" spans="1:15" ht="16.5" x14ac:dyDescent="0.3">
      <c r="A74" s="18" t="s">
        <v>47</v>
      </c>
      <c r="B74" s="6"/>
      <c r="C74" s="18"/>
      <c r="D74" s="20"/>
      <c r="E74" s="6"/>
      <c r="F74" s="6"/>
      <c r="G74" s="6"/>
      <c r="H74" s="6"/>
      <c r="I74" s="6"/>
    </row>
    <row r="75" spans="1:15" ht="16.5" x14ac:dyDescent="0.3">
      <c r="A75" s="6"/>
      <c r="B75" s="6"/>
      <c r="C75" s="6"/>
      <c r="D75" s="20"/>
      <c r="E75" s="6"/>
      <c r="F75" s="6"/>
      <c r="G75" s="6"/>
      <c r="H75" s="6"/>
      <c r="I75" s="6"/>
    </row>
    <row r="76" spans="1:15" ht="16.5" x14ac:dyDescent="0.3">
      <c r="A76" s="6">
        <v>1</v>
      </c>
      <c r="B76" s="6"/>
      <c r="C76" s="6" t="s">
        <v>23</v>
      </c>
      <c r="D76" s="20"/>
      <c r="E76" s="110">
        <f>E18</f>
        <v>3</v>
      </c>
      <c r="F76" s="110">
        <f>F18</f>
        <v>5</v>
      </c>
      <c r="G76" s="110"/>
      <c r="H76" s="110">
        <f>H18</f>
        <v>6</v>
      </c>
      <c r="I76" s="110">
        <f>I18</f>
        <v>7</v>
      </c>
    </row>
    <row r="77" spans="1:15" ht="16.5" x14ac:dyDescent="0.3">
      <c r="A77" s="6">
        <v>2</v>
      </c>
      <c r="B77" s="6"/>
      <c r="C77" s="6" t="s">
        <v>24</v>
      </c>
      <c r="D77" s="20"/>
      <c r="E77" s="12">
        <f>E24</f>
        <v>-306</v>
      </c>
      <c r="F77" s="12">
        <f>+F24</f>
        <v>-315</v>
      </c>
      <c r="G77" s="12"/>
      <c r="H77" s="12">
        <f>+H24</f>
        <v>-633</v>
      </c>
      <c r="I77" s="12">
        <f>I24</f>
        <v>-590</v>
      </c>
    </row>
    <row r="78" spans="1:15" ht="16.5" x14ac:dyDescent="0.3">
      <c r="A78" s="6"/>
      <c r="B78" s="6"/>
      <c r="C78" s="6"/>
      <c r="D78" s="20"/>
      <c r="E78" s="6"/>
      <c r="F78" s="6"/>
      <c r="G78" s="6"/>
      <c r="H78" s="6"/>
      <c r="I78" s="6"/>
    </row>
    <row r="79" spans="1:15" ht="16.5" x14ac:dyDescent="0.3">
      <c r="A79" s="6"/>
      <c r="B79" s="6"/>
      <c r="C79" s="6"/>
      <c r="D79" s="20"/>
      <c r="E79" s="6"/>
      <c r="F79" s="6"/>
      <c r="G79" s="6"/>
      <c r="H79" s="6"/>
      <c r="I79" s="6"/>
    </row>
    <row r="80" spans="1:15" ht="16.5" x14ac:dyDescent="0.3">
      <c r="A80" s="6"/>
      <c r="B80" s="6"/>
      <c r="C80" s="6"/>
      <c r="D80" s="20"/>
      <c r="E80" s="6"/>
      <c r="F80" s="6"/>
      <c r="G80" s="6"/>
      <c r="H80" s="6"/>
      <c r="I80" s="6"/>
    </row>
    <row r="81" spans="1:9" ht="16.5" x14ac:dyDescent="0.3">
      <c r="A81" s="6"/>
      <c r="B81" s="6"/>
      <c r="C81" s="6"/>
      <c r="D81" s="20"/>
      <c r="E81" s="6"/>
      <c r="F81" s="6"/>
      <c r="G81" s="6"/>
      <c r="H81" s="6"/>
      <c r="I81" s="6"/>
    </row>
    <row r="82" spans="1:9" ht="16.5" x14ac:dyDescent="0.3">
      <c r="A82" s="6"/>
      <c r="B82" s="6"/>
      <c r="C82" s="6"/>
      <c r="D82" s="20"/>
      <c r="E82" s="6"/>
      <c r="F82" s="6"/>
      <c r="G82" s="6"/>
      <c r="H82" s="6"/>
      <c r="I82" s="6"/>
    </row>
    <row r="83" spans="1:9" ht="16.5" x14ac:dyDescent="0.3">
      <c r="A83" s="6"/>
      <c r="B83" s="6"/>
      <c r="C83" s="6"/>
      <c r="D83" s="20"/>
      <c r="E83" s="6"/>
      <c r="F83" s="6"/>
      <c r="G83" s="6"/>
      <c r="H83" s="6"/>
      <c r="I83" s="6"/>
    </row>
    <row r="84" spans="1:9" ht="16.5" x14ac:dyDescent="0.3">
      <c r="A84" s="6"/>
      <c r="B84" s="6"/>
      <c r="C84" s="6"/>
      <c r="D84" s="20"/>
      <c r="E84" s="6"/>
      <c r="F84" s="6"/>
      <c r="G84" s="6"/>
      <c r="H84" s="6"/>
      <c r="I84" s="6"/>
    </row>
    <row r="85" spans="1:9" ht="16.5" x14ac:dyDescent="0.3">
      <c r="A85" s="6"/>
      <c r="B85" s="6"/>
      <c r="C85" s="6"/>
      <c r="D85" s="20"/>
      <c r="E85" s="6"/>
      <c r="F85" s="6"/>
      <c r="G85" s="6"/>
      <c r="H85" s="6"/>
      <c r="I85" s="6"/>
    </row>
    <row r="86" spans="1:9" ht="16.5" x14ac:dyDescent="0.3">
      <c r="A86" s="6"/>
      <c r="B86" s="6"/>
      <c r="C86" s="6"/>
      <c r="D86" s="20"/>
      <c r="E86" s="6"/>
      <c r="F86" s="6"/>
      <c r="G86" s="6"/>
      <c r="H86" s="6"/>
      <c r="I86" s="6"/>
    </row>
    <row r="87" spans="1:9" ht="16.5" x14ac:dyDescent="0.3">
      <c r="A87" s="6"/>
      <c r="B87" s="6"/>
      <c r="C87" s="6"/>
      <c r="D87" s="20"/>
      <c r="E87" s="6"/>
      <c r="F87" s="6"/>
      <c r="G87" s="6"/>
      <c r="H87" s="6"/>
      <c r="I87" s="6"/>
    </row>
    <row r="88" spans="1:9" ht="16.5" x14ac:dyDescent="0.3">
      <c r="A88" s="6"/>
      <c r="B88" s="6"/>
      <c r="C88" s="6"/>
      <c r="D88" s="20"/>
      <c r="E88" s="6"/>
      <c r="F88" s="6"/>
      <c r="G88" s="6"/>
      <c r="H88" s="6"/>
      <c r="I88" s="6"/>
    </row>
    <row r="89" spans="1:9" ht="16.5" x14ac:dyDescent="0.3">
      <c r="A89" s="6"/>
      <c r="B89" s="6"/>
      <c r="C89" s="6"/>
      <c r="D89" s="20"/>
      <c r="E89" s="6"/>
      <c r="F89" s="6"/>
      <c r="G89" s="6"/>
      <c r="H89" s="6"/>
      <c r="I89" s="6"/>
    </row>
    <row r="90" spans="1:9" ht="16.5" x14ac:dyDescent="0.3">
      <c r="A90" s="6"/>
      <c r="B90" s="6"/>
      <c r="C90" s="6"/>
      <c r="D90" s="20"/>
      <c r="E90" s="6"/>
      <c r="F90" s="6"/>
      <c r="G90" s="6"/>
      <c r="H90" s="6"/>
      <c r="I90" s="6"/>
    </row>
    <row r="91" spans="1:9" ht="16.5" x14ac:dyDescent="0.3">
      <c r="A91" s="6"/>
      <c r="B91" s="6"/>
      <c r="C91" s="6"/>
      <c r="D91" s="20"/>
      <c r="E91" s="6"/>
      <c r="F91" s="6"/>
      <c r="G91" s="6"/>
      <c r="H91" s="6"/>
      <c r="I91" s="6"/>
    </row>
    <row r="92" spans="1:9" ht="16.5" x14ac:dyDescent="0.3">
      <c r="A92" s="6"/>
      <c r="B92" s="6"/>
      <c r="C92" s="6"/>
      <c r="D92" s="20"/>
      <c r="E92" s="6"/>
      <c r="F92" s="6"/>
      <c r="G92" s="6"/>
      <c r="H92" s="6"/>
      <c r="I92" s="6"/>
    </row>
    <row r="93" spans="1:9" ht="16.5" x14ac:dyDescent="0.3">
      <c r="A93" s="6"/>
      <c r="B93" s="6"/>
      <c r="C93" s="6"/>
      <c r="D93" s="20"/>
      <c r="E93" s="6"/>
      <c r="F93" s="6"/>
      <c r="G93" s="6"/>
      <c r="H93" s="6"/>
      <c r="I93" s="6"/>
    </row>
    <row r="94" spans="1:9" ht="16.5" x14ac:dyDescent="0.3">
      <c r="A94" s="6"/>
      <c r="B94" s="6"/>
      <c r="C94" s="6"/>
      <c r="D94" s="20"/>
      <c r="E94" s="6"/>
      <c r="F94" s="6"/>
      <c r="G94" s="6"/>
      <c r="H94" s="6"/>
      <c r="I94" s="6"/>
    </row>
    <row r="95" spans="1:9" ht="16.5" x14ac:dyDescent="0.3">
      <c r="A95" s="6"/>
      <c r="B95" s="6"/>
      <c r="C95" s="6"/>
      <c r="D95" s="20"/>
      <c r="E95" s="6"/>
      <c r="F95" s="6"/>
      <c r="G95" s="6"/>
      <c r="H95" s="6"/>
      <c r="I95" s="6"/>
    </row>
    <row r="96" spans="1:9" ht="16.5" x14ac:dyDescent="0.3">
      <c r="A96" s="6"/>
      <c r="B96" s="6"/>
      <c r="C96" s="6"/>
      <c r="D96" s="20"/>
      <c r="E96" s="6"/>
      <c r="F96" s="6"/>
      <c r="G96" s="6"/>
      <c r="H96" s="6"/>
      <c r="I96" s="6"/>
    </row>
    <row r="97" spans="1:9" ht="16.5" x14ac:dyDescent="0.3">
      <c r="A97" s="6"/>
      <c r="B97" s="6"/>
      <c r="C97" s="6"/>
      <c r="D97" s="20"/>
      <c r="E97" s="6"/>
      <c r="F97" s="6"/>
      <c r="G97" s="6"/>
      <c r="H97" s="6"/>
      <c r="I97" s="6"/>
    </row>
    <row r="98" spans="1:9" ht="16.5" x14ac:dyDescent="0.3">
      <c r="A98" s="6"/>
      <c r="B98" s="6"/>
      <c r="C98" s="6"/>
      <c r="D98" s="20"/>
      <c r="E98" s="6"/>
      <c r="F98" s="6"/>
      <c r="G98" s="6"/>
      <c r="H98" s="6"/>
      <c r="I98" s="6"/>
    </row>
  </sheetData>
  <mergeCells count="4">
    <mergeCell ref="E7:F7"/>
    <mergeCell ref="H7:I7"/>
    <mergeCell ref="E8:F8"/>
    <mergeCell ref="H8:I8"/>
  </mergeCells>
  <phoneticPr fontId="0" type="noConversion"/>
  <pageMargins left="0.75" right="0.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6"/>
  <sheetViews>
    <sheetView zoomScale="75" zoomScaleNormal="75" workbookViewId="0">
      <selection activeCell="F46" sqref="F46"/>
    </sheetView>
  </sheetViews>
  <sheetFormatPr defaultRowHeight="16.5" x14ac:dyDescent="0.3"/>
  <cols>
    <col min="1" max="1" width="5" style="87" customWidth="1"/>
    <col min="2" max="2" width="61.85546875" style="87" customWidth="1"/>
    <col min="3" max="3" width="9.85546875" style="88" customWidth="1"/>
    <col min="4" max="4" width="16.85546875" style="89" customWidth="1"/>
    <col min="5" max="5" width="5" style="89" customWidth="1"/>
    <col min="6" max="6" width="16.7109375" style="89" customWidth="1"/>
    <col min="7" max="16384" width="9.140625" style="87"/>
  </cols>
  <sheetData>
    <row r="1" spans="1:11" ht="17.25" x14ac:dyDescent="0.3">
      <c r="A1" s="86" t="s">
        <v>43</v>
      </c>
    </row>
    <row r="2" spans="1:11" ht="17.25" x14ac:dyDescent="0.3">
      <c r="A2" s="86" t="s">
        <v>9</v>
      </c>
      <c r="B2" s="90"/>
      <c r="D2" s="91"/>
      <c r="E2" s="91"/>
      <c r="F2" s="91"/>
      <c r="G2" s="90"/>
    </row>
    <row r="3" spans="1:11" x14ac:dyDescent="0.3">
      <c r="A3" s="7"/>
      <c r="B3" s="92"/>
      <c r="C3" s="47"/>
      <c r="D3" s="93"/>
      <c r="E3" s="93"/>
      <c r="F3" s="93"/>
      <c r="G3" s="94"/>
      <c r="H3" s="94"/>
      <c r="I3" s="94"/>
      <c r="J3" s="94"/>
      <c r="K3" s="94"/>
    </row>
    <row r="4" spans="1:11" ht="17.25" x14ac:dyDescent="0.3">
      <c r="A4" s="95" t="s">
        <v>132</v>
      </c>
      <c r="B4" s="92"/>
      <c r="C4" s="47"/>
      <c r="D4" s="93"/>
      <c r="E4" s="93"/>
      <c r="F4" s="93"/>
      <c r="G4" s="94"/>
      <c r="H4" s="94"/>
      <c r="I4" s="94"/>
      <c r="J4" s="94"/>
      <c r="K4" s="94"/>
    </row>
    <row r="5" spans="1:11" s="98" customFormat="1" ht="16.5" customHeight="1" x14ac:dyDescent="0.3">
      <c r="A5" s="96" t="s">
        <v>147</v>
      </c>
      <c r="B5" s="4"/>
      <c r="C5" s="47"/>
      <c r="D5" s="97"/>
      <c r="E5" s="97"/>
      <c r="F5" s="97"/>
      <c r="G5" s="90"/>
      <c r="H5" s="90"/>
      <c r="I5" s="90"/>
      <c r="J5" s="90"/>
      <c r="K5" s="90"/>
    </row>
    <row r="6" spans="1:11" s="98" customFormat="1" ht="16.5" customHeight="1" x14ac:dyDescent="0.3">
      <c r="A6" s="90" t="s">
        <v>16</v>
      </c>
      <c r="B6" s="4"/>
      <c r="C6" s="47"/>
      <c r="D6" s="97"/>
      <c r="E6" s="97"/>
      <c r="F6" s="97"/>
      <c r="G6" s="90"/>
      <c r="H6" s="90"/>
      <c r="I6" s="90"/>
      <c r="J6" s="90"/>
      <c r="K6" s="90"/>
    </row>
    <row r="7" spans="1:11" x14ac:dyDescent="0.3">
      <c r="A7" s="92"/>
      <c r="B7" s="92"/>
      <c r="C7" s="47"/>
      <c r="D7" s="97"/>
      <c r="E7" s="97"/>
      <c r="F7" s="99"/>
      <c r="G7" s="94"/>
      <c r="H7" s="94"/>
      <c r="I7" s="94"/>
      <c r="J7" s="94"/>
      <c r="K7" s="94"/>
    </row>
    <row r="8" spans="1:11" x14ac:dyDescent="0.3">
      <c r="A8" s="92"/>
      <c r="B8" s="92"/>
      <c r="C8" s="47"/>
      <c r="D8" s="100" t="s">
        <v>48</v>
      </c>
      <c r="E8" s="100"/>
      <c r="F8" s="100" t="s">
        <v>48</v>
      </c>
      <c r="G8" s="94"/>
      <c r="H8" s="119"/>
      <c r="I8" s="94"/>
      <c r="J8" s="94"/>
      <c r="K8" s="94"/>
    </row>
    <row r="9" spans="1:11" ht="15" x14ac:dyDescent="0.25">
      <c r="A9" s="92"/>
      <c r="B9" s="92"/>
      <c r="C9" s="101" t="s">
        <v>45</v>
      </c>
      <c r="D9" s="102" t="str">
        <f>CPL!E9</f>
        <v>30.06.2013</v>
      </c>
      <c r="E9" s="122"/>
      <c r="F9" s="103" t="s">
        <v>142</v>
      </c>
      <c r="G9" s="94"/>
      <c r="H9" s="94"/>
      <c r="I9" s="94"/>
      <c r="J9" s="94"/>
      <c r="K9" s="94"/>
    </row>
    <row r="10" spans="1:11" x14ac:dyDescent="0.3">
      <c r="A10" s="92"/>
      <c r="B10" s="92"/>
      <c r="C10" s="47"/>
      <c r="D10" s="100" t="s">
        <v>0</v>
      </c>
      <c r="E10" s="100"/>
      <c r="F10" s="100" t="s">
        <v>0</v>
      </c>
      <c r="G10" s="94"/>
      <c r="H10" s="94"/>
      <c r="I10" s="94"/>
      <c r="J10" s="94"/>
      <c r="K10" s="94"/>
    </row>
    <row r="11" spans="1:11" x14ac:dyDescent="0.3">
      <c r="A11" s="7"/>
      <c r="B11" s="92"/>
      <c r="C11" s="47"/>
      <c r="D11" s="93"/>
      <c r="E11" s="93"/>
      <c r="F11" s="97" t="s">
        <v>57</v>
      </c>
      <c r="G11" s="94"/>
      <c r="H11" s="94"/>
      <c r="I11" s="94"/>
      <c r="J11" s="94"/>
      <c r="K11" s="94"/>
    </row>
    <row r="12" spans="1:11" x14ac:dyDescent="0.3">
      <c r="A12" s="7" t="s">
        <v>81</v>
      </c>
      <c r="B12" s="92"/>
      <c r="C12" s="47"/>
      <c r="D12" s="93"/>
      <c r="E12" s="93"/>
      <c r="F12" s="97"/>
      <c r="G12" s="94"/>
      <c r="H12" s="94"/>
      <c r="I12" s="94"/>
      <c r="J12" s="94"/>
      <c r="K12" s="94"/>
    </row>
    <row r="13" spans="1:11" x14ac:dyDescent="0.3">
      <c r="A13" s="7" t="s">
        <v>49</v>
      </c>
      <c r="B13" s="4"/>
      <c r="C13" s="47"/>
      <c r="D13" s="97"/>
      <c r="E13" s="97"/>
      <c r="F13" s="97"/>
      <c r="G13" s="90"/>
      <c r="H13" s="94"/>
      <c r="I13" s="94"/>
      <c r="J13" s="94"/>
      <c r="K13" s="94"/>
    </row>
    <row r="14" spans="1:11" x14ac:dyDescent="0.3">
      <c r="A14" s="4" t="s">
        <v>79</v>
      </c>
      <c r="B14" s="4"/>
      <c r="C14" s="47" t="s">
        <v>90</v>
      </c>
      <c r="D14" s="76">
        <v>202</v>
      </c>
      <c r="E14" s="76"/>
      <c r="F14" s="76">
        <v>261</v>
      </c>
      <c r="G14" s="90"/>
      <c r="H14" s="108"/>
      <c r="I14" s="94"/>
      <c r="J14" s="94"/>
      <c r="K14" s="94"/>
    </row>
    <row r="15" spans="1:11" x14ac:dyDescent="0.3">
      <c r="A15" s="4" t="s">
        <v>36</v>
      </c>
      <c r="B15" s="4"/>
      <c r="C15" s="47" t="s">
        <v>91</v>
      </c>
      <c r="D15" s="76">
        <v>70000</v>
      </c>
      <c r="E15" s="76"/>
      <c r="F15" s="76">
        <v>70000</v>
      </c>
      <c r="G15" s="90"/>
      <c r="H15" s="108"/>
      <c r="I15" s="94"/>
      <c r="J15" s="94"/>
      <c r="K15" s="94"/>
    </row>
    <row r="16" spans="1:11" x14ac:dyDescent="0.3">
      <c r="A16" s="4" t="s">
        <v>102</v>
      </c>
      <c r="B16" s="4"/>
      <c r="C16" s="47" t="s">
        <v>117</v>
      </c>
      <c r="D16" s="76">
        <v>1786</v>
      </c>
      <c r="E16" s="76"/>
      <c r="F16" s="76">
        <v>1916</v>
      </c>
      <c r="G16" s="90"/>
      <c r="H16" s="108"/>
      <c r="I16" s="94"/>
      <c r="J16" s="94"/>
      <c r="K16" s="94"/>
    </row>
    <row r="17" spans="1:11" x14ac:dyDescent="0.3">
      <c r="A17" s="4" t="s">
        <v>1</v>
      </c>
      <c r="B17" s="4"/>
      <c r="C17" s="47"/>
      <c r="D17" s="76">
        <v>7125</v>
      </c>
      <c r="E17" s="76"/>
      <c r="F17" s="76">
        <v>7125</v>
      </c>
      <c r="G17" s="90"/>
      <c r="H17" s="108"/>
      <c r="I17" s="94"/>
      <c r="J17" s="94"/>
      <c r="K17" s="94"/>
    </row>
    <row r="18" spans="1:11" x14ac:dyDescent="0.3">
      <c r="A18" s="4"/>
      <c r="B18" s="4"/>
      <c r="C18" s="47"/>
      <c r="D18" s="82">
        <f>SUM(D14:D17)</f>
        <v>79113</v>
      </c>
      <c r="E18" s="82"/>
      <c r="F18" s="82">
        <f>SUM(F14:F17)</f>
        <v>79302</v>
      </c>
      <c r="G18" s="90"/>
      <c r="H18" s="94"/>
      <c r="I18" s="94"/>
      <c r="J18" s="94"/>
      <c r="K18" s="94"/>
    </row>
    <row r="19" spans="1:11" x14ac:dyDescent="0.3">
      <c r="A19" s="7" t="s">
        <v>50</v>
      </c>
      <c r="B19" s="5"/>
      <c r="C19" s="46"/>
      <c r="D19" s="76"/>
      <c r="E19" s="76"/>
      <c r="F19" s="76"/>
      <c r="G19" s="90"/>
      <c r="H19" s="94"/>
      <c r="I19" s="94"/>
      <c r="J19" s="94"/>
      <c r="K19" s="94"/>
    </row>
    <row r="20" spans="1:11" x14ac:dyDescent="0.3">
      <c r="A20" s="4" t="s">
        <v>115</v>
      </c>
      <c r="B20" s="4"/>
      <c r="C20" s="47"/>
      <c r="D20" s="76">
        <v>63</v>
      </c>
      <c r="E20" s="76"/>
      <c r="F20" s="76">
        <v>0</v>
      </c>
      <c r="G20" s="90"/>
      <c r="H20" s="94"/>
      <c r="I20" s="94"/>
      <c r="J20" s="94"/>
      <c r="K20" s="94"/>
    </row>
    <row r="21" spans="1:11" x14ac:dyDescent="0.3">
      <c r="A21" s="4" t="s">
        <v>136</v>
      </c>
      <c r="B21" s="4"/>
      <c r="C21" s="47"/>
      <c r="D21" s="76">
        <v>0</v>
      </c>
      <c r="E21" s="76"/>
      <c r="F21" s="76">
        <v>0</v>
      </c>
      <c r="G21" s="90"/>
      <c r="H21" s="94"/>
      <c r="I21" s="94"/>
      <c r="J21" s="94"/>
      <c r="K21" s="94"/>
    </row>
    <row r="22" spans="1:11" x14ac:dyDescent="0.3">
      <c r="A22" s="90" t="s">
        <v>1</v>
      </c>
      <c r="B22" s="90"/>
      <c r="D22" s="76">
        <v>2230</v>
      </c>
      <c r="E22" s="76"/>
      <c r="F22" s="76">
        <v>2760</v>
      </c>
      <c r="G22" s="90"/>
      <c r="H22" s="94"/>
      <c r="I22" s="94"/>
      <c r="J22" s="94"/>
      <c r="K22" s="94"/>
    </row>
    <row r="23" spans="1:11" x14ac:dyDescent="0.3">
      <c r="A23" s="90" t="s">
        <v>2</v>
      </c>
      <c r="B23" s="90"/>
      <c r="D23" s="76">
        <v>133</v>
      </c>
      <c r="E23" s="76"/>
      <c r="F23" s="76">
        <v>104</v>
      </c>
      <c r="G23" s="90"/>
      <c r="H23" s="94"/>
      <c r="I23" s="94"/>
      <c r="J23" s="94"/>
      <c r="K23" s="94"/>
    </row>
    <row r="24" spans="1:11" x14ac:dyDescent="0.3">
      <c r="A24" s="90" t="s">
        <v>110</v>
      </c>
      <c r="B24" s="90"/>
      <c r="D24" s="76">
        <v>27</v>
      </c>
      <c r="E24" s="76"/>
      <c r="F24" s="76">
        <v>27</v>
      </c>
      <c r="G24" s="90"/>
      <c r="H24" s="94"/>
      <c r="I24" s="94"/>
      <c r="J24" s="94"/>
      <c r="K24" s="94"/>
    </row>
    <row r="25" spans="1:11" x14ac:dyDescent="0.3">
      <c r="A25" s="4" t="s">
        <v>100</v>
      </c>
      <c r="B25" s="90"/>
      <c r="D25" s="76">
        <v>208</v>
      </c>
      <c r="E25" s="76"/>
      <c r="F25" s="76">
        <v>288</v>
      </c>
      <c r="G25" s="90"/>
      <c r="H25" s="94"/>
      <c r="I25" s="94"/>
      <c r="J25" s="94"/>
      <c r="K25" s="94"/>
    </row>
    <row r="26" spans="1:11" x14ac:dyDescent="0.3">
      <c r="A26" s="4" t="s">
        <v>3</v>
      </c>
      <c r="B26" s="4"/>
      <c r="C26" s="47"/>
      <c r="D26" s="76">
        <v>472</v>
      </c>
      <c r="E26" s="76"/>
      <c r="F26" s="76">
        <v>425</v>
      </c>
      <c r="G26" s="90"/>
      <c r="H26" s="94"/>
      <c r="I26" s="94"/>
      <c r="J26" s="94"/>
      <c r="K26" s="94"/>
    </row>
    <row r="27" spans="1:11" x14ac:dyDescent="0.3">
      <c r="A27" s="7"/>
      <c r="B27" s="4"/>
      <c r="C27" s="47"/>
      <c r="D27" s="82">
        <f>SUM(D20:D26)</f>
        <v>3133</v>
      </c>
      <c r="E27" s="82"/>
      <c r="F27" s="82">
        <f>SUM(F20:F26)</f>
        <v>3604</v>
      </c>
      <c r="G27" s="90"/>
      <c r="H27" s="94"/>
      <c r="I27" s="94"/>
      <c r="J27" s="94"/>
      <c r="K27" s="94"/>
    </row>
    <row r="28" spans="1:11" x14ac:dyDescent="0.3">
      <c r="A28" s="7"/>
      <c r="B28" s="4"/>
      <c r="C28" s="47"/>
      <c r="D28" s="80"/>
      <c r="E28" s="80"/>
      <c r="F28" s="80"/>
      <c r="G28" s="90"/>
      <c r="H28" s="94"/>
      <c r="I28" s="94"/>
      <c r="J28" s="94"/>
      <c r="K28" s="94"/>
    </row>
    <row r="29" spans="1:11" ht="17.25" thickBot="1" x14ac:dyDescent="0.35">
      <c r="A29" s="7" t="s">
        <v>82</v>
      </c>
      <c r="B29" s="4"/>
      <c r="C29" s="47"/>
      <c r="D29" s="104">
        <f>D18+D27</f>
        <v>82246</v>
      </c>
      <c r="E29" s="104"/>
      <c r="F29" s="104">
        <f>F18+F27</f>
        <v>82906</v>
      </c>
      <c r="G29" s="90"/>
      <c r="H29" s="94"/>
      <c r="I29" s="94"/>
      <c r="J29" s="94"/>
      <c r="K29" s="94"/>
    </row>
    <row r="30" spans="1:11" x14ac:dyDescent="0.3">
      <c r="A30" s="7"/>
      <c r="B30" s="4"/>
      <c r="C30" s="47"/>
      <c r="D30" s="80"/>
      <c r="E30" s="80"/>
      <c r="F30" s="80"/>
      <c r="G30" s="90"/>
      <c r="H30" s="94"/>
      <c r="I30" s="94"/>
      <c r="J30" s="94"/>
      <c r="K30" s="94"/>
    </row>
    <row r="31" spans="1:11" x14ac:dyDescent="0.3">
      <c r="A31" s="7"/>
      <c r="B31" s="4"/>
      <c r="C31" s="47"/>
      <c r="D31" s="80"/>
      <c r="E31" s="80"/>
      <c r="F31" s="80"/>
      <c r="G31" s="90"/>
      <c r="H31" s="94"/>
      <c r="I31" s="94"/>
      <c r="J31" s="94"/>
      <c r="K31" s="94"/>
    </row>
    <row r="32" spans="1:11" x14ac:dyDescent="0.3">
      <c r="A32" s="7" t="s">
        <v>83</v>
      </c>
      <c r="B32" s="4"/>
      <c r="C32" s="47"/>
      <c r="D32" s="80"/>
      <c r="E32" s="80"/>
      <c r="F32" s="80"/>
      <c r="G32" s="90"/>
      <c r="H32" s="94"/>
      <c r="I32" s="94"/>
      <c r="J32" s="94"/>
      <c r="K32" s="94"/>
    </row>
    <row r="33" spans="1:11" x14ac:dyDescent="0.3">
      <c r="A33" s="7" t="s">
        <v>97</v>
      </c>
      <c r="B33" s="4"/>
      <c r="C33" s="47"/>
      <c r="D33" s="80"/>
      <c r="E33" s="80"/>
      <c r="F33" s="80"/>
      <c r="G33" s="90"/>
      <c r="H33" s="94"/>
      <c r="I33" s="94"/>
      <c r="J33" s="94"/>
      <c r="K33" s="94"/>
    </row>
    <row r="34" spans="1:11" x14ac:dyDescent="0.3">
      <c r="A34" s="4" t="s">
        <v>7</v>
      </c>
      <c r="B34" s="4"/>
      <c r="C34" s="47"/>
      <c r="D34" s="76">
        <v>140407</v>
      </c>
      <c r="E34" s="76"/>
      <c r="F34" s="76">
        <v>140407</v>
      </c>
      <c r="G34" s="90"/>
      <c r="H34" s="108"/>
      <c r="I34" s="94"/>
      <c r="J34" s="94"/>
      <c r="K34" s="94"/>
    </row>
    <row r="35" spans="1:11" x14ac:dyDescent="0.3">
      <c r="A35" s="10" t="s">
        <v>8</v>
      </c>
      <c r="B35" s="10"/>
      <c r="C35" s="49"/>
      <c r="D35" s="76">
        <f>F35+CPL!H51</f>
        <v>-81211</v>
      </c>
      <c r="E35" s="76"/>
      <c r="F35" s="76">
        <v>-79886</v>
      </c>
      <c r="G35" s="90"/>
      <c r="H35" s="94"/>
      <c r="I35" s="94"/>
      <c r="J35" s="94"/>
      <c r="K35" s="94"/>
    </row>
    <row r="36" spans="1:11" x14ac:dyDescent="0.3">
      <c r="A36" s="60" t="s">
        <v>84</v>
      </c>
      <c r="B36" s="10"/>
      <c r="C36" s="49"/>
      <c r="D36" s="82">
        <f>SUM(D34:D35)</f>
        <v>59196</v>
      </c>
      <c r="E36" s="82"/>
      <c r="F36" s="82">
        <f>SUM(F34:F35)</f>
        <v>60521</v>
      </c>
      <c r="G36" s="90"/>
      <c r="H36" s="94"/>
      <c r="I36" s="94"/>
      <c r="J36" s="94"/>
      <c r="K36" s="94"/>
    </row>
    <row r="37" spans="1:11" x14ac:dyDescent="0.3">
      <c r="A37" s="7"/>
      <c r="B37" s="4"/>
      <c r="C37" s="47"/>
      <c r="D37" s="80"/>
      <c r="E37" s="80"/>
      <c r="F37" s="80"/>
      <c r="G37" s="90"/>
      <c r="H37" s="94"/>
      <c r="I37" s="94"/>
      <c r="J37" s="94"/>
      <c r="K37" s="94"/>
    </row>
    <row r="38" spans="1:11" x14ac:dyDescent="0.3">
      <c r="A38" s="7" t="s">
        <v>59</v>
      </c>
      <c r="B38" s="4"/>
      <c r="C38" s="47"/>
      <c r="D38" s="80"/>
      <c r="E38" s="80"/>
      <c r="F38" s="80"/>
      <c r="G38" s="90"/>
      <c r="H38" s="94"/>
      <c r="I38" s="94"/>
      <c r="J38" s="94"/>
      <c r="K38" s="94"/>
    </row>
    <row r="39" spans="1:11" x14ac:dyDescent="0.3">
      <c r="A39" s="10" t="s">
        <v>112</v>
      </c>
      <c r="B39" s="10"/>
      <c r="C39" s="49" t="s">
        <v>140</v>
      </c>
      <c r="D39" s="76">
        <v>0</v>
      </c>
      <c r="E39" s="76"/>
      <c r="F39" s="76">
        <v>0</v>
      </c>
      <c r="G39" s="90"/>
      <c r="H39" s="94"/>
      <c r="I39" s="94"/>
      <c r="J39" s="94"/>
      <c r="K39" s="94"/>
    </row>
    <row r="40" spans="1:11" x14ac:dyDescent="0.3">
      <c r="A40" s="10" t="s">
        <v>111</v>
      </c>
      <c r="B40" s="10"/>
      <c r="C40" s="49" t="s">
        <v>140</v>
      </c>
      <c r="D40" s="76">
        <v>13884</v>
      </c>
      <c r="E40" s="76"/>
      <c r="F40" s="76">
        <v>13884</v>
      </c>
      <c r="G40" s="90"/>
      <c r="H40" s="94"/>
      <c r="I40" s="94"/>
      <c r="J40" s="94"/>
      <c r="K40" s="94"/>
    </row>
    <row r="41" spans="1:11" x14ac:dyDescent="0.3">
      <c r="A41" s="60"/>
      <c r="B41" s="10"/>
      <c r="C41" s="49"/>
      <c r="D41" s="82">
        <f>SUM(D39:D40)</f>
        <v>13884</v>
      </c>
      <c r="E41" s="82"/>
      <c r="F41" s="82">
        <f>SUM(F39:F40)</f>
        <v>13884</v>
      </c>
      <c r="G41" s="90"/>
      <c r="H41" s="94"/>
      <c r="I41" s="94"/>
      <c r="J41" s="94"/>
      <c r="K41" s="94"/>
    </row>
    <row r="42" spans="1:11" x14ac:dyDescent="0.3">
      <c r="A42" s="60"/>
      <c r="B42" s="10"/>
      <c r="C42" s="49"/>
      <c r="D42" s="80"/>
      <c r="E42" s="80"/>
      <c r="F42" s="80"/>
      <c r="G42" s="90"/>
      <c r="H42" s="94"/>
      <c r="I42" s="94"/>
      <c r="J42" s="94"/>
      <c r="K42" s="94"/>
    </row>
    <row r="43" spans="1:11" x14ac:dyDescent="0.3">
      <c r="A43" s="7" t="s">
        <v>51</v>
      </c>
      <c r="B43" s="5"/>
      <c r="C43" s="46"/>
      <c r="D43" s="76"/>
      <c r="E43" s="76"/>
      <c r="F43" s="76"/>
      <c r="G43" s="90"/>
      <c r="H43" s="94"/>
      <c r="I43" s="94"/>
      <c r="J43" s="94"/>
      <c r="K43" s="94"/>
    </row>
    <row r="44" spans="1:11" x14ac:dyDescent="0.3">
      <c r="A44" s="4" t="s">
        <v>123</v>
      </c>
      <c r="B44" s="4"/>
      <c r="C44" s="47" t="s">
        <v>140</v>
      </c>
      <c r="D44" s="76">
        <v>2913</v>
      </c>
      <c r="E44" s="76"/>
      <c r="F44" s="76">
        <v>2886</v>
      </c>
      <c r="G44" s="90"/>
      <c r="H44" s="94"/>
      <c r="I44" s="94"/>
      <c r="J44" s="94"/>
      <c r="K44" s="94"/>
    </row>
    <row r="45" spans="1:11" x14ac:dyDescent="0.3">
      <c r="A45" s="4" t="s">
        <v>111</v>
      </c>
      <c r="B45" s="4"/>
      <c r="C45" s="47" t="s">
        <v>140</v>
      </c>
      <c r="D45" s="76">
        <v>420</v>
      </c>
      <c r="E45" s="76"/>
      <c r="F45" s="76">
        <v>869</v>
      </c>
      <c r="G45" s="90"/>
      <c r="H45" s="94"/>
      <c r="I45" s="94"/>
      <c r="J45" s="94"/>
      <c r="K45" s="94"/>
    </row>
    <row r="46" spans="1:11" x14ac:dyDescent="0.3">
      <c r="A46" s="4" t="s">
        <v>112</v>
      </c>
      <c r="B46" s="4"/>
      <c r="C46" s="47" t="s">
        <v>140</v>
      </c>
      <c r="D46" s="76">
        <v>4</v>
      </c>
      <c r="E46" s="76"/>
      <c r="F46" s="76">
        <v>18</v>
      </c>
      <c r="G46" s="90"/>
      <c r="H46" s="94"/>
      <c r="I46" s="94"/>
      <c r="J46" s="94"/>
      <c r="K46" s="94"/>
    </row>
    <row r="47" spans="1:11" x14ac:dyDescent="0.3">
      <c r="A47" s="4" t="s">
        <v>4</v>
      </c>
      <c r="B47" s="4"/>
      <c r="C47" s="47"/>
      <c r="D47" s="76">
        <v>948</v>
      </c>
      <c r="E47" s="76"/>
      <c r="F47" s="76">
        <v>580</v>
      </c>
      <c r="G47" s="90"/>
      <c r="H47" s="94"/>
      <c r="I47" s="94"/>
      <c r="J47" s="94"/>
      <c r="K47" s="94"/>
    </row>
    <row r="48" spans="1:11" x14ac:dyDescent="0.3">
      <c r="A48" s="4" t="s">
        <v>5</v>
      </c>
      <c r="B48" s="4"/>
      <c r="C48" s="47"/>
      <c r="D48" s="76">
        <v>2803</v>
      </c>
      <c r="E48" s="76"/>
      <c r="F48" s="76">
        <v>1892</v>
      </c>
      <c r="G48" s="90"/>
      <c r="H48" s="94"/>
      <c r="I48" s="94"/>
      <c r="J48" s="94"/>
      <c r="K48" s="94"/>
    </row>
    <row r="49" spans="1:11" x14ac:dyDescent="0.3">
      <c r="A49" s="4" t="s">
        <v>113</v>
      </c>
      <c r="B49" s="4"/>
      <c r="C49" s="47"/>
      <c r="D49" s="76">
        <v>2078</v>
      </c>
      <c r="E49" s="76"/>
      <c r="F49" s="76">
        <v>2256</v>
      </c>
      <c r="G49" s="90"/>
      <c r="H49" s="94"/>
      <c r="I49" s="94"/>
      <c r="J49" s="94"/>
      <c r="K49" s="94"/>
    </row>
    <row r="50" spans="1:11" x14ac:dyDescent="0.3">
      <c r="A50" s="4"/>
      <c r="B50" s="4"/>
      <c r="C50" s="47"/>
      <c r="D50" s="82">
        <f>SUM(D44:D49)</f>
        <v>9166</v>
      </c>
      <c r="E50" s="82"/>
      <c r="F50" s="82">
        <f>SUM(F44:F49)</f>
        <v>8501</v>
      </c>
      <c r="G50" s="90"/>
      <c r="H50" s="94"/>
      <c r="I50" s="94"/>
      <c r="J50" s="94"/>
      <c r="K50" s="94"/>
    </row>
    <row r="51" spans="1:11" x14ac:dyDescent="0.3">
      <c r="A51" s="4"/>
      <c r="B51" s="4"/>
      <c r="C51" s="47"/>
      <c r="D51" s="80"/>
      <c r="E51" s="80"/>
      <c r="F51" s="80"/>
      <c r="G51" s="90"/>
      <c r="H51" s="94"/>
      <c r="I51" s="94"/>
      <c r="J51" s="94"/>
      <c r="K51" s="94"/>
    </row>
    <row r="52" spans="1:11" x14ac:dyDescent="0.3">
      <c r="A52" s="50" t="s">
        <v>85</v>
      </c>
      <c r="B52" s="8"/>
      <c r="C52" s="48"/>
      <c r="D52" s="76">
        <f>D41+D50</f>
        <v>23050</v>
      </c>
      <c r="E52" s="76"/>
      <c r="F52" s="76">
        <f>F41+F50</f>
        <v>22385</v>
      </c>
      <c r="G52" s="90"/>
      <c r="H52" s="94"/>
      <c r="I52" s="94"/>
      <c r="J52" s="94"/>
      <c r="K52" s="94"/>
    </row>
    <row r="53" spans="1:11" x14ac:dyDescent="0.3">
      <c r="A53" s="50"/>
      <c r="B53" s="8"/>
      <c r="C53" s="48"/>
      <c r="D53" s="76"/>
      <c r="E53" s="76"/>
      <c r="F53" s="76"/>
      <c r="G53" s="90"/>
      <c r="H53" s="94"/>
      <c r="I53" s="94"/>
      <c r="J53" s="94"/>
      <c r="K53" s="94"/>
    </row>
    <row r="54" spans="1:11" ht="17.25" thickBot="1" x14ac:dyDescent="0.35">
      <c r="A54" s="50" t="s">
        <v>86</v>
      </c>
      <c r="B54" s="8"/>
      <c r="C54" s="48"/>
      <c r="D54" s="105">
        <f>D36+D52</f>
        <v>82246</v>
      </c>
      <c r="E54" s="105"/>
      <c r="F54" s="105">
        <f>F36+F52</f>
        <v>82906</v>
      </c>
      <c r="G54" s="90"/>
      <c r="H54" s="94"/>
      <c r="I54" s="94"/>
      <c r="J54" s="94"/>
      <c r="K54" s="94"/>
    </row>
    <row r="55" spans="1:11" x14ac:dyDescent="0.3">
      <c r="A55" s="8"/>
      <c r="B55" s="8"/>
      <c r="C55" s="48"/>
      <c r="D55" s="76"/>
      <c r="E55" s="76"/>
      <c r="F55" s="76"/>
      <c r="G55" s="90"/>
      <c r="H55" s="94"/>
      <c r="I55" s="94"/>
      <c r="J55" s="94"/>
      <c r="K55" s="94"/>
    </row>
    <row r="56" spans="1:11" x14ac:dyDescent="0.3">
      <c r="A56" s="4"/>
      <c r="B56" s="4"/>
      <c r="C56" s="47"/>
      <c r="D56" s="76"/>
      <c r="E56" s="76"/>
      <c r="F56" s="76"/>
      <c r="G56" s="90"/>
      <c r="H56" s="94"/>
      <c r="I56" s="94"/>
      <c r="J56" s="94"/>
      <c r="K56" s="94"/>
    </row>
    <row r="57" spans="1:11" x14ac:dyDescent="0.3">
      <c r="A57" s="4" t="s">
        <v>60</v>
      </c>
      <c r="B57" s="4"/>
      <c r="C57" s="47"/>
      <c r="D57" s="106">
        <f>(D36)/(D34*5)</f>
        <v>8.4320582307149922E-2</v>
      </c>
      <c r="E57" s="106"/>
      <c r="F57" s="106">
        <f>(F36)/(F34*5)</f>
        <v>8.6207952594956089E-2</v>
      </c>
      <c r="G57" s="90"/>
      <c r="H57" s="94"/>
      <c r="I57" s="94"/>
      <c r="J57" s="94"/>
      <c r="K57" s="94"/>
    </row>
    <row r="58" spans="1:11" x14ac:dyDescent="0.3">
      <c r="A58" s="90"/>
      <c r="B58" s="90"/>
      <c r="D58" s="76"/>
      <c r="E58" s="76"/>
      <c r="F58" s="106"/>
      <c r="G58" s="90"/>
      <c r="H58" s="94"/>
      <c r="I58" s="94"/>
      <c r="J58" s="94"/>
      <c r="K58" s="94"/>
    </row>
    <row r="59" spans="1:11" x14ac:dyDescent="0.3">
      <c r="A59" s="90"/>
      <c r="B59" s="90"/>
      <c r="D59" s="76"/>
      <c r="E59" s="76"/>
      <c r="F59" s="106"/>
      <c r="G59" s="90"/>
      <c r="H59" s="94"/>
      <c r="I59" s="94"/>
      <c r="J59" s="94"/>
      <c r="K59" s="94"/>
    </row>
    <row r="60" spans="1:11" x14ac:dyDescent="0.3">
      <c r="A60" s="90"/>
      <c r="B60" s="90"/>
      <c r="D60" s="91"/>
      <c r="E60" s="91"/>
      <c r="F60" s="91"/>
      <c r="G60" s="90"/>
      <c r="H60" s="94"/>
      <c r="I60" s="94"/>
      <c r="J60" s="94"/>
      <c r="K60" s="94"/>
    </row>
    <row r="61" spans="1:11" x14ac:dyDescent="0.3">
      <c r="A61" s="90"/>
      <c r="B61" s="90"/>
      <c r="D61" s="91"/>
      <c r="E61" s="91"/>
      <c r="F61" s="91"/>
      <c r="G61" s="90"/>
      <c r="H61" s="94"/>
      <c r="I61" s="94"/>
      <c r="J61" s="94"/>
      <c r="K61" s="94"/>
    </row>
    <row r="62" spans="1:11" x14ac:dyDescent="0.3">
      <c r="A62" s="90" t="s">
        <v>98</v>
      </c>
      <c r="B62" s="90"/>
      <c r="D62" s="91"/>
      <c r="E62" s="91"/>
      <c r="F62" s="91"/>
      <c r="G62" s="90"/>
      <c r="H62" s="94"/>
      <c r="I62" s="94"/>
      <c r="J62" s="94"/>
      <c r="K62" s="94"/>
    </row>
    <row r="63" spans="1:11" x14ac:dyDescent="0.3">
      <c r="A63" s="90" t="str">
        <f>CPL!A71</f>
        <v>for the year ended 31 December 2012 and the accompanying explanatory notes attached to the interim financial statements.</v>
      </c>
      <c r="B63" s="90"/>
      <c r="D63" s="91"/>
      <c r="E63" s="91"/>
      <c r="F63" s="91"/>
      <c r="G63" s="90"/>
      <c r="H63" s="94"/>
      <c r="I63" s="94"/>
      <c r="J63" s="94"/>
      <c r="K63" s="94"/>
    </row>
    <row r="64" spans="1:11" x14ac:dyDescent="0.3">
      <c r="A64" s="94"/>
      <c r="B64" s="94"/>
      <c r="D64" s="107"/>
      <c r="E64" s="107"/>
      <c r="F64" s="107"/>
      <c r="G64" s="94"/>
      <c r="H64" s="94"/>
      <c r="I64" s="94"/>
      <c r="J64" s="94"/>
      <c r="K64" s="94"/>
    </row>
    <row r="65" spans="1:11" x14ac:dyDescent="0.3">
      <c r="A65" s="94"/>
      <c r="B65" s="94"/>
      <c r="D65" s="107"/>
      <c r="E65" s="107"/>
      <c r="F65" s="107"/>
      <c r="G65" s="94"/>
      <c r="H65" s="94"/>
      <c r="I65" s="94"/>
      <c r="J65" s="94"/>
      <c r="K65" s="94"/>
    </row>
    <row r="66" spans="1:11" x14ac:dyDescent="0.3">
      <c r="A66" s="94"/>
      <c r="B66" s="94"/>
      <c r="D66" s="107"/>
      <c r="E66" s="107"/>
      <c r="F66" s="107"/>
      <c r="G66" s="94"/>
      <c r="H66" s="94"/>
      <c r="I66" s="94"/>
      <c r="J66" s="94"/>
      <c r="K66" s="94"/>
    </row>
  </sheetData>
  <phoneticPr fontId="0" type="noConversion"/>
  <pageMargins left="0.75" right="0.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4"/>
  <sheetViews>
    <sheetView topLeftCell="A7" zoomScale="75" workbookViewId="0">
      <selection activeCell="A28" sqref="A28"/>
    </sheetView>
  </sheetViews>
  <sheetFormatPr defaultRowHeight="16.5" x14ac:dyDescent="0.3"/>
  <cols>
    <col min="1" max="1" width="4" style="9" customWidth="1"/>
    <col min="2" max="2" width="39.28515625" style="9" customWidth="1"/>
    <col min="3" max="3" width="10.28515625" style="6" customWidth="1"/>
    <col min="4" max="4" width="13.7109375" style="45" customWidth="1"/>
    <col min="5" max="5" width="3.28515625" style="45" customWidth="1"/>
    <col min="6" max="6" width="16.7109375" style="45" customWidth="1"/>
    <col min="7" max="7" width="3.140625" style="45" customWidth="1"/>
    <col min="8" max="8" width="15.28515625" style="45" customWidth="1"/>
    <col min="9" max="9" width="3.28515625" style="45" customWidth="1"/>
    <col min="10" max="10" width="15.28515625" style="45" customWidth="1"/>
    <col min="11" max="11" width="3.28515625" style="45" customWidth="1"/>
    <col min="12" max="12" width="13.7109375" style="45" customWidth="1"/>
    <col min="13" max="16384" width="9.140625" style="9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D2" s="21"/>
      <c r="E2" s="21"/>
      <c r="F2" s="21"/>
      <c r="G2" s="21"/>
      <c r="H2" s="21"/>
      <c r="I2" s="21"/>
      <c r="J2" s="21"/>
    </row>
    <row r="3" spans="1:16" x14ac:dyDescent="0.3">
      <c r="A3" s="1"/>
      <c r="B3" s="15"/>
      <c r="C3" s="12"/>
      <c r="D3" s="52"/>
      <c r="E3" s="52"/>
      <c r="F3" s="52"/>
      <c r="G3" s="52"/>
      <c r="H3" s="52"/>
      <c r="I3" s="52"/>
      <c r="J3" s="52"/>
      <c r="K3" s="52"/>
      <c r="L3" s="52"/>
      <c r="M3" s="15"/>
      <c r="N3" s="15"/>
      <c r="O3" s="15"/>
      <c r="P3" s="15"/>
    </row>
    <row r="4" spans="1:16" ht="17.25" x14ac:dyDescent="0.3">
      <c r="A4" s="40" t="s">
        <v>133</v>
      </c>
      <c r="B4" s="15"/>
      <c r="C4" s="12"/>
      <c r="D4" s="52"/>
      <c r="E4" s="52"/>
      <c r="F4" s="52"/>
      <c r="G4" s="52"/>
      <c r="H4" s="52"/>
      <c r="I4" s="52"/>
      <c r="J4" s="52"/>
      <c r="K4" s="52"/>
      <c r="L4" s="52"/>
      <c r="M4" s="15"/>
      <c r="N4" s="15"/>
      <c r="O4" s="15"/>
      <c r="P4" s="15"/>
    </row>
    <row r="5" spans="1:16" x14ac:dyDescent="0.3">
      <c r="A5" s="51" t="str">
        <f>CPL!A5</f>
        <v>FOR THE PERIOD ENDED 30 June 2013</v>
      </c>
      <c r="B5" s="15"/>
      <c r="C5" s="12"/>
      <c r="D5" s="52"/>
      <c r="E5" s="52"/>
      <c r="F5" s="52"/>
      <c r="G5" s="52"/>
      <c r="H5" s="52"/>
      <c r="I5" s="52"/>
      <c r="J5" s="52"/>
      <c r="K5" s="52"/>
      <c r="L5" s="52"/>
      <c r="M5" s="15"/>
      <c r="N5" s="15"/>
      <c r="O5" s="15"/>
      <c r="P5" s="15"/>
    </row>
    <row r="6" spans="1:16" x14ac:dyDescent="0.3">
      <c r="A6" s="6" t="s">
        <v>16</v>
      </c>
      <c r="B6" s="15"/>
      <c r="C6" s="12"/>
      <c r="D6" s="52"/>
      <c r="E6" s="52"/>
      <c r="F6" s="52"/>
      <c r="G6" s="52"/>
      <c r="H6" s="52"/>
      <c r="I6" s="52"/>
      <c r="J6" s="41" t="s">
        <v>73</v>
      </c>
      <c r="K6" s="52"/>
      <c r="L6" s="53" t="s">
        <v>14</v>
      </c>
      <c r="M6" s="15"/>
      <c r="N6" s="15"/>
      <c r="O6" s="15"/>
      <c r="P6" s="15"/>
    </row>
    <row r="7" spans="1:16" x14ac:dyDescent="0.3">
      <c r="A7" s="15"/>
      <c r="B7" s="15"/>
      <c r="C7" s="12"/>
      <c r="D7" s="73" t="s">
        <v>80</v>
      </c>
      <c r="E7" s="72"/>
      <c r="F7" s="73"/>
      <c r="G7" s="70"/>
      <c r="H7" s="71"/>
      <c r="I7" s="41"/>
      <c r="J7" s="53" t="s">
        <v>74</v>
      </c>
      <c r="K7" s="52"/>
      <c r="L7" s="41" t="s">
        <v>75</v>
      </c>
      <c r="M7" s="15"/>
      <c r="N7" s="15"/>
      <c r="O7" s="15"/>
      <c r="P7" s="15"/>
    </row>
    <row r="8" spans="1:16" x14ac:dyDescent="0.3">
      <c r="A8" s="15"/>
      <c r="B8" s="15"/>
      <c r="C8" s="12"/>
      <c r="D8" s="73"/>
      <c r="E8" s="72"/>
      <c r="F8" s="118"/>
      <c r="G8" s="70"/>
      <c r="H8" s="71"/>
      <c r="I8" s="41"/>
      <c r="J8" s="53"/>
      <c r="K8" s="52"/>
      <c r="L8" s="41"/>
      <c r="M8" s="15"/>
      <c r="N8" s="15"/>
      <c r="O8" s="15"/>
      <c r="P8" s="15"/>
    </row>
    <row r="9" spans="1:16" x14ac:dyDescent="0.3">
      <c r="A9" s="15"/>
      <c r="B9" s="15"/>
      <c r="C9" s="12"/>
      <c r="E9" s="121"/>
      <c r="F9" s="33" t="s">
        <v>52</v>
      </c>
      <c r="G9" s="52"/>
      <c r="H9" s="33"/>
      <c r="I9" s="33"/>
      <c r="J9" s="33"/>
      <c r="K9" s="52"/>
      <c r="L9" s="41"/>
      <c r="M9" s="15"/>
      <c r="N9" s="15"/>
      <c r="O9" s="15"/>
      <c r="P9" s="15"/>
    </row>
    <row r="10" spans="1:16" x14ac:dyDescent="0.3">
      <c r="A10" s="15"/>
      <c r="B10" s="15"/>
      <c r="C10" s="12"/>
      <c r="D10" s="41" t="s">
        <v>11</v>
      </c>
      <c r="E10" s="41"/>
      <c r="F10" s="41" t="s">
        <v>13</v>
      </c>
      <c r="G10" s="112"/>
      <c r="H10" s="41"/>
      <c r="I10" s="41"/>
      <c r="J10" s="9"/>
      <c r="K10" s="52"/>
      <c r="L10" s="41"/>
      <c r="M10" s="15"/>
      <c r="N10" s="15"/>
      <c r="O10" s="15"/>
      <c r="P10" s="15"/>
    </row>
    <row r="11" spans="1:16" ht="15.75" x14ac:dyDescent="0.3">
      <c r="A11" s="15"/>
      <c r="B11" s="15"/>
      <c r="C11" s="59" t="s">
        <v>45</v>
      </c>
      <c r="D11" s="53" t="s">
        <v>12</v>
      </c>
      <c r="E11" s="53"/>
      <c r="F11" s="53" t="s">
        <v>94</v>
      </c>
      <c r="G11" s="113"/>
      <c r="H11" s="53" t="s">
        <v>14</v>
      </c>
      <c r="I11" s="53"/>
      <c r="J11" s="9"/>
      <c r="K11" s="54"/>
      <c r="L11" s="53"/>
      <c r="M11" s="15"/>
      <c r="N11" s="15"/>
      <c r="O11" s="15"/>
      <c r="P11" s="15"/>
    </row>
    <row r="12" spans="1:16" x14ac:dyDescent="0.3">
      <c r="A12" s="15"/>
      <c r="B12" s="15"/>
      <c r="C12" s="12"/>
      <c r="D12" s="41" t="s">
        <v>0</v>
      </c>
      <c r="E12" s="41"/>
      <c r="F12" s="41" t="s">
        <v>0</v>
      </c>
      <c r="G12" s="114"/>
      <c r="H12" s="41" t="s">
        <v>0</v>
      </c>
      <c r="I12" s="41"/>
      <c r="J12" s="41" t="s">
        <v>0</v>
      </c>
      <c r="K12" s="52"/>
      <c r="L12" s="41" t="s">
        <v>0</v>
      </c>
      <c r="M12" s="15"/>
      <c r="N12" s="15"/>
      <c r="O12" s="15"/>
      <c r="P12" s="15"/>
    </row>
    <row r="13" spans="1:16" x14ac:dyDescent="0.3">
      <c r="A13" s="15"/>
      <c r="B13" s="15"/>
      <c r="C13" s="12"/>
      <c r="D13" s="41"/>
      <c r="E13" s="41"/>
      <c r="F13" s="41"/>
      <c r="G13" s="114"/>
      <c r="H13" s="41"/>
      <c r="I13" s="41"/>
      <c r="J13" s="41"/>
      <c r="K13" s="52"/>
      <c r="L13" s="41"/>
      <c r="M13" s="15"/>
      <c r="N13" s="15"/>
      <c r="O13" s="15"/>
      <c r="P13" s="15"/>
    </row>
    <row r="14" spans="1:16" x14ac:dyDescent="0.3">
      <c r="A14" s="3" t="s">
        <v>139</v>
      </c>
      <c r="B14" s="12"/>
      <c r="C14" s="12"/>
      <c r="D14" s="14">
        <v>140407</v>
      </c>
      <c r="E14" s="14"/>
      <c r="F14" s="34">
        <v>-63499</v>
      </c>
      <c r="G14" s="76"/>
      <c r="H14" s="34">
        <f>SUM(D14:G14)</f>
        <v>76908</v>
      </c>
      <c r="I14" s="34"/>
      <c r="J14" s="74">
        <v>0</v>
      </c>
      <c r="K14" s="14"/>
      <c r="L14" s="14">
        <f>SUM(H14:K14)</f>
        <v>76908</v>
      </c>
      <c r="M14" s="15"/>
      <c r="N14" s="15"/>
      <c r="O14" s="15"/>
      <c r="P14" s="15"/>
    </row>
    <row r="15" spans="1:16" x14ac:dyDescent="0.3">
      <c r="A15" s="12"/>
      <c r="B15" s="12"/>
      <c r="C15" s="12"/>
      <c r="D15" s="14"/>
      <c r="E15" s="14"/>
      <c r="F15" s="34"/>
      <c r="G15" s="76"/>
      <c r="H15" s="34"/>
      <c r="I15" s="34"/>
      <c r="J15" s="74"/>
      <c r="K15" s="14"/>
      <c r="L15" s="14"/>
      <c r="M15" s="15"/>
      <c r="N15" s="15"/>
      <c r="O15" s="15"/>
      <c r="P15" s="15"/>
    </row>
    <row r="16" spans="1:16" x14ac:dyDescent="0.3">
      <c r="A16" s="3" t="s">
        <v>130</v>
      </c>
      <c r="B16" s="12"/>
      <c r="C16" s="12"/>
      <c r="D16" s="14">
        <v>0</v>
      </c>
      <c r="E16" s="14"/>
      <c r="F16" s="14">
        <v>-16387</v>
      </c>
      <c r="G16" s="76"/>
      <c r="H16" s="34">
        <f>SUM(D16:G16)</f>
        <v>-16387</v>
      </c>
      <c r="I16" s="14"/>
      <c r="J16" s="75">
        <v>0</v>
      </c>
      <c r="K16" s="14"/>
      <c r="L16" s="14">
        <f>SUM(H16:K16)</f>
        <v>-16387</v>
      </c>
      <c r="M16" s="15"/>
      <c r="N16" s="15"/>
      <c r="O16" s="15"/>
      <c r="P16" s="15"/>
    </row>
    <row r="17" spans="1:16" x14ac:dyDescent="0.3">
      <c r="A17" s="3"/>
      <c r="B17" s="12"/>
      <c r="C17" s="12"/>
      <c r="D17" s="14"/>
      <c r="E17" s="14"/>
      <c r="F17" s="14"/>
      <c r="G17" s="76"/>
      <c r="H17" s="14"/>
      <c r="I17" s="14"/>
      <c r="J17" s="75"/>
      <c r="K17" s="14"/>
      <c r="L17" s="14"/>
      <c r="M17" s="15"/>
      <c r="N17" s="15"/>
      <c r="O17" s="15"/>
      <c r="P17" s="15"/>
    </row>
    <row r="18" spans="1:16" x14ac:dyDescent="0.3">
      <c r="A18" s="4" t="s">
        <v>109</v>
      </c>
      <c r="B18" s="61"/>
      <c r="C18" s="12"/>
      <c r="D18" s="14">
        <v>0</v>
      </c>
      <c r="E18" s="14"/>
      <c r="F18" s="34">
        <v>0</v>
      </c>
      <c r="G18" s="76"/>
      <c r="H18" s="34">
        <f>SUM(D18:G18)</f>
        <v>0</v>
      </c>
      <c r="I18" s="34"/>
      <c r="J18" s="74">
        <v>0</v>
      </c>
      <c r="K18" s="14"/>
      <c r="L18" s="14">
        <f>SUM(H18:K18)</f>
        <v>0</v>
      </c>
      <c r="M18" s="15"/>
      <c r="N18" s="15"/>
      <c r="O18" s="15"/>
      <c r="P18" s="15"/>
    </row>
    <row r="19" spans="1:16" x14ac:dyDescent="0.3">
      <c r="A19" s="12"/>
      <c r="B19" s="12"/>
      <c r="C19" s="12"/>
      <c r="D19" s="34"/>
      <c r="E19" s="34"/>
      <c r="F19" s="34"/>
      <c r="G19" s="76"/>
      <c r="H19" s="34"/>
      <c r="I19" s="34"/>
      <c r="J19" s="34"/>
      <c r="K19" s="14"/>
      <c r="L19" s="34"/>
      <c r="M19" s="15"/>
      <c r="N19" s="15"/>
      <c r="O19" s="15"/>
      <c r="P19" s="15"/>
    </row>
    <row r="20" spans="1:16" ht="17.25" thickBot="1" x14ac:dyDescent="0.35">
      <c r="A20" s="3" t="s">
        <v>143</v>
      </c>
      <c r="B20" s="12"/>
      <c r="C20" s="12"/>
      <c r="D20" s="44">
        <f>SUM(D14:D19)</f>
        <v>140407</v>
      </c>
      <c r="E20" s="44"/>
      <c r="F20" s="44">
        <f>SUM(F14:F19)</f>
        <v>-79886</v>
      </c>
      <c r="G20" s="105"/>
      <c r="H20" s="44">
        <f>SUM(H14:H19)</f>
        <v>60521</v>
      </c>
      <c r="I20" s="44"/>
      <c r="J20" s="44">
        <f>SUM(J14:J19)</f>
        <v>0</v>
      </c>
      <c r="K20" s="44"/>
      <c r="L20" s="44">
        <f>SUM(L14:L19)</f>
        <v>60521</v>
      </c>
      <c r="M20" s="15"/>
      <c r="N20" s="15"/>
      <c r="O20" s="15"/>
      <c r="P20" s="15"/>
    </row>
    <row r="21" spans="1:16" x14ac:dyDescent="0.3">
      <c r="A21" s="15"/>
      <c r="B21" s="15"/>
      <c r="C21" s="12"/>
      <c r="D21" s="41"/>
      <c r="E21" s="41"/>
      <c r="F21" s="41"/>
      <c r="G21" s="114"/>
      <c r="H21" s="41"/>
      <c r="I21" s="41"/>
      <c r="J21" s="41"/>
      <c r="K21" s="52"/>
      <c r="L21" s="41"/>
      <c r="M21" s="15"/>
      <c r="N21" s="15"/>
      <c r="O21" s="15"/>
      <c r="P21" s="15"/>
    </row>
    <row r="22" spans="1:16" x14ac:dyDescent="0.3">
      <c r="A22" s="12"/>
      <c r="B22" s="15"/>
      <c r="C22" s="12"/>
      <c r="D22" s="52"/>
      <c r="E22" s="52"/>
      <c r="F22" s="52"/>
      <c r="G22" s="114"/>
      <c r="H22" s="52"/>
      <c r="I22" s="52"/>
      <c r="J22" s="52"/>
      <c r="K22" s="52"/>
      <c r="L22" s="52"/>
      <c r="M22" s="15"/>
      <c r="N22" s="15"/>
      <c r="O22" s="15"/>
      <c r="P22" s="15"/>
    </row>
    <row r="23" spans="1:16" x14ac:dyDescent="0.3">
      <c r="A23" s="3" t="s">
        <v>146</v>
      </c>
      <c r="B23" s="12"/>
      <c r="C23" s="12"/>
      <c r="D23" s="14">
        <v>140407</v>
      </c>
      <c r="E23" s="14"/>
      <c r="F23" s="14">
        <f>F20</f>
        <v>-79886</v>
      </c>
      <c r="G23" s="76"/>
      <c r="H23" s="34">
        <f>SUM(D23:G23)</f>
        <v>60521</v>
      </c>
      <c r="I23" s="14"/>
      <c r="J23" s="14">
        <f>J20</f>
        <v>0</v>
      </c>
      <c r="K23" s="14"/>
      <c r="L23" s="14">
        <f>SUM(H23:K23)</f>
        <v>60521</v>
      </c>
      <c r="M23" s="15"/>
      <c r="N23" s="15"/>
      <c r="O23" s="15"/>
      <c r="P23" s="15"/>
    </row>
    <row r="24" spans="1:16" x14ac:dyDescent="0.3">
      <c r="A24" s="3"/>
      <c r="B24" s="12"/>
      <c r="C24" s="12"/>
      <c r="D24" s="14"/>
      <c r="E24" s="14"/>
      <c r="F24" s="14"/>
      <c r="G24" s="76"/>
      <c r="H24" s="34"/>
      <c r="I24" s="14"/>
      <c r="J24" s="74"/>
      <c r="K24" s="14"/>
      <c r="L24" s="14"/>
      <c r="M24" s="15"/>
      <c r="N24" s="15"/>
      <c r="O24" s="15"/>
      <c r="P24" s="15"/>
    </row>
    <row r="25" spans="1:16" x14ac:dyDescent="0.3">
      <c r="A25" s="3" t="s">
        <v>130</v>
      </c>
      <c r="B25" s="12"/>
      <c r="C25" s="12"/>
      <c r="D25" s="14">
        <v>0</v>
      </c>
      <c r="E25" s="14"/>
      <c r="F25" s="14">
        <f>CPL!H37</f>
        <v>-1325</v>
      </c>
      <c r="G25" s="76"/>
      <c r="H25" s="34">
        <f>SUM(D25:G25)</f>
        <v>-1325</v>
      </c>
      <c r="I25" s="14"/>
      <c r="J25" s="74">
        <v>0</v>
      </c>
      <c r="K25" s="14"/>
      <c r="L25" s="14">
        <f>SUM(H25:K25)</f>
        <v>-1325</v>
      </c>
      <c r="M25" s="15"/>
      <c r="N25" s="15"/>
      <c r="O25" s="15"/>
      <c r="P25" s="15"/>
    </row>
    <row r="26" spans="1:16" x14ac:dyDescent="0.3">
      <c r="A26" s="3"/>
      <c r="B26" s="61"/>
      <c r="C26" s="12"/>
      <c r="D26" s="14"/>
      <c r="E26" s="14"/>
      <c r="F26" s="14"/>
      <c r="G26" s="76"/>
      <c r="H26" s="34"/>
      <c r="I26" s="34"/>
      <c r="J26" s="74"/>
      <c r="K26" s="14"/>
      <c r="L26" s="14"/>
      <c r="M26" s="15"/>
      <c r="N26" s="15"/>
      <c r="O26" s="15"/>
      <c r="P26" s="15"/>
    </row>
    <row r="27" spans="1:16" ht="17.25" thickBot="1" x14ac:dyDescent="0.35">
      <c r="A27" s="3" t="s">
        <v>151</v>
      </c>
      <c r="B27" s="12"/>
      <c r="C27" s="12"/>
      <c r="D27" s="44">
        <f>SUM(D23:D26)</f>
        <v>140407</v>
      </c>
      <c r="E27" s="44"/>
      <c r="F27" s="44">
        <f>SUM(F23:F26)</f>
        <v>-81211</v>
      </c>
      <c r="G27" s="105"/>
      <c r="H27" s="44">
        <f>SUM(H23:H26)</f>
        <v>59196</v>
      </c>
      <c r="I27" s="44"/>
      <c r="J27" s="44">
        <f>SUM(J23:J26)</f>
        <v>0</v>
      </c>
      <c r="K27" s="44"/>
      <c r="L27" s="44">
        <f>SUM(L23:L26)</f>
        <v>59196</v>
      </c>
      <c r="M27" s="15"/>
      <c r="N27" s="15"/>
      <c r="O27" s="15"/>
      <c r="P27" s="15"/>
    </row>
    <row r="28" spans="1:16" x14ac:dyDescent="0.3">
      <c r="A28" s="3"/>
      <c r="B28" s="12"/>
      <c r="C28" s="12"/>
      <c r="D28" s="34"/>
      <c r="E28" s="34"/>
      <c r="F28" s="34"/>
      <c r="G28" s="34"/>
      <c r="H28" s="34"/>
      <c r="I28" s="34"/>
      <c r="J28" s="34"/>
      <c r="K28" s="34"/>
      <c r="L28" s="34"/>
      <c r="M28" s="15"/>
      <c r="N28" s="15"/>
      <c r="O28" s="15"/>
      <c r="P28" s="15"/>
    </row>
    <row r="29" spans="1:16" x14ac:dyDescent="0.3">
      <c r="A29" s="3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15"/>
      <c r="N29" s="15"/>
      <c r="O29" s="15"/>
      <c r="P29" s="15"/>
    </row>
    <row r="30" spans="1:16" x14ac:dyDescent="0.3">
      <c r="A30" s="12"/>
      <c r="B30" s="12"/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</row>
    <row r="31" spans="1:16" x14ac:dyDescent="0.3">
      <c r="A31" s="12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15"/>
      <c r="P31" s="15"/>
    </row>
    <row r="32" spans="1:16" x14ac:dyDescent="0.3">
      <c r="A32" s="6" t="s">
        <v>53</v>
      </c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1:16" x14ac:dyDescent="0.3">
      <c r="A33" s="6" t="str">
        <f>CPL!A71</f>
        <v>for the year ended 31 December 2012 and the accompanying explanatory notes attached to the interim financial statements.</v>
      </c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5"/>
      <c r="P33" s="15"/>
    </row>
    <row r="34" spans="1:16" x14ac:dyDescent="0.3">
      <c r="A34" s="12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</row>
    <row r="35" spans="1:16" x14ac:dyDescent="0.3">
      <c r="A35" s="12"/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  <c r="P35" s="15"/>
    </row>
    <row r="36" spans="1:16" x14ac:dyDescent="0.3">
      <c r="A36" s="12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15"/>
      <c r="P36" s="15"/>
    </row>
    <row r="37" spans="1:16" x14ac:dyDescent="0.3">
      <c r="A37" s="12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</row>
    <row r="38" spans="1:16" x14ac:dyDescent="0.3">
      <c r="A38" s="12"/>
      <c r="B38" s="12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5"/>
      <c r="P38" s="15"/>
    </row>
    <row r="39" spans="1:16" x14ac:dyDescent="0.3">
      <c r="A39" s="12"/>
      <c r="B39" s="12"/>
      <c r="C39" s="12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15"/>
      <c r="P39" s="15"/>
    </row>
    <row r="40" spans="1:16" x14ac:dyDescent="0.3">
      <c r="A40" s="12"/>
      <c r="B40" s="12"/>
      <c r="C40" s="12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5"/>
      <c r="P40" s="15"/>
    </row>
    <row r="41" spans="1:16" x14ac:dyDescent="0.3">
      <c r="A41" s="12"/>
      <c r="B41" s="1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5"/>
      <c r="P41" s="15"/>
    </row>
    <row r="42" spans="1:16" x14ac:dyDescent="0.3">
      <c r="A42" s="12"/>
      <c r="B42" s="12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5"/>
      <c r="P42" s="15"/>
    </row>
    <row r="43" spans="1:16" x14ac:dyDescent="0.3">
      <c r="A43" s="12"/>
      <c r="B43" s="12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</row>
    <row r="44" spans="1:16" x14ac:dyDescent="0.3">
      <c r="A44" s="12"/>
      <c r="B44" s="12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</row>
    <row r="45" spans="1:16" x14ac:dyDescent="0.3">
      <c r="A45" s="12"/>
      <c r="B45" s="12"/>
      <c r="C45" s="12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5"/>
      <c r="P45" s="15"/>
    </row>
    <row r="46" spans="1:16" x14ac:dyDescent="0.3">
      <c r="A46" s="12"/>
      <c r="B46" s="12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15"/>
      <c r="P46" s="15"/>
    </row>
    <row r="47" spans="1:16" x14ac:dyDescent="0.3">
      <c r="A47" s="12"/>
      <c r="B47" s="12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15"/>
      <c r="P47" s="15"/>
    </row>
    <row r="48" spans="1:16" x14ac:dyDescent="0.3">
      <c r="A48" s="12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15"/>
      <c r="P48" s="15"/>
    </row>
    <row r="49" spans="1:16" x14ac:dyDescent="0.3">
      <c r="A49" s="12"/>
      <c r="B49" s="12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15"/>
      <c r="P49" s="15"/>
    </row>
    <row r="50" spans="1:16" x14ac:dyDescent="0.3">
      <c r="A50" s="15"/>
      <c r="B50" s="15"/>
      <c r="C50" s="12"/>
      <c r="D50" s="52"/>
      <c r="E50" s="52"/>
      <c r="F50" s="52"/>
      <c r="G50" s="52"/>
      <c r="H50" s="52"/>
      <c r="I50" s="52"/>
      <c r="J50" s="52"/>
      <c r="K50" s="52"/>
      <c r="L50" s="52"/>
      <c r="M50" s="15"/>
      <c r="N50" s="15"/>
      <c r="O50" s="15"/>
      <c r="P50" s="15"/>
    </row>
    <row r="51" spans="1:16" x14ac:dyDescent="0.3">
      <c r="A51" s="15"/>
      <c r="B51" s="15"/>
      <c r="C51" s="12"/>
      <c r="D51" s="52"/>
      <c r="E51" s="52"/>
      <c r="F51" s="52"/>
      <c r="G51" s="52"/>
      <c r="H51" s="52"/>
      <c r="I51" s="52"/>
      <c r="J51" s="52"/>
      <c r="K51" s="52"/>
      <c r="L51" s="52"/>
      <c r="M51" s="15"/>
      <c r="N51" s="15"/>
      <c r="O51" s="15"/>
      <c r="P51" s="15"/>
    </row>
    <row r="52" spans="1:16" x14ac:dyDescent="0.3">
      <c r="A52" s="15"/>
      <c r="B52" s="15"/>
      <c r="C52" s="12"/>
      <c r="D52" s="52"/>
      <c r="E52" s="52"/>
      <c r="F52" s="52"/>
      <c r="G52" s="52"/>
      <c r="H52" s="52"/>
      <c r="I52" s="52"/>
      <c r="J52" s="52"/>
      <c r="K52" s="52"/>
      <c r="L52" s="52"/>
      <c r="M52" s="15"/>
      <c r="N52" s="15"/>
      <c r="O52" s="15"/>
      <c r="P52" s="15"/>
    </row>
    <row r="53" spans="1:16" x14ac:dyDescent="0.3">
      <c r="A53" s="15"/>
      <c r="B53" s="15"/>
      <c r="C53" s="12"/>
      <c r="D53" s="52"/>
      <c r="E53" s="52"/>
      <c r="F53" s="52"/>
      <c r="G53" s="52"/>
      <c r="H53" s="52"/>
      <c r="I53" s="52"/>
      <c r="J53" s="52"/>
      <c r="K53" s="52"/>
      <c r="L53" s="52"/>
      <c r="M53" s="15"/>
      <c r="N53" s="15"/>
      <c r="O53" s="15"/>
      <c r="P53" s="15"/>
    </row>
    <row r="54" spans="1:16" x14ac:dyDescent="0.3">
      <c r="A54" s="15"/>
      <c r="B54" s="15"/>
      <c r="C54" s="12"/>
      <c r="D54" s="52"/>
      <c r="E54" s="52"/>
      <c r="F54" s="52"/>
      <c r="G54" s="52"/>
      <c r="H54" s="52"/>
      <c r="I54" s="52"/>
      <c r="J54" s="52"/>
      <c r="K54" s="52"/>
      <c r="L54" s="52"/>
      <c r="M54" s="15"/>
      <c r="N54" s="15"/>
      <c r="O54" s="15"/>
      <c r="P54" s="15"/>
    </row>
    <row r="55" spans="1:16" x14ac:dyDescent="0.3">
      <c r="A55" s="15"/>
      <c r="B55" s="15"/>
      <c r="C55" s="12"/>
      <c r="D55" s="52"/>
      <c r="E55" s="52"/>
      <c r="F55" s="52"/>
      <c r="G55" s="52"/>
      <c r="H55" s="52"/>
      <c r="I55" s="52"/>
      <c r="J55" s="52"/>
      <c r="K55" s="52"/>
      <c r="L55" s="52"/>
      <c r="M55" s="15"/>
      <c r="N55" s="15"/>
      <c r="O55" s="15"/>
      <c r="P55" s="15"/>
    </row>
    <row r="56" spans="1:16" x14ac:dyDescent="0.3">
      <c r="A56" s="15"/>
      <c r="B56" s="15"/>
      <c r="C56" s="12"/>
      <c r="D56" s="52"/>
      <c r="E56" s="52"/>
      <c r="F56" s="52"/>
      <c r="G56" s="52"/>
      <c r="H56" s="52"/>
      <c r="I56" s="52"/>
      <c r="J56" s="52"/>
      <c r="K56" s="52"/>
      <c r="L56" s="52"/>
      <c r="M56" s="15"/>
      <c r="N56" s="15"/>
      <c r="O56" s="15"/>
      <c r="P56" s="15"/>
    </row>
    <row r="57" spans="1:16" x14ac:dyDescent="0.3">
      <c r="A57" s="15"/>
      <c r="B57" s="15"/>
      <c r="C57" s="12"/>
      <c r="D57" s="52"/>
      <c r="E57" s="52"/>
      <c r="F57" s="52"/>
      <c r="G57" s="52"/>
      <c r="H57" s="52"/>
      <c r="I57" s="52"/>
      <c r="J57" s="52"/>
      <c r="K57" s="52"/>
      <c r="L57" s="52"/>
      <c r="M57" s="15"/>
      <c r="N57" s="15"/>
      <c r="O57" s="15"/>
      <c r="P57" s="15"/>
    </row>
    <row r="58" spans="1:16" x14ac:dyDescent="0.3">
      <c r="A58" s="15"/>
      <c r="B58" s="15"/>
      <c r="C58" s="12"/>
      <c r="D58" s="52"/>
      <c r="E58" s="52"/>
      <c r="F58" s="52"/>
      <c r="G58" s="52"/>
      <c r="H58" s="52"/>
      <c r="I58" s="52"/>
      <c r="J58" s="52"/>
      <c r="K58" s="52"/>
      <c r="L58" s="52"/>
      <c r="M58" s="15"/>
      <c r="N58" s="15"/>
      <c r="O58" s="15"/>
      <c r="P58" s="15"/>
    </row>
    <row r="59" spans="1:16" x14ac:dyDescent="0.3">
      <c r="A59" s="15"/>
      <c r="B59" s="15"/>
      <c r="C59" s="12"/>
      <c r="D59" s="52"/>
      <c r="E59" s="52"/>
      <c r="F59" s="52"/>
      <c r="G59" s="52"/>
      <c r="H59" s="52"/>
      <c r="I59" s="52"/>
      <c r="J59" s="52"/>
      <c r="K59" s="52"/>
      <c r="L59" s="52"/>
      <c r="M59" s="15"/>
      <c r="N59" s="15"/>
      <c r="O59" s="15"/>
      <c r="P59" s="15"/>
    </row>
    <row r="60" spans="1:16" x14ac:dyDescent="0.3">
      <c r="A60" s="15"/>
      <c r="B60" s="15"/>
      <c r="C60" s="12"/>
      <c r="D60" s="52"/>
      <c r="E60" s="52"/>
      <c r="F60" s="52"/>
      <c r="G60" s="52"/>
      <c r="H60" s="52"/>
      <c r="I60" s="52"/>
      <c r="J60" s="52"/>
      <c r="K60" s="52"/>
      <c r="L60" s="52"/>
      <c r="M60" s="15"/>
      <c r="N60" s="15"/>
      <c r="O60" s="15"/>
      <c r="P60" s="15"/>
    </row>
    <row r="61" spans="1:16" x14ac:dyDescent="0.3">
      <c r="A61" s="15"/>
      <c r="B61" s="15"/>
      <c r="C61" s="12"/>
      <c r="D61" s="52"/>
      <c r="E61" s="52"/>
      <c r="F61" s="52"/>
      <c r="G61" s="52"/>
      <c r="H61" s="52"/>
      <c r="I61" s="52"/>
      <c r="J61" s="52"/>
      <c r="K61" s="52"/>
      <c r="L61" s="52"/>
      <c r="M61" s="15"/>
      <c r="N61" s="15"/>
      <c r="O61" s="15"/>
      <c r="P61" s="15"/>
    </row>
    <row r="62" spans="1:16" x14ac:dyDescent="0.3">
      <c r="A62" s="15"/>
      <c r="B62" s="15"/>
      <c r="C62" s="12"/>
      <c r="D62" s="52"/>
      <c r="E62" s="52"/>
      <c r="F62" s="52"/>
      <c r="G62" s="52"/>
      <c r="H62" s="52"/>
      <c r="I62" s="52"/>
      <c r="J62" s="52"/>
      <c r="K62" s="52"/>
      <c r="L62" s="52"/>
      <c r="M62" s="15"/>
      <c r="N62" s="15"/>
      <c r="O62" s="15"/>
      <c r="P62" s="15"/>
    </row>
    <row r="63" spans="1:16" x14ac:dyDescent="0.3">
      <c r="A63" s="15"/>
      <c r="B63" s="15"/>
      <c r="C63" s="12"/>
      <c r="D63" s="52"/>
      <c r="E63" s="52"/>
      <c r="F63" s="52"/>
      <c r="G63" s="52"/>
      <c r="H63" s="52"/>
      <c r="I63" s="52"/>
      <c r="J63" s="52"/>
      <c r="K63" s="52"/>
      <c r="L63" s="52"/>
      <c r="M63" s="15"/>
      <c r="N63" s="15"/>
      <c r="O63" s="15"/>
      <c r="P63" s="15"/>
    </row>
    <row r="64" spans="1:16" x14ac:dyDescent="0.3">
      <c r="A64" s="15"/>
      <c r="B64" s="15"/>
      <c r="C64" s="12"/>
      <c r="D64" s="52"/>
      <c r="E64" s="52"/>
      <c r="F64" s="52"/>
      <c r="G64" s="52"/>
      <c r="H64" s="52"/>
      <c r="I64" s="52"/>
      <c r="J64" s="52"/>
      <c r="K64" s="52"/>
      <c r="L64" s="52"/>
      <c r="M64" s="15"/>
      <c r="N64" s="15"/>
      <c r="O64" s="15"/>
      <c r="P64" s="15"/>
    </row>
    <row r="65" spans="1:16" x14ac:dyDescent="0.3">
      <c r="A65" s="15"/>
      <c r="B65" s="15"/>
      <c r="C65" s="12"/>
      <c r="D65" s="52"/>
      <c r="E65" s="52"/>
      <c r="F65" s="52"/>
      <c r="G65" s="52"/>
      <c r="H65" s="52"/>
      <c r="I65" s="52"/>
      <c r="J65" s="52"/>
      <c r="K65" s="52"/>
      <c r="L65" s="52"/>
      <c r="M65" s="15"/>
      <c r="N65" s="15"/>
      <c r="O65" s="15"/>
      <c r="P65" s="15"/>
    </row>
    <row r="66" spans="1:16" x14ac:dyDescent="0.3">
      <c r="A66" s="15"/>
      <c r="B66" s="15"/>
      <c r="C66" s="12"/>
      <c r="D66" s="52"/>
      <c r="E66" s="52"/>
      <c r="F66" s="52"/>
      <c r="G66" s="52"/>
      <c r="H66" s="52"/>
      <c r="I66" s="52"/>
      <c r="J66" s="52"/>
      <c r="K66" s="52"/>
      <c r="L66" s="52"/>
      <c r="M66" s="15"/>
      <c r="N66" s="15"/>
      <c r="O66" s="15"/>
      <c r="P66" s="15"/>
    </row>
    <row r="67" spans="1:16" x14ac:dyDescent="0.3">
      <c r="A67" s="15"/>
      <c r="B67" s="15"/>
      <c r="C67" s="12"/>
      <c r="D67" s="52"/>
      <c r="E67" s="52"/>
      <c r="F67" s="52"/>
      <c r="G67" s="52"/>
      <c r="H67" s="52"/>
      <c r="I67" s="52"/>
      <c r="J67" s="52"/>
      <c r="K67" s="52"/>
      <c r="L67" s="52"/>
      <c r="M67" s="15"/>
      <c r="N67" s="15"/>
      <c r="O67" s="15"/>
      <c r="P67" s="15"/>
    </row>
    <row r="68" spans="1:16" x14ac:dyDescent="0.3">
      <c r="A68" s="15"/>
      <c r="B68" s="15"/>
      <c r="C68" s="12"/>
      <c r="D68" s="52"/>
      <c r="E68" s="52"/>
      <c r="F68" s="52"/>
      <c r="G68" s="52"/>
      <c r="H68" s="52"/>
      <c r="I68" s="52"/>
      <c r="J68" s="52"/>
      <c r="K68" s="52"/>
      <c r="L68" s="52"/>
      <c r="M68" s="15"/>
      <c r="N68" s="15"/>
      <c r="O68" s="15"/>
      <c r="P68" s="15"/>
    </row>
    <row r="69" spans="1:16" x14ac:dyDescent="0.3">
      <c r="A69" s="15"/>
      <c r="B69" s="15"/>
      <c r="C69" s="12"/>
      <c r="D69" s="52"/>
      <c r="E69" s="52"/>
      <c r="F69" s="52"/>
      <c r="G69" s="52"/>
      <c r="H69" s="52"/>
      <c r="I69" s="52"/>
      <c r="J69" s="52"/>
      <c r="K69" s="52"/>
      <c r="L69" s="52"/>
      <c r="M69" s="15"/>
      <c r="N69" s="15"/>
      <c r="O69" s="15"/>
      <c r="P69" s="15"/>
    </row>
    <row r="70" spans="1:16" x14ac:dyDescent="0.3">
      <c r="A70" s="15"/>
      <c r="B70" s="15"/>
      <c r="C70" s="12"/>
      <c r="D70" s="52"/>
      <c r="E70" s="52"/>
      <c r="F70" s="52"/>
      <c r="G70" s="52"/>
      <c r="H70" s="52"/>
      <c r="I70" s="52"/>
      <c r="J70" s="52"/>
      <c r="K70" s="52"/>
      <c r="L70" s="52"/>
      <c r="M70" s="15"/>
      <c r="N70" s="15"/>
      <c r="O70" s="15"/>
      <c r="P70" s="15"/>
    </row>
    <row r="71" spans="1:16" x14ac:dyDescent="0.3">
      <c r="A71" s="15"/>
      <c r="B71" s="15"/>
      <c r="C71" s="12"/>
      <c r="D71" s="52"/>
      <c r="E71" s="52"/>
      <c r="F71" s="52"/>
      <c r="G71" s="52"/>
      <c r="H71" s="52"/>
      <c r="I71" s="52"/>
      <c r="J71" s="52"/>
      <c r="K71" s="52"/>
      <c r="L71" s="52"/>
      <c r="M71" s="15"/>
      <c r="N71" s="15"/>
      <c r="O71" s="15"/>
      <c r="P71" s="15"/>
    </row>
    <row r="72" spans="1:16" x14ac:dyDescent="0.3">
      <c r="A72" s="15"/>
      <c r="B72" s="15"/>
      <c r="C72" s="12"/>
      <c r="D72" s="52"/>
      <c r="E72" s="52"/>
      <c r="F72" s="52"/>
      <c r="G72" s="52"/>
      <c r="H72" s="52"/>
      <c r="I72" s="52"/>
      <c r="J72" s="52"/>
      <c r="K72" s="52"/>
      <c r="L72" s="52"/>
      <c r="M72" s="15"/>
      <c r="N72" s="15"/>
      <c r="O72" s="15"/>
      <c r="P72" s="15"/>
    </row>
    <row r="73" spans="1:16" x14ac:dyDescent="0.3">
      <c r="A73" s="15"/>
      <c r="B73" s="15"/>
      <c r="C73" s="12"/>
      <c r="D73" s="52"/>
      <c r="E73" s="52"/>
      <c r="F73" s="52"/>
      <c r="G73" s="52"/>
      <c r="H73" s="52"/>
      <c r="I73" s="52"/>
      <c r="J73" s="52"/>
      <c r="K73" s="52"/>
      <c r="L73" s="52"/>
      <c r="M73" s="15"/>
      <c r="N73" s="15"/>
      <c r="O73" s="15"/>
      <c r="P73" s="15"/>
    </row>
    <row r="74" spans="1:16" x14ac:dyDescent="0.3">
      <c r="A74" s="15"/>
      <c r="B74" s="15"/>
      <c r="C74" s="12"/>
      <c r="D74" s="52"/>
      <c r="E74" s="52"/>
      <c r="F74" s="52"/>
      <c r="G74" s="52"/>
      <c r="H74" s="52"/>
      <c r="I74" s="52"/>
      <c r="J74" s="52"/>
      <c r="K74" s="52"/>
      <c r="L74" s="52"/>
      <c r="M74" s="15"/>
      <c r="N74" s="15"/>
      <c r="O74" s="15"/>
      <c r="P74" s="15"/>
    </row>
  </sheetData>
  <phoneticPr fontId="0" type="noConversion"/>
  <pageMargins left="0.75" right="0.5" top="1" bottom="1" header="0.5" footer="0.5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topLeftCell="A25" zoomScale="75" workbookViewId="0">
      <selection activeCell="G33" sqref="G33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134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30 June 2013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6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30.06.2013</v>
      </c>
      <c r="F10" s="14"/>
      <c r="G10" s="42" t="str">
        <f>CPL!F9</f>
        <v>30.06.2012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/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A13" s="6" t="s">
        <v>30</v>
      </c>
      <c r="B13" s="6"/>
      <c r="C13" s="6"/>
      <c r="D13" s="12"/>
      <c r="E13" s="80">
        <f>CFS!E38</f>
        <v>400</v>
      </c>
      <c r="F13" s="34"/>
      <c r="G13" s="80">
        <f>CFS!G38</f>
        <v>-3015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A14" s="6"/>
      <c r="B14" s="6"/>
      <c r="C14" s="6"/>
      <c r="D14" s="12"/>
      <c r="E14" s="80"/>
      <c r="F14" s="34"/>
      <c r="G14" s="34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A15" s="6" t="s">
        <v>31</v>
      </c>
      <c r="B15" s="6"/>
      <c r="C15" s="12"/>
      <c r="D15" s="12"/>
      <c r="E15" s="34">
        <f>CFS!E47</f>
        <v>3</v>
      </c>
      <c r="F15" s="34"/>
      <c r="G15" s="34">
        <f>CFS!G47</f>
        <v>5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A16" s="12"/>
      <c r="B16" s="12"/>
      <c r="C16" s="12"/>
      <c r="D16" s="12"/>
      <c r="E16" s="34"/>
      <c r="F16" s="34"/>
      <c r="G16" s="34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A17" s="6" t="s">
        <v>92</v>
      </c>
      <c r="B17" s="6"/>
      <c r="C17" s="12"/>
      <c r="D17" s="12"/>
      <c r="E17" s="34">
        <f>CFS!E53</f>
        <v>-463</v>
      </c>
      <c r="F17" s="34"/>
      <c r="G17" s="34">
        <f>CFS!G53</f>
        <v>2755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A18" s="12"/>
      <c r="B18" s="12"/>
      <c r="C18" s="12"/>
      <c r="D18" s="12"/>
      <c r="E18" s="35"/>
      <c r="F18" s="35"/>
      <c r="G18" s="35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A19" s="18" t="s">
        <v>15</v>
      </c>
      <c r="B19" s="12"/>
      <c r="C19" s="12"/>
      <c r="D19" s="12"/>
      <c r="E19" s="14">
        <f>+E13+E15+E17</f>
        <v>-60</v>
      </c>
      <c r="F19" s="14"/>
      <c r="G19" s="14">
        <f>+G13+G15+G17</f>
        <v>-255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16"/>
      <c r="B20" s="12"/>
      <c r="C20" s="12"/>
      <c r="D20" s="12"/>
      <c r="E20" s="14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18" t="s">
        <v>87</v>
      </c>
      <c r="B21" s="12"/>
      <c r="C21" s="12"/>
      <c r="D21" s="12"/>
      <c r="E21" s="14">
        <f>CFS!E56</f>
        <v>-2173</v>
      </c>
      <c r="F21" s="14"/>
      <c r="G21" s="14">
        <f>CFS!G56</f>
        <v>-1367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16"/>
      <c r="B22" s="12"/>
      <c r="C22" s="12"/>
      <c r="D22" s="12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7.25" thickBot="1" x14ac:dyDescent="0.35">
      <c r="A23" s="18" t="s">
        <v>93</v>
      </c>
      <c r="B23" s="12"/>
      <c r="C23" s="12"/>
      <c r="D23" s="12"/>
      <c r="E23" s="44">
        <f>SUM(E19:E21)</f>
        <v>-2233</v>
      </c>
      <c r="F23" s="44"/>
      <c r="G23" s="44">
        <f>SUM(G19:G21)</f>
        <v>-1622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16"/>
      <c r="B24" s="12"/>
      <c r="C24" s="12"/>
      <c r="D24" s="12"/>
      <c r="E24" s="34"/>
      <c r="F24" s="34"/>
      <c r="G24" s="34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6"/>
      <c r="B25" s="12"/>
      <c r="C25" s="12"/>
      <c r="D25" s="12"/>
      <c r="E25" s="34"/>
      <c r="F25" s="34"/>
      <c r="G25" s="34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6"/>
      <c r="B26" s="12"/>
      <c r="C26" s="12"/>
      <c r="D26" s="12"/>
      <c r="E26" s="56"/>
      <c r="F26" s="14"/>
      <c r="G26" s="56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8" t="s">
        <v>88</v>
      </c>
      <c r="B27" s="12"/>
      <c r="C27" s="12"/>
      <c r="D27" s="12"/>
      <c r="E27" s="14"/>
      <c r="F27" s="14"/>
      <c r="G27" s="14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6"/>
      <c r="B28" s="12"/>
      <c r="C28" s="12"/>
      <c r="D28" s="12"/>
      <c r="E28" s="14"/>
      <c r="F28" s="14"/>
      <c r="G28" s="14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6" t="s">
        <v>100</v>
      </c>
      <c r="B29" s="12"/>
      <c r="C29" s="12"/>
      <c r="D29" s="12"/>
      <c r="E29" s="14">
        <f>+CBS!D25</f>
        <v>208</v>
      </c>
      <c r="F29" s="14"/>
      <c r="G29" s="14">
        <f>CFS!G61</f>
        <v>285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6" t="s">
        <v>3</v>
      </c>
      <c r="B30" s="12"/>
      <c r="C30" s="12"/>
      <c r="D30" s="12"/>
      <c r="E30" s="14">
        <f>+CBS!D26</f>
        <v>472</v>
      </c>
      <c r="F30" s="14"/>
      <c r="G30" s="14">
        <f>CFS!G62</f>
        <v>694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6" t="s">
        <v>121</v>
      </c>
      <c r="B31" s="12"/>
      <c r="C31" s="12"/>
      <c r="D31" s="12"/>
      <c r="E31" s="14">
        <f>CFS!E63</f>
        <v>-2913</v>
      </c>
      <c r="F31" s="14"/>
      <c r="G31" s="14">
        <f>CFS!G63</f>
        <v>-2601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6"/>
      <c r="B32" s="12"/>
      <c r="C32" s="12"/>
      <c r="D32" s="12"/>
      <c r="E32" s="14"/>
      <c r="F32" s="14"/>
      <c r="G32" s="14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7.25" thickBot="1" x14ac:dyDescent="0.35">
      <c r="A33" s="12"/>
      <c r="B33" s="12"/>
      <c r="C33" s="12"/>
      <c r="D33" s="12"/>
      <c r="E33" s="44">
        <f>SUM(E29:E32)</f>
        <v>-2233</v>
      </c>
      <c r="F33" s="44"/>
      <c r="G33" s="44">
        <f>SUM(G29:G32)</f>
        <v>-1622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12"/>
      <c r="C34" s="12"/>
      <c r="D34" s="12"/>
      <c r="E34" s="14"/>
      <c r="F34" s="14"/>
      <c r="G34" s="14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12"/>
      <c r="C35" s="12"/>
      <c r="D35" s="12"/>
      <c r="E35" s="14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12"/>
      <c r="C36" s="12"/>
      <c r="D36" s="12"/>
      <c r="E36" s="13"/>
      <c r="F36" s="13"/>
      <c r="G36" s="13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83"/>
      <c r="K37" s="12"/>
      <c r="L37" s="12"/>
      <c r="M37" s="12"/>
      <c r="N37" s="12"/>
      <c r="O37" s="12"/>
      <c r="P37" s="12"/>
    </row>
    <row r="38" spans="1:16" ht="16.5" x14ac:dyDescent="0.3">
      <c r="A38" s="6" t="s">
        <v>54</v>
      </c>
      <c r="B38" s="12"/>
      <c r="C38" s="12"/>
      <c r="D38" s="12"/>
      <c r="E38" s="12"/>
      <c r="F38" s="12"/>
      <c r="G38" s="12"/>
      <c r="H38" s="12"/>
      <c r="I38" s="12"/>
      <c r="J38" s="83"/>
      <c r="K38" s="12"/>
      <c r="L38" s="12"/>
      <c r="M38" s="12"/>
      <c r="N38" s="12"/>
      <c r="O38" s="12"/>
      <c r="P38" s="12"/>
    </row>
    <row r="39" spans="1:16" ht="16.5" x14ac:dyDescent="0.3">
      <c r="A39" s="6" t="str">
        <f>CPL!A71</f>
        <v>for the year ended 31 December 2012 and the accompanying explanatory notes attached to the interim financial statements.</v>
      </c>
      <c r="B39" s="12"/>
      <c r="C39" s="12"/>
      <c r="D39" s="12"/>
      <c r="E39" s="12"/>
      <c r="F39" s="12"/>
      <c r="G39" s="12"/>
      <c r="H39" s="12"/>
      <c r="I39" s="12"/>
      <c r="J39" s="83"/>
      <c r="K39" s="12"/>
      <c r="L39" s="12"/>
      <c r="M39" s="12"/>
      <c r="N39" s="12"/>
      <c r="O39" s="12"/>
      <c r="P39" s="12"/>
    </row>
    <row r="40" spans="1:16" ht="16.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83"/>
      <c r="K40" s="12"/>
      <c r="L40" s="12"/>
      <c r="M40" s="12"/>
      <c r="N40" s="12"/>
      <c r="O40" s="12"/>
      <c r="P40" s="12"/>
    </row>
    <row r="41" spans="1:16" ht="16.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6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6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6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6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</sheetData>
  <phoneticPr fontId="13" type="noConversion"/>
  <pageMargins left="0.75" right="0.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16"/>
  <sheetViews>
    <sheetView topLeftCell="A31" zoomScale="75" workbookViewId="0">
      <selection activeCell="N23" sqref="N23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30 June 2013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6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30.06.2013</v>
      </c>
      <c r="F10" s="14"/>
      <c r="G10" s="42" t="str">
        <f>CPL!F9</f>
        <v>30.06.2012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 t="s">
        <v>25</v>
      </c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B13" s="6" t="s">
        <v>40</v>
      </c>
      <c r="C13" s="12"/>
      <c r="D13" s="12"/>
      <c r="E13" s="77">
        <f>CPL!H26</f>
        <v>-1325</v>
      </c>
      <c r="F13" s="14"/>
      <c r="G13" s="56">
        <v>-1660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B14" s="6" t="s">
        <v>26</v>
      </c>
      <c r="C14" s="12"/>
      <c r="D14" s="12"/>
      <c r="E14" s="77"/>
      <c r="F14" s="14"/>
      <c r="G14" s="56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B15" s="6"/>
      <c r="C15" s="6" t="s">
        <v>37</v>
      </c>
      <c r="D15" s="12"/>
      <c r="E15" s="77">
        <v>62</v>
      </c>
      <c r="F15" s="14"/>
      <c r="G15" s="56">
        <v>204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B16" s="6"/>
      <c r="C16" s="6" t="s">
        <v>38</v>
      </c>
      <c r="D16" s="12"/>
      <c r="E16" s="77">
        <v>633</v>
      </c>
      <c r="F16" s="14"/>
      <c r="G16" s="56">
        <v>590</v>
      </c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B17" s="6"/>
      <c r="C17" s="6" t="s">
        <v>58</v>
      </c>
      <c r="D17" s="12"/>
      <c r="E17" s="77">
        <v>-6</v>
      </c>
      <c r="F17" s="14"/>
      <c r="G17" s="56">
        <v>-5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B18" s="6"/>
      <c r="C18" s="6" t="s">
        <v>103</v>
      </c>
      <c r="D18" s="12"/>
      <c r="E18" s="77">
        <v>130</v>
      </c>
      <c r="F18" s="14"/>
      <c r="G18" s="56">
        <v>3991</v>
      </c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B19" s="6"/>
      <c r="C19" s="6" t="s">
        <v>124</v>
      </c>
      <c r="D19" s="12"/>
      <c r="E19" s="77">
        <v>0</v>
      </c>
      <c r="F19" s="14"/>
      <c r="G19" s="56">
        <v>0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6"/>
      <c r="C20" s="6" t="s">
        <v>135</v>
      </c>
      <c r="D20" s="12"/>
      <c r="E20" s="77">
        <v>0</v>
      </c>
      <c r="F20" s="14"/>
      <c r="G20" s="56">
        <v>0</v>
      </c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6"/>
      <c r="C21" s="6" t="s">
        <v>125</v>
      </c>
      <c r="D21" s="12"/>
      <c r="E21" s="77">
        <v>0</v>
      </c>
      <c r="F21" s="14"/>
      <c r="G21" s="56">
        <v>0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6"/>
      <c r="C22" s="6" t="s">
        <v>138</v>
      </c>
      <c r="D22" s="12"/>
      <c r="E22" s="77">
        <v>0</v>
      </c>
      <c r="F22" s="14"/>
      <c r="G22" s="56">
        <v>0</v>
      </c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6.5" x14ac:dyDescent="0.3">
      <c r="A23" s="6"/>
      <c r="C23" s="6" t="s">
        <v>99</v>
      </c>
      <c r="D23" s="12"/>
      <c r="E23" s="77">
        <v>0</v>
      </c>
      <c r="F23" s="14"/>
      <c r="G23" s="56">
        <v>0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6"/>
      <c r="C24" s="6" t="s">
        <v>144</v>
      </c>
      <c r="D24" s="12"/>
      <c r="E24" s="77">
        <v>0</v>
      </c>
      <c r="F24" s="14"/>
      <c r="G24" s="56">
        <v>0</v>
      </c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2"/>
      <c r="B25" s="12"/>
      <c r="C25" s="6"/>
      <c r="D25" s="12"/>
      <c r="E25" s="78"/>
      <c r="F25" s="35"/>
      <c r="G25" s="57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2"/>
      <c r="B26" s="6" t="s">
        <v>19</v>
      </c>
      <c r="C26" s="12"/>
      <c r="D26" s="12"/>
      <c r="E26" s="76">
        <f>SUM(E13:E25)</f>
        <v>-506</v>
      </c>
      <c r="F26" s="14"/>
      <c r="G26" s="14">
        <f>SUM(G13:G25)</f>
        <v>3120</v>
      </c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2"/>
      <c r="B27" s="6"/>
      <c r="C27" s="6" t="s">
        <v>116</v>
      </c>
      <c r="D27" s="12"/>
      <c r="E27" s="76">
        <f>CBS!F20-CBS!D20</f>
        <v>-63</v>
      </c>
      <c r="F27" s="14"/>
      <c r="G27" s="14">
        <v>0</v>
      </c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2"/>
      <c r="B28" s="6"/>
      <c r="C28" s="6" t="s">
        <v>137</v>
      </c>
      <c r="D28" s="12"/>
      <c r="E28" s="76">
        <f>CBS!F21-CBS!D21</f>
        <v>0</v>
      </c>
      <c r="F28" s="14"/>
      <c r="G28" s="14">
        <v>-155</v>
      </c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12"/>
      <c r="B29" s="6"/>
      <c r="C29" s="6" t="s">
        <v>20</v>
      </c>
      <c r="D29" s="12"/>
      <c r="E29" s="76">
        <v>501</v>
      </c>
      <c r="F29" s="14"/>
      <c r="G29" s="14">
        <v>-18224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12"/>
      <c r="B30" s="6"/>
      <c r="C30" s="6" t="s">
        <v>101</v>
      </c>
      <c r="D30" s="12"/>
      <c r="E30" s="76">
        <f>(+CBS!F15-CBS!D15)-E21</f>
        <v>0</v>
      </c>
      <c r="F30" s="14"/>
      <c r="G30" s="14">
        <v>0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12"/>
      <c r="B31" s="6"/>
      <c r="C31" s="6" t="s">
        <v>21</v>
      </c>
      <c r="D31" s="12"/>
      <c r="E31" s="76">
        <f>SUM(CBS!D47:D48)-SUM(CBS!F47:F48)</f>
        <v>1279</v>
      </c>
      <c r="F31" s="34"/>
      <c r="G31" s="34">
        <v>12903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12"/>
      <c r="B32" s="6"/>
      <c r="C32" s="6"/>
      <c r="D32" s="12"/>
      <c r="E32" s="79"/>
      <c r="F32" s="35"/>
      <c r="G32" s="35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6.5" x14ac:dyDescent="0.3">
      <c r="A33" s="12"/>
      <c r="B33" s="6" t="s">
        <v>29</v>
      </c>
      <c r="C33" s="6"/>
      <c r="D33" s="12"/>
      <c r="E33" s="80">
        <f>SUM(E26:E32)</f>
        <v>1211</v>
      </c>
      <c r="F33" s="14"/>
      <c r="G33" s="34">
        <f>SUM(G26:G31)</f>
        <v>-2356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6"/>
      <c r="C34" s="6" t="s">
        <v>105</v>
      </c>
      <c r="D34" s="12"/>
      <c r="E34" s="80">
        <f>-E16</f>
        <v>-633</v>
      </c>
      <c r="F34" s="14"/>
      <c r="G34" s="34">
        <v>-590</v>
      </c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6"/>
      <c r="C35" s="6" t="s">
        <v>106</v>
      </c>
      <c r="D35" s="12"/>
      <c r="E35" s="80">
        <v>-178</v>
      </c>
      <c r="F35" s="14"/>
      <c r="G35" s="34">
        <v>-69</v>
      </c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6"/>
      <c r="C36" s="6" t="s">
        <v>118</v>
      </c>
      <c r="D36" s="12"/>
      <c r="E36" s="80">
        <v>0</v>
      </c>
      <c r="F36" s="14"/>
      <c r="G36" s="34">
        <v>0</v>
      </c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6"/>
      <c r="C37" s="6"/>
      <c r="D37" s="12"/>
      <c r="E37" s="81"/>
      <c r="F37" s="14"/>
      <c r="G37" s="34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6.5" x14ac:dyDescent="0.3">
      <c r="A38" s="12"/>
      <c r="B38" s="6" t="s">
        <v>30</v>
      </c>
      <c r="C38" s="6"/>
      <c r="D38" s="12"/>
      <c r="E38" s="82">
        <f>SUM(E33:E37)</f>
        <v>400</v>
      </c>
      <c r="F38" s="43"/>
      <c r="G38" s="43">
        <f>SUM(G33:G37)</f>
        <v>-3015</v>
      </c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6.5" x14ac:dyDescent="0.3">
      <c r="A39" s="12"/>
      <c r="B39" s="6"/>
      <c r="C39" s="6"/>
      <c r="D39" s="12"/>
      <c r="E39" s="76"/>
      <c r="F39" s="14"/>
      <c r="G39" s="14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6.5" x14ac:dyDescent="0.3">
      <c r="A40" s="1" t="s">
        <v>27</v>
      </c>
      <c r="B40" s="12"/>
      <c r="C40" s="12"/>
      <c r="D40" s="12"/>
      <c r="E40" s="76"/>
      <c r="F40" s="14"/>
      <c r="G40" s="14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6.5" x14ac:dyDescent="0.3">
      <c r="A41" s="1"/>
      <c r="B41" s="6"/>
      <c r="C41" s="6" t="s">
        <v>35</v>
      </c>
      <c r="D41" s="12"/>
      <c r="E41" s="76">
        <v>-3</v>
      </c>
      <c r="F41" s="14"/>
      <c r="G41" s="14">
        <v>0</v>
      </c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"/>
      <c r="B42" s="6"/>
      <c r="C42" s="6" t="s">
        <v>104</v>
      </c>
      <c r="D42" s="12"/>
      <c r="E42" s="76">
        <f>-E17</f>
        <v>6</v>
      </c>
      <c r="F42" s="14"/>
      <c r="G42" s="14">
        <v>5</v>
      </c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"/>
      <c r="B43" s="6"/>
      <c r="C43" s="6" t="s">
        <v>119</v>
      </c>
      <c r="D43" s="12"/>
      <c r="E43" s="76">
        <v>0</v>
      </c>
      <c r="F43" s="14"/>
      <c r="G43" s="14">
        <v>0</v>
      </c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"/>
      <c r="B44" s="6"/>
      <c r="C44" s="6" t="s">
        <v>55</v>
      </c>
      <c r="D44" s="12"/>
      <c r="E44" s="76">
        <v>0</v>
      </c>
      <c r="F44" s="14"/>
      <c r="G44" s="14">
        <v>0</v>
      </c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"/>
      <c r="B45" s="6"/>
      <c r="C45" s="6" t="s">
        <v>120</v>
      </c>
      <c r="D45" s="12"/>
      <c r="E45" s="76">
        <v>0</v>
      </c>
      <c r="F45" s="14"/>
      <c r="G45" s="14">
        <v>0</v>
      </c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"/>
      <c r="B46" s="6"/>
      <c r="C46" s="6"/>
      <c r="D46" s="12"/>
      <c r="E46" s="14"/>
      <c r="F46" s="14"/>
      <c r="G46" s="14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6" t="s">
        <v>30</v>
      </c>
      <c r="C47" s="12"/>
      <c r="D47" s="12"/>
      <c r="E47" s="43">
        <f>SUM(E41:E46)</f>
        <v>3</v>
      </c>
      <c r="F47" s="43"/>
      <c r="G47" s="43">
        <f>SUM(G41:G46)</f>
        <v>5</v>
      </c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4"/>
      <c r="F48" s="14"/>
      <c r="G48" s="14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" t="s">
        <v>28</v>
      </c>
      <c r="B49" s="12"/>
      <c r="C49" s="12"/>
      <c r="D49" s="12"/>
      <c r="E49" s="14"/>
      <c r="F49" s="14"/>
      <c r="G49" s="14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6"/>
      <c r="C50" s="6" t="s">
        <v>122</v>
      </c>
      <c r="D50" s="12"/>
      <c r="E50" s="76">
        <f>CBS!D45+CBS!D40-CBS!F40-CBS!F45</f>
        <v>-449</v>
      </c>
      <c r="F50" s="14"/>
      <c r="G50" s="14">
        <v>2808</v>
      </c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6"/>
      <c r="C51" s="6" t="s">
        <v>39</v>
      </c>
      <c r="D51" s="12"/>
      <c r="E51" s="76">
        <f>CBS!D46+CBS!D39-CBS!F46-CBS!F39</f>
        <v>-14</v>
      </c>
      <c r="F51" s="14"/>
      <c r="G51" s="14">
        <v>-53</v>
      </c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6"/>
      <c r="C52" s="6"/>
      <c r="D52" s="12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6" t="s">
        <v>31</v>
      </c>
      <c r="C53" s="12"/>
      <c r="D53" s="12"/>
      <c r="E53" s="43">
        <f>SUM(E50:E52)</f>
        <v>-463</v>
      </c>
      <c r="F53" s="43"/>
      <c r="G53" s="43">
        <f>SUM(G50:G52)</f>
        <v>2755</v>
      </c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34"/>
      <c r="F54" s="14"/>
      <c r="G54" s="34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6" t="s">
        <v>15</v>
      </c>
      <c r="B55" s="12"/>
      <c r="C55" s="12"/>
      <c r="D55" s="12"/>
      <c r="E55" s="14">
        <f>+E38+E47+E53</f>
        <v>-60</v>
      </c>
      <c r="F55" s="14"/>
      <c r="G55" s="14">
        <f>+G38+G47+G53</f>
        <v>-255</v>
      </c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6" t="s">
        <v>41</v>
      </c>
      <c r="B56" s="12"/>
      <c r="C56" s="12"/>
      <c r="D56" s="12"/>
      <c r="E56" s="14">
        <f>CBS!F25+CBS!F26-CBS!F44</f>
        <v>-2173</v>
      </c>
      <c r="F56" s="14"/>
      <c r="G56" s="14">
        <v>-1367</v>
      </c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6"/>
      <c r="B57" s="12"/>
      <c r="C57" s="12"/>
      <c r="D57" s="12"/>
      <c r="E57" s="14"/>
      <c r="F57" s="14"/>
      <c r="G57" s="14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7.25" thickBot="1" x14ac:dyDescent="0.35">
      <c r="A58" s="16" t="s">
        <v>42</v>
      </c>
      <c r="B58" s="12"/>
      <c r="C58" s="12"/>
      <c r="D58" s="12"/>
      <c r="E58" s="44">
        <f>SUM(E55:E56)</f>
        <v>-2233</v>
      </c>
      <c r="F58" s="44"/>
      <c r="G58" s="44">
        <f>SUM(G55:G56)</f>
        <v>-1622</v>
      </c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6"/>
      <c r="B59" s="12"/>
      <c r="C59" s="12"/>
      <c r="D59" s="12"/>
      <c r="E59" s="56"/>
      <c r="F59" s="14"/>
      <c r="G59" s="56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6" t="s">
        <v>22</v>
      </c>
      <c r="B60" s="12"/>
      <c r="C60" s="12"/>
      <c r="D60" s="12"/>
      <c r="E60" s="14"/>
      <c r="F60" s="14"/>
      <c r="G60" s="14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 t="str">
        <f>CBS!A25</f>
        <v>Fixed deposits with licensed institution</v>
      </c>
      <c r="B61" s="12"/>
      <c r="C61" s="12"/>
      <c r="D61" s="12"/>
      <c r="E61" s="14">
        <f>CBS!D25</f>
        <v>208</v>
      </c>
      <c r="F61" s="14"/>
      <c r="G61" s="14">
        <v>285</v>
      </c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 t="s">
        <v>3</v>
      </c>
      <c r="B62" s="12"/>
      <c r="C62" s="12"/>
      <c r="D62" s="12"/>
      <c r="E62" s="14">
        <f>+CBS!D26</f>
        <v>472</v>
      </c>
      <c r="F62" s="14"/>
      <c r="G62" s="14">
        <v>694</v>
      </c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 t="s">
        <v>121</v>
      </c>
      <c r="B63" s="12"/>
      <c r="C63" s="12"/>
      <c r="D63" s="12"/>
      <c r="E63" s="14">
        <f>-CBS!D44</f>
        <v>-2913</v>
      </c>
      <c r="F63" s="14"/>
      <c r="G63" s="14">
        <v>-2601</v>
      </c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7.25" thickBot="1" x14ac:dyDescent="0.35">
      <c r="A64" s="12"/>
      <c r="B64" s="12"/>
      <c r="C64" s="12"/>
      <c r="D64" s="12"/>
      <c r="E64" s="44">
        <f>SUM(E61:E63)</f>
        <v>-2233</v>
      </c>
      <c r="F64" s="44"/>
      <c r="G64" s="44">
        <f>SUM(G61:G63)</f>
        <v>-1622</v>
      </c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4"/>
      <c r="F65" s="14"/>
      <c r="G65" s="14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4"/>
      <c r="F66" s="14"/>
      <c r="G66" s="14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3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83"/>
      <c r="K68" s="12"/>
      <c r="L68" s="12"/>
      <c r="M68" s="12"/>
      <c r="N68" s="12"/>
      <c r="O68" s="12"/>
      <c r="P68" s="12"/>
    </row>
    <row r="69" spans="1:16" ht="16.5" x14ac:dyDescent="0.3">
      <c r="A69" s="6" t="s">
        <v>54</v>
      </c>
      <c r="B69" s="12"/>
      <c r="C69" s="12"/>
      <c r="D69" s="12"/>
      <c r="E69" s="12"/>
      <c r="F69" s="12"/>
      <c r="G69" s="12"/>
      <c r="H69" s="12"/>
      <c r="I69" s="12"/>
      <c r="J69" s="83"/>
      <c r="K69" s="12"/>
      <c r="L69" s="12"/>
      <c r="M69" s="12"/>
      <c r="N69" s="12"/>
      <c r="O69" s="12"/>
      <c r="P69" s="12"/>
    </row>
    <row r="70" spans="1:16" ht="16.5" x14ac:dyDescent="0.3">
      <c r="A70" s="6" t="str">
        <f>CPL!A71</f>
        <v>for the year ended 31 December 2012 and the accompanying explanatory notes attached to the interim financial statements.</v>
      </c>
      <c r="B70" s="12"/>
      <c r="C70" s="12"/>
      <c r="D70" s="12"/>
      <c r="E70" s="12"/>
      <c r="F70" s="12"/>
      <c r="G70" s="12"/>
      <c r="H70" s="12"/>
      <c r="I70" s="12"/>
      <c r="J70" s="83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83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6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6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6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6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6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6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6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</sheetData>
  <phoneticPr fontId="0" type="noConversion"/>
  <pageMargins left="0.75" right="0.5" top="1" bottom="1" header="0.5" footer="0.5"/>
  <pageSetup paperSize="9" scale="62" orientation="portrait" r:id="rId1"/>
  <headerFooter alignWithMargins="0"/>
  <ignoredErrors>
    <ignoredError sqref="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CPL</vt:lpstr>
      <vt:lpstr>CBS</vt:lpstr>
      <vt:lpstr>CES</vt:lpstr>
      <vt:lpstr>CFS-SUM</vt:lpstr>
      <vt:lpstr>CFS</vt:lpstr>
    </vt:vector>
  </TitlesOfParts>
  <Company>CHT Management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TAN</dc:creator>
  <cp:lastModifiedBy>Gary Chaw</cp:lastModifiedBy>
  <cp:lastPrinted>2013-05-27T11:57:32Z</cp:lastPrinted>
  <dcterms:created xsi:type="dcterms:W3CDTF">2002-11-25T06:28:58Z</dcterms:created>
  <dcterms:modified xsi:type="dcterms:W3CDTF">2013-08-26T03:25:36Z</dcterms:modified>
</cp:coreProperties>
</file>