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9615" windowHeight="2385" tabRatio="599" activeTab="0"/>
  </bookViews>
  <sheets>
    <sheet name="results" sheetId="1" r:id="rId1"/>
  </sheets>
  <definedNames>
    <definedName name="INVESTMENT___OTHER_INCOME">#REF!</definedName>
    <definedName name="_xlnm.Print_Area" localSheetId="0">'results'!$A$1:$R$338</definedName>
    <definedName name="Print_Area_MI">#REF!</definedName>
    <definedName name="PROFIT_BEFORE_TAX">#REF!</definedName>
    <definedName name="TURNOVER">#REF!</definedName>
  </definedNames>
  <calcPr fullCalcOnLoad="1"/>
</workbook>
</file>

<file path=xl/sharedStrings.xml><?xml version="1.0" encoding="utf-8"?>
<sst xmlns="http://schemas.openxmlformats.org/spreadsheetml/2006/main" count="474" uniqueCount="274">
  <si>
    <t>There were no profits/(losses) arising from the sale of investments and/or properties during the current financial period ended</t>
  </si>
  <si>
    <t>There were no acquisitions or disposals of quoted securities during the current financial period ended 30 September 1999.</t>
  </si>
  <si>
    <t>Total investments in quoted securities as at 30 September 1999 were as follows:</t>
  </si>
  <si>
    <t>acquisitions or disposals of subsidiaries and long term investments, restructuring or discontinuing of any business operations,</t>
  </si>
  <si>
    <t>On 12 April 1999, the Company announced that the Scheme Companies had obtained an extension on the Order for an</t>
  </si>
  <si>
    <t>On 29 April 1999, the Company announced that the Scheme Companies had obtained an order from the High Court for an</t>
  </si>
  <si>
    <t>On 23 July 1999, the Company announced that the Scheme Companies had obtained an order from the High Court for an</t>
  </si>
  <si>
    <t>On 28 October 1999, the Company announced that the Scheme Companies had obtained an order from the High Court for an</t>
  </si>
  <si>
    <t>extension of the Order for a further three months from 28 October 1999 to 28 January 2000.</t>
  </si>
  <si>
    <t>On 11 January 1999, the Company announced that the Securities Commission had approved on 7 January 1999 the proposed</t>
  </si>
  <si>
    <t>the existing four and a half (4 1/2) years expiring on 4 February 2001 to ten (10) years expiring on 4 August 2006 ("Proposed</t>
  </si>
  <si>
    <t>Extension"). Unless there occurs an adjusting event that is specifically provided for under the deed poll dated 12 June 1996</t>
  </si>
  <si>
    <t>constituting the Warrants, the subscription price during the extended period under the Proposed Extension remains at RM6.35</t>
  </si>
  <si>
    <t>per new share.</t>
  </si>
  <si>
    <t>The Group's operations were not subject to any seasonal and cyclical factors.</t>
  </si>
  <si>
    <t>Subject to the finalisation, approval and succesful implementation of the Proposed Scheme, the Group does not have any material</t>
  </si>
  <si>
    <t>There are no financial instruments with off-balance sheet risks as at the date of this announcement.</t>
  </si>
  <si>
    <t>There is no material litigation involving the Group as at the date of this announcement.</t>
  </si>
  <si>
    <t>As the results of the preceding year's corresponding individual quarter were not compiled for announcement, no commentary is</t>
  </si>
  <si>
    <t>made on comparisons between the current year's individual quarter and the preceding year's corresponding individual quarter.</t>
  </si>
  <si>
    <t>decrease in the revenue from the Engineering Division reflecting the downturn in the country's infrastructure activities. The Telecom-</t>
  </si>
  <si>
    <t>30 September 1999 to the date of this announcement which would substantially affect the financial results of the Group and of the</t>
  </si>
  <si>
    <t>Prospects for the current year</t>
  </si>
  <si>
    <t>Despite an increase in turnover in the telecommunications business, the Group's overall turnover has reduced due to a significant</t>
  </si>
  <si>
    <t>Barring unforeseen circumstances, the Directors are of the opinion that the Group's performance for the next three months will show</t>
  </si>
  <si>
    <t>further improvement.</t>
  </si>
  <si>
    <t>No commentary is made on any variance between actual profit from forecast profit as it does not apply to the Group.</t>
  </si>
  <si>
    <t>Other companies in the Group also established internal task forces to assess the potential impact of Y2K on their business operations,</t>
  </si>
  <si>
    <t>issue. All internal systems have been reviewed and corrective actions to upgrade or replace systems and software are to be</t>
  </si>
  <si>
    <t>and business partners that their systems and services will be Y2K compliant.</t>
  </si>
  <si>
    <t>completed before 31 December 1999. Substantial efforts have also been made to obtain the assurance of key suppliers, vendors</t>
  </si>
  <si>
    <t>establish action plans and monitor all remedial work and testing. The majority of Group companies are on schedule and ongoing efforts</t>
  </si>
  <si>
    <t>are subject to continuous monitoring and review at both Company and Group levels. Operational Y2K compliance is expected in all</t>
  </si>
  <si>
    <t>Group companies by November 1999.</t>
  </si>
  <si>
    <t>However, the Group is unable to ascertain with absolute certainty the level of Y2K readiness of its business partners and contingency</t>
  </si>
  <si>
    <t>plans are being developed to ensure that there is no disruption in the event of a major system failure.</t>
  </si>
  <si>
    <t>expenses.</t>
  </si>
  <si>
    <t>munications Division continued to show progress but profitability was affected by high amortisation, depreciation and financial</t>
  </si>
  <si>
    <t>The unaudited quarterly consolidated financial statements have been prepared by applying accounting policies and methods of</t>
  </si>
  <si>
    <t>computation consistent with those used in the audited financial statements of the Group for the year ended 31 December 1998.</t>
  </si>
  <si>
    <t>There were no extraordinary items in the results of the current financial period ended 30 September 1999.</t>
  </si>
  <si>
    <t>For the current financial period ended 30 September 1999, the Group did not undertake any material business combination,</t>
  </si>
  <si>
    <t>other than those disclosed in Note 9.</t>
  </si>
  <si>
    <t>The list of ongoing corporate proposals as at the date of this announcement are as follows:</t>
  </si>
  <si>
    <t>On 14 July 1998, the Company and nine (9) of its subsidiaries (collectively referred to as "the Scheme Companies") obtained</t>
  </si>
  <si>
    <t>a restraining order ("Order") from the High Court of Malaya ("High Court") under Section 176 (10) of the Companies Act, 1965.</t>
  </si>
  <si>
    <t>By that Order, all further actions or proceedings against the Scheme Companies or any one of them are restrained for a period</t>
  </si>
  <si>
    <t>of nine (9) months from the date of the Order to initiate a restructuring of the Scheme Companies involving a proposed scheme</t>
  </si>
  <si>
    <t>of arrangement and compromise ("Proposed Scheme") pursuant to Section 176 of the Companies Act, 1965.</t>
  </si>
  <si>
    <t>In conjunction with the above, the Company on 15 March 1999 applied to the Corporate Debt Restructuring Committee ("CDRC")</t>
  </si>
  <si>
    <t>for assistance to improve the Proposed Scheme in order to enhance the recovery to lenders and creditors.</t>
  </si>
  <si>
    <t>additional two (2) weeks from 13 April 1999 to 28 April 1999.</t>
  </si>
  <si>
    <t>extension of the Order for a further three months from 28 April 1999 to 28 July 1999.</t>
  </si>
  <si>
    <t>extension of the Order for a further three months from 28 July 1999 to 28 October 1999.</t>
  </si>
  <si>
    <t>extension of the exercise period for the outstanding 1996/2001 Warrants for an additional five and a half (5 1/2) years from</t>
  </si>
  <si>
    <t>The Proposed Extension was approved by the shareholders and the warrant holders of the Company at the Extraordinary</t>
  </si>
  <si>
    <t>General Meeting held on 26 June 1999.</t>
  </si>
  <si>
    <t>The details of the Group borrowings and debt securities as at 30 September 1999 are as follows:</t>
  </si>
  <si>
    <t>Segmental information for the current financial period ended 30 September 1999 is as follows:</t>
  </si>
  <si>
    <t>In the opinion of the Directors, there are no items, transactions or events of a material and unusual nature which have arisen from</t>
  </si>
  <si>
    <t>the Company for the nine months ended 30 September 1999.</t>
  </si>
  <si>
    <t>The Company established a task force in June 1998 to access the risks posed to the Company's business operations by the Y2K</t>
  </si>
  <si>
    <t>TIME ENGINEERING BERHAD</t>
  </si>
  <si>
    <t>(10039-P)</t>
  </si>
  <si>
    <t>1.</t>
  </si>
  <si>
    <t>Turnover</t>
  </si>
  <si>
    <t>Unrealised foreign exchange loss</t>
  </si>
  <si>
    <t>-</t>
  </si>
  <si>
    <t>Minority interests</t>
  </si>
  <si>
    <t>current taxation</t>
  </si>
  <si>
    <t>TWSB</t>
  </si>
  <si>
    <t>TRSB</t>
  </si>
  <si>
    <t>RM'000</t>
  </si>
  <si>
    <t>Corporate</t>
  </si>
  <si>
    <t>Power</t>
  </si>
  <si>
    <t>Media</t>
  </si>
  <si>
    <t>before tax</t>
  </si>
  <si>
    <t>Interest on borrowings</t>
  </si>
  <si>
    <t>TOTAL</t>
  </si>
  <si>
    <t>(a)</t>
  </si>
  <si>
    <t>(b)</t>
  </si>
  <si>
    <t>(c)</t>
  </si>
  <si>
    <t>minority interests</t>
  </si>
  <si>
    <t>Taxation</t>
  </si>
  <si>
    <t>Total</t>
  </si>
  <si>
    <t>Incorporated in Malaysia</t>
  </si>
  <si>
    <t>QUARTERLY REPORT ON CONSOLIDATED RESULTS FOR THE FINANCIAL QUARTER ENDED 30 SEPTEMBER 1999</t>
  </si>
  <si>
    <t>THE FIGURES HAVE NOT BEEN AUDITED</t>
  </si>
  <si>
    <t>I.</t>
  </si>
  <si>
    <t>CONSOLIDATED INCOME STATEMENT</t>
  </si>
  <si>
    <t>INDIVIDUAL QUARTER</t>
  </si>
  <si>
    <t>CUMULATIVE QUARTER</t>
  </si>
  <si>
    <t>Preceding</t>
  </si>
  <si>
    <t>Current</t>
  </si>
  <si>
    <t>Year</t>
  </si>
  <si>
    <t>Corresponding</t>
  </si>
  <si>
    <t>Quarter</t>
  </si>
  <si>
    <t>To Date</t>
  </si>
  <si>
    <t>Period</t>
  </si>
  <si>
    <t>30/9/99</t>
  </si>
  <si>
    <t>Investment income</t>
  </si>
  <si>
    <t>Other income including interest income</t>
  </si>
  <si>
    <t>2.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</si>
  <si>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</si>
  <si>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</si>
  <si>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</si>
  <si>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</si>
  <si>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</si>
  <si>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</si>
  <si>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</si>
  <si>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</si>
  <si>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</si>
  <si>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</si>
  <si>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</si>
  <si>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</si>
  <si>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</si>
  <si>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</si>
  <si>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3.</t>
  </si>
  <si>
    <t>Basic (based on 1999: 746,413,000</t>
  </si>
  <si>
    <t>[1998: 746,413,000] ordinary shares)</t>
  </si>
  <si>
    <t>II.</t>
  </si>
  <si>
    <t>CONSOLIDATED BALANCE SHEET</t>
  </si>
  <si>
    <t>Unaudited</t>
  </si>
  <si>
    <t>Audited</t>
  </si>
  <si>
    <t>As At</t>
  </si>
  <si>
    <t>End Of</t>
  </si>
  <si>
    <t>Financial</t>
  </si>
  <si>
    <t>Year End</t>
  </si>
  <si>
    <t>31/12/98</t>
  </si>
  <si>
    <t>Fixed assets</t>
  </si>
  <si>
    <t>Investments in associated companies</t>
  </si>
  <si>
    <t>4.</t>
  </si>
  <si>
    <t>5.</t>
  </si>
  <si>
    <t>Current Assets</t>
  </si>
  <si>
    <t>Stocks and work in progress</t>
  </si>
  <si>
    <t>Trade debtors</t>
  </si>
  <si>
    <t>Deposit with licensed financial institutions</t>
  </si>
  <si>
    <t>Cash and bank balances</t>
  </si>
  <si>
    <t>6.</t>
  </si>
  <si>
    <t>Current Liabilities</t>
  </si>
  <si>
    <t>Short term borrowings</t>
  </si>
  <si>
    <t>Trade creditors</t>
  </si>
  <si>
    <t>Provision for taxation</t>
  </si>
  <si>
    <t>7.</t>
  </si>
  <si>
    <t>Share capital</t>
  </si>
  <si>
    <t>Reserves</t>
  </si>
  <si>
    <t>Share premium</t>
  </si>
  <si>
    <t>8.</t>
  </si>
  <si>
    <t>9.</t>
  </si>
  <si>
    <t>10.</t>
  </si>
  <si>
    <t>11.</t>
  </si>
  <si>
    <t>Other long term liabilities</t>
  </si>
  <si>
    <t>12.</t>
  </si>
  <si>
    <t>Net Tangible Assets per share</t>
  </si>
  <si>
    <t>III.</t>
  </si>
  <si>
    <t>NOTES TO THE FINANCIAL STATEMENTS</t>
  </si>
  <si>
    <t>Provision for stock obsolescence</t>
  </si>
  <si>
    <t>Provision for bad and doubtful debts</t>
  </si>
  <si>
    <t>deferred taxation</t>
  </si>
  <si>
    <t>share of taxation of associated companies</t>
  </si>
  <si>
    <t>There were no pre-acquisition profits included in the results for the current financial period ended 30 September 1999.</t>
  </si>
  <si>
    <t>Total investments at cost</t>
  </si>
  <si>
    <t>Total investments at market value</t>
  </si>
  <si>
    <t>Long term borrowings</t>
  </si>
  <si>
    <t>Secured</t>
  </si>
  <si>
    <t>Unsecured</t>
  </si>
  <si>
    <t>13.</t>
  </si>
  <si>
    <t>14.</t>
  </si>
  <si>
    <t>15.</t>
  </si>
  <si>
    <t>16.</t>
  </si>
  <si>
    <t>Profit/(loss)</t>
  </si>
  <si>
    <t>Total assets</t>
  </si>
  <si>
    <t>Industry segments</t>
  </si>
  <si>
    <t>Telecommunications</t>
  </si>
  <si>
    <t>Engineering and manufacturing</t>
  </si>
  <si>
    <t>Information technology</t>
  </si>
  <si>
    <t>Operating profit/(loss) before interest on borrowings</t>
  </si>
  <si>
    <t>depreciation and amortisation, exceptional items, income</t>
  </si>
  <si>
    <t>tax, minority interests and extraordinary items</t>
  </si>
  <si>
    <t>extraordinary items</t>
  </si>
  <si>
    <t>company</t>
  </si>
  <si>
    <t>Extraordinary items attributable to members of the</t>
  </si>
  <si>
    <t>The Group and the Company have not made any provision for income tax for the current period's profit following the income</t>
  </si>
  <si>
    <t>tax waiver announced in the Income Tax (Amendment) Act, 1999.</t>
  </si>
  <si>
    <t>17.</t>
  </si>
  <si>
    <t>18.</t>
  </si>
  <si>
    <t>Review of performance</t>
  </si>
  <si>
    <t>19.</t>
  </si>
  <si>
    <t>20.</t>
  </si>
  <si>
    <t>21.</t>
  </si>
  <si>
    <t>22.</t>
  </si>
  <si>
    <t>Year 2000 ("Y2K") Compliance</t>
  </si>
  <si>
    <t>Kuala Lumpur</t>
  </si>
  <si>
    <t>By Order of the Board</t>
  </si>
  <si>
    <t>SAPIAH JAMALUDIN</t>
  </si>
  <si>
    <t>Secretary</t>
  </si>
  <si>
    <t>(l)</t>
  </si>
  <si>
    <t>attributable to members of the Company</t>
  </si>
  <si>
    <t>NA</t>
  </si>
  <si>
    <t>30/9/98</t>
  </si>
  <si>
    <t>(49.4) sen</t>
  </si>
  <si>
    <t>Less: Minority interests</t>
  </si>
  <si>
    <t>Shareholders' funds</t>
  </si>
  <si>
    <t>Debt securities</t>
  </si>
  <si>
    <t>Domestic</t>
  </si>
  <si>
    <t>Foreign</t>
  </si>
  <si>
    <t>Other borrowings</t>
  </si>
  <si>
    <t>- Banks</t>
  </si>
  <si>
    <t>Sub total</t>
  </si>
  <si>
    <t>contingent liabilities as at the date of this announcement.</t>
  </si>
  <si>
    <t>Share in results of associated companies</t>
  </si>
  <si>
    <t>Investment in associated companies</t>
  </si>
  <si>
    <t>Telecommunications network</t>
  </si>
  <si>
    <t>Power station</t>
  </si>
  <si>
    <t>Current portion of long term loans</t>
  </si>
  <si>
    <t>recoverable amounts</t>
  </si>
  <si>
    <t>Provision for restructuring costs</t>
  </si>
  <si>
    <t>Current portion shown</t>
  </si>
  <si>
    <t>Less:</t>
  </si>
  <si>
    <t>under current liabilities</t>
  </si>
  <si>
    <t>depreciation and amortisation and exceptional items</t>
  </si>
  <si>
    <t>but before income tax, minority interests and</t>
  </si>
  <si>
    <t>Fully diluted</t>
  </si>
  <si>
    <t>The exercise of the outstanding warrants of the Company at the subscription price of RM6.35 for each ordinary share of</t>
  </si>
  <si>
    <t>RM1.00 each in the Company would result in an anti-dilution situation.</t>
  </si>
  <si>
    <t>Long term investments</t>
  </si>
  <si>
    <t>Intangible assets</t>
  </si>
  <si>
    <t>Other creditors and accrued expenses</t>
  </si>
  <si>
    <t>Other debtors, deposits and prepayments</t>
  </si>
  <si>
    <t>Net Current Liabilities</t>
  </si>
  <si>
    <t>Accumulated lossess</t>
  </si>
  <si>
    <t>40.9 sen</t>
  </si>
  <si>
    <t>Individual Quarter</t>
  </si>
  <si>
    <t>Cumulative Quarter</t>
  </si>
  <si>
    <t>Provision of property and plant and equipment to</t>
  </si>
  <si>
    <t>Provision for voluntary separation scheme</t>
  </si>
  <si>
    <t>Total investments at carrying value/book value (after provision for diminution in value)</t>
  </si>
  <si>
    <t>The above unaudited results of the Group include the unaudited results of TIME Wireless Sdn Bhd ("TWSB") and TIME Reach</t>
  </si>
  <si>
    <t>Sdn Bhd ("TRSB") as follows:</t>
  </si>
  <si>
    <t>During the current financial period ended 30 September 1999, there were no issuance and/or repayment of debt and equity</t>
  </si>
  <si>
    <t>securities, share buy-backs, share cancellations, shares held as treasury shares and resale of treasury shares.</t>
  </si>
  <si>
    <t>23.</t>
  </si>
  <si>
    <t>income tax</t>
  </si>
  <si>
    <t>depreciation and amortisation, exceptional items and</t>
  </si>
  <si>
    <t>but before income tax</t>
  </si>
  <si>
    <t>Operating profit/(loss) before interest on borrowings,</t>
  </si>
  <si>
    <t>Subject to the finalisation, approval and successful implementation of the scheme of arrangement as disclosed in Note 9, the</t>
  </si>
  <si>
    <t>Operating profit/(loss) after interest on borrowings,</t>
  </si>
  <si>
    <t>Profit/(Loss) before taxation, minority interests and</t>
  </si>
  <si>
    <t>Profit/(Loss) after taxation before deducting</t>
  </si>
  <si>
    <t>of the company</t>
  </si>
  <si>
    <t>Profit/(Loss) after taxation attributable to members</t>
  </si>
  <si>
    <t>Profit/(Loss) after taxation and extraordinary items</t>
  </si>
  <si>
    <t>under/(over) provision in respect of prior years</t>
  </si>
  <si>
    <t>- USD250 million</t>
  </si>
  <si>
    <t>Exceptional items consist of the following:</t>
  </si>
  <si>
    <t>Earnings per share based on 2(j) above:</t>
  </si>
  <si>
    <t>Taxation - transfer from deferred taxation</t>
  </si>
  <si>
    <t>(2.6) sen</t>
  </si>
  <si>
    <t>(20.4) sen</t>
  </si>
  <si>
    <t>23.9 sen</t>
  </si>
  <si>
    <t>In preparing the accounts, the Directors have given careful consideration to the future liquidity of the Group and of the Company.</t>
  </si>
  <si>
    <t>Directors are satisfied that it is appropriate to prepare the accounts of the Group and of the Company on a going concern basis.</t>
  </si>
  <si>
    <t>This basis of preparing the accounts assumes, among other things, the finalisation, approval and successful implementation of the</t>
  </si>
  <si>
    <t>scheme of arrangement, the availability and sufficiency of new funds for the development of the telecommunications business and</t>
  </si>
  <si>
    <t>an overall general improvement in the economic environment.</t>
  </si>
  <si>
    <t>Exceptional items consist of:</t>
  </si>
  <si>
    <t>Taxation consists of:</t>
  </si>
  <si>
    <t>30 September 1999.</t>
  </si>
  <si>
    <t>On 22 September 1999, the Company announced that three (3) parties in respond to CDRC's invitation, had submitted to CDRC</t>
  </si>
  <si>
    <t>on 20 September 1999, their respective bids for the acquisition of the telecommunications business and/or other businesses of</t>
  </si>
  <si>
    <t>the Group. The bids are currently being evaluated by an independent financial adviser.</t>
  </si>
  <si>
    <t>30 November 1999</t>
  </si>
  <si>
    <t>The Directors do not propose to declare a dividend for the current financial period ended 30 September 1999 (1998: Nil).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</si>
</sst>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General_)"/>
    <numFmt numFmtId="179" formatCode="0_)"/>
    <numFmt numFmtId="180" formatCode="#,##0.0_);\(#,##0.0\)"/>
    <numFmt numFmtId="181" formatCode="0.0%"/>
    <numFmt numFmtId="182" formatCode="#,##0;[Red]\(#,##0\)"/>
    <numFmt numFmtId="183" formatCode="0%;\(0%\)"/>
    <numFmt numFmtId="184" formatCode="#,##0.0_);[Red]\(#,##0.0\)"/>
    <numFmt numFmtId="185" formatCode="#,##0.000_);[Red]\(#,##0.000\)"/>
    <numFmt numFmtId="186" formatCode="_(* #,##0_);_(* \(#,##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_);_(* \(#,##0.0\);_(* &quot;-&quot;??_);_(@_)"/>
    <numFmt numFmtId="191" formatCode="_(* #,##0.000_);_(* \(#,##0.000\);_(* &quot;-&quot;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_(* #,##0.000_);_(* \(#,##0.000\);_(* &quot;-&quot;??_);_(@_)"/>
    <numFmt numFmtId="198" formatCode="0.0%;\(0.0%\)"/>
    <numFmt numFmtId="199" formatCode="_(* #,##0.0000_);_(* \(#,##0.0000\);_(* &quot;-&quot;??_);_(@_)"/>
    <numFmt numFmtId="200" formatCode="_(* #,##0.0000_);_(* \(#,##0.0000\);_(* &quot;-&quot;_);_(@_)"/>
    <numFmt numFmtId="201" formatCode="#,##0.0;\(#,##0.0\)"/>
  </numFmts>
  <fonts count="14">
    <font>
      <sz val="8"/>
      <name val="Arial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 Narrow"/>
      <family val="0"/>
    </font>
    <font>
      <sz val="10"/>
      <name val="MS Sans Serif"/>
      <family val="0"/>
    </font>
    <font>
      <sz val="12"/>
      <name val="Helv"/>
      <family val="0"/>
    </font>
    <font>
      <sz val="10"/>
      <name val="Tms Rmn"/>
      <family val="0"/>
    </font>
    <font>
      <sz val="11"/>
      <name val="Times New Roman"/>
      <family val="0"/>
    </font>
    <font>
      <sz val="10"/>
      <name val="Century Gothic"/>
      <family val="0"/>
    </font>
    <font>
      <u val="single"/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3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6" fillId="0" borderId="0">
      <alignment/>
      <protection/>
    </xf>
    <xf numFmtId="178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8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 applyProtection="1">
      <alignment horizontal="left"/>
      <protection/>
    </xf>
    <xf numFmtId="178" fontId="0" fillId="0" borderId="0" xfId="0" applyNumberFormat="1" applyFont="1" applyBorder="1" applyAlignment="1" applyProtection="1" quotePrefix="1">
      <alignment horizontal="left"/>
      <protection/>
    </xf>
    <xf numFmtId="182" fontId="0" fillId="0" borderId="0" xfId="0" applyNumberFormat="1" applyFont="1" applyBorder="1" applyAlignment="1" applyProtection="1">
      <alignment horizontal="left"/>
      <protection/>
    </xf>
    <xf numFmtId="178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 applyProtection="1">
      <alignment horizontal="left"/>
      <protection/>
    </xf>
    <xf numFmtId="38" fontId="0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 quotePrefix="1">
      <alignment horizontal="left"/>
      <protection/>
    </xf>
    <xf numFmtId="9" fontId="0" fillId="0" borderId="0" xfId="0" applyNumberFormat="1" applyFont="1" applyBorder="1" applyAlignment="1" applyProtection="1" quotePrefix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 applyProtection="1">
      <alignment horizontal="left"/>
      <protection/>
    </xf>
    <xf numFmtId="182" fontId="0" fillId="0" borderId="0" xfId="0" applyNumberFormat="1" applyFont="1" applyBorder="1" applyAlignment="1" applyProtection="1" quotePrefix="1">
      <alignment horizontal="left"/>
      <protection/>
    </xf>
    <xf numFmtId="182" fontId="0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 applyProtection="1" quotePrefix="1">
      <alignment horizontal="left"/>
      <protection/>
    </xf>
    <xf numFmtId="38" fontId="0" fillId="0" borderId="0" xfId="0" applyNumberFormat="1" applyFont="1" applyBorder="1" applyAlignment="1" applyProtection="1" quotePrefix="1">
      <alignment horizontal="left"/>
      <protection/>
    </xf>
    <xf numFmtId="1" fontId="0" fillId="0" borderId="0" xfId="0" applyNumberFormat="1" applyFont="1" applyBorder="1" applyAlignment="1">
      <alignment horizontal="left"/>
    </xf>
    <xf numFmtId="9" fontId="0" fillId="0" borderId="0" xfId="35" applyFont="1" applyBorder="1" applyAlignment="1" applyProtection="1" quotePrefix="1">
      <alignment horizontal="left"/>
      <protection/>
    </xf>
    <xf numFmtId="186" fontId="0" fillId="0" borderId="0" xfId="15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 horizontal="left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applyProtection="1" quotePrefix="1">
      <alignment horizontal="center"/>
      <protection/>
    </xf>
    <xf numFmtId="182" fontId="0" fillId="0" borderId="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Border="1" applyAlignment="1" applyProtection="1" quotePrefix="1">
      <alignment horizontal="center"/>
      <protection/>
    </xf>
    <xf numFmtId="178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9" fontId="0" fillId="0" borderId="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8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 quotePrefix="1">
      <alignment horizontal="left"/>
      <protection/>
    </xf>
    <xf numFmtId="178" fontId="0" fillId="0" borderId="0" xfId="0" applyFont="1" applyBorder="1" applyAlignment="1">
      <alignment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>
      <alignment horizontal="center"/>
    </xf>
    <xf numFmtId="41" fontId="0" fillId="0" borderId="1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2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 applyProtection="1">
      <alignment horizontal="right"/>
      <protection/>
    </xf>
    <xf numFmtId="41" fontId="0" fillId="0" borderId="3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41" fontId="0" fillId="0" borderId="2" xfId="0" applyNumberFormat="1" applyFont="1" applyBorder="1" applyAlignment="1" applyProtection="1">
      <alignment/>
      <protection/>
    </xf>
    <xf numFmtId="41" fontId="0" fillId="0" borderId="4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 horizontal="right"/>
      <protection/>
    </xf>
    <xf numFmtId="41" fontId="0" fillId="0" borderId="3" xfId="0" applyNumberFormat="1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 horizontal="center"/>
      <protection/>
    </xf>
    <xf numFmtId="41" fontId="0" fillId="0" borderId="4" xfId="0" applyNumberFormat="1" applyFont="1" applyBorder="1" applyAlignment="1" applyProtection="1">
      <alignment horizontal="center"/>
      <protection/>
    </xf>
    <xf numFmtId="41" fontId="0" fillId="0" borderId="7" xfId="0" applyNumberFormat="1" applyFont="1" applyBorder="1" applyAlignment="1" applyProtection="1">
      <alignment horizontal="center"/>
      <protection/>
    </xf>
    <xf numFmtId="41" fontId="0" fillId="0" borderId="8" xfId="0" applyNumberFormat="1" applyFont="1" applyBorder="1" applyAlignment="1" applyProtection="1">
      <alignment horizontal="center"/>
      <protection/>
    </xf>
    <xf numFmtId="37" fontId="0" fillId="0" borderId="5" xfId="0" applyNumberFormat="1" applyFont="1" applyBorder="1" applyAlignment="1" applyProtection="1">
      <alignment horizontal="center"/>
      <protection/>
    </xf>
    <xf numFmtId="41" fontId="0" fillId="0" borderId="9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/>
      <protection/>
    </xf>
    <xf numFmtId="178" fontId="0" fillId="0" borderId="8" xfId="0" applyNumberFormat="1" applyFont="1" applyBorder="1" applyAlignment="1" applyProtection="1">
      <alignment horizontal="center"/>
      <protection/>
    </xf>
    <xf numFmtId="41" fontId="0" fillId="0" borderId="8" xfId="0" applyNumberFormat="1" applyFont="1" applyBorder="1" applyAlignment="1" applyProtection="1">
      <alignment horizontal="left"/>
      <protection/>
    </xf>
    <xf numFmtId="37" fontId="0" fillId="0" borderId="9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 horizontal="center"/>
      <protection/>
    </xf>
    <xf numFmtId="178" fontId="10" fillId="0" borderId="0" xfId="0" applyNumberFormat="1" applyFont="1" applyBorder="1" applyAlignment="1" applyProtection="1">
      <alignment horizontal="left"/>
      <protection/>
    </xf>
    <xf numFmtId="41" fontId="0" fillId="0" borderId="10" xfId="0" applyNumberFormat="1" applyFont="1" applyBorder="1" applyAlignment="1" applyProtection="1">
      <alignment horizontal="left"/>
      <protection/>
    </xf>
    <xf numFmtId="41" fontId="0" fillId="0" borderId="11" xfId="0" applyNumberFormat="1" applyFont="1" applyBorder="1" applyAlignment="1" applyProtection="1">
      <alignment horizontal="left"/>
      <protection/>
    </xf>
    <xf numFmtId="41" fontId="0" fillId="0" borderId="12" xfId="0" applyNumberFormat="1" applyFont="1" applyBorder="1" applyAlignment="1" applyProtection="1">
      <alignment horizontal="left"/>
      <protection/>
    </xf>
    <xf numFmtId="41" fontId="0" fillId="0" borderId="9" xfId="0" applyNumberFormat="1" applyFont="1" applyBorder="1" applyAlignment="1" applyProtection="1">
      <alignment horizontal="left"/>
      <protection/>
    </xf>
    <xf numFmtId="41" fontId="0" fillId="0" borderId="13" xfId="0" applyNumberFormat="1" applyFont="1" applyBorder="1" applyAlignment="1" applyProtection="1">
      <alignment horizontal="left"/>
      <protection/>
    </xf>
    <xf numFmtId="41" fontId="0" fillId="0" borderId="14" xfId="0" applyNumberFormat="1" applyFont="1" applyBorder="1" applyAlignment="1" applyProtection="1">
      <alignment horizontal="left"/>
      <protection/>
    </xf>
    <xf numFmtId="41" fontId="0" fillId="0" borderId="15" xfId="0" applyNumberFormat="1" applyFont="1" applyBorder="1" applyAlignment="1" applyProtection="1">
      <alignment horizontal="left"/>
      <protection/>
    </xf>
    <xf numFmtId="41" fontId="0" fillId="0" borderId="1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 applyProtection="1">
      <alignment horizontal="center"/>
      <protection/>
    </xf>
    <xf numFmtId="41" fontId="0" fillId="0" borderId="14" xfId="0" applyNumberFormat="1" applyFont="1" applyBorder="1" applyAlignment="1" applyProtection="1">
      <alignment horizontal="center"/>
      <protection/>
    </xf>
    <xf numFmtId="41" fontId="0" fillId="0" borderId="15" xfId="0" applyNumberFormat="1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/>
      <protection/>
    </xf>
    <xf numFmtId="38" fontId="0" fillId="0" borderId="2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left"/>
      <protection/>
    </xf>
    <xf numFmtId="178" fontId="11" fillId="0" borderId="0" xfId="0" applyNumberFormat="1" applyFont="1" applyBorder="1" applyAlignment="1" applyProtection="1">
      <alignment horizontal="left"/>
      <protection/>
    </xf>
    <xf numFmtId="178" fontId="11" fillId="0" borderId="0" xfId="0" applyFont="1" applyBorder="1" applyAlignment="1">
      <alignment horizontal="center"/>
    </xf>
    <xf numFmtId="178" fontId="11" fillId="0" borderId="0" xfId="0" applyNumberFormat="1" applyFont="1" applyBorder="1" applyAlignment="1" applyProtection="1">
      <alignment horizontal="center"/>
      <protection/>
    </xf>
    <xf numFmtId="179" fontId="11" fillId="0" borderId="0" xfId="0" applyNumberFormat="1" applyFont="1" applyBorder="1" applyAlignment="1" applyProtection="1">
      <alignment horizontal="center"/>
      <protection/>
    </xf>
    <xf numFmtId="38" fontId="11" fillId="0" borderId="0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Border="1" applyAlignment="1" applyProtection="1">
      <alignment horizontal="center"/>
      <protection/>
    </xf>
    <xf numFmtId="1" fontId="11" fillId="0" borderId="0" xfId="0" applyNumberFormat="1" applyFont="1" applyBorder="1" applyAlignment="1" applyProtection="1" quotePrefix="1">
      <alignment horizontal="center"/>
      <protection/>
    </xf>
    <xf numFmtId="182" fontId="11" fillId="0" borderId="0" xfId="0" applyNumberFormat="1" applyFont="1" applyBorder="1" applyAlignment="1" applyProtection="1" quotePrefix="1">
      <alignment horizontal="center"/>
      <protection/>
    </xf>
    <xf numFmtId="178" fontId="11" fillId="0" borderId="0" xfId="0" applyNumberFormat="1" applyFont="1" applyBorder="1" applyAlignment="1" applyProtection="1" quotePrefix="1">
      <alignment horizontal="left"/>
      <protection/>
    </xf>
    <xf numFmtId="182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 applyProtection="1" quotePrefix="1">
      <alignment horizontal="center"/>
      <protection/>
    </xf>
    <xf numFmtId="182" fontId="11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178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178" fontId="11" fillId="0" borderId="0" xfId="0" applyFont="1" applyBorder="1" applyAlignment="1">
      <alignment/>
    </xf>
    <xf numFmtId="41" fontId="0" fillId="0" borderId="8" xfId="0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 applyProtection="1">
      <alignment horizontal="left"/>
      <protection/>
    </xf>
    <xf numFmtId="41" fontId="0" fillId="0" borderId="6" xfId="0" applyNumberFormat="1" applyFont="1" applyBorder="1" applyAlignment="1" applyProtection="1">
      <alignment horizontal="left"/>
      <protection/>
    </xf>
    <xf numFmtId="41" fontId="0" fillId="0" borderId="4" xfId="0" applyNumberFormat="1" applyFont="1" applyBorder="1" applyAlignment="1" applyProtection="1">
      <alignment horizontal="left"/>
      <protection/>
    </xf>
    <xf numFmtId="41" fontId="0" fillId="0" borderId="16" xfId="0" applyNumberFormat="1" applyFont="1" applyBorder="1" applyAlignment="1" applyProtection="1">
      <alignment horizontal="left"/>
      <protection/>
    </xf>
    <xf numFmtId="41" fontId="0" fillId="0" borderId="17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 horizontal="left"/>
      <protection/>
    </xf>
    <xf numFmtId="41" fontId="11" fillId="0" borderId="0" xfId="0" applyNumberFormat="1" applyFont="1" applyBorder="1" applyAlignment="1" applyProtection="1">
      <alignment horizontal="left"/>
      <protection/>
    </xf>
    <xf numFmtId="41" fontId="11" fillId="0" borderId="1" xfId="0" applyNumberFormat="1" applyFont="1" applyBorder="1" applyAlignment="1" applyProtection="1">
      <alignment horizontal="center"/>
      <protection/>
    </xf>
    <xf numFmtId="41" fontId="11" fillId="0" borderId="1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center"/>
      <protection/>
    </xf>
    <xf numFmtId="9" fontId="11" fillId="0" borderId="0" xfId="0" applyNumberFormat="1" applyFont="1" applyBorder="1" applyAlignment="1" applyProtection="1" quotePrefix="1">
      <alignment horizontal="left"/>
      <protection/>
    </xf>
    <xf numFmtId="38" fontId="11" fillId="0" borderId="0" xfId="0" applyNumberFormat="1" applyFont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left"/>
      <protection/>
    </xf>
    <xf numFmtId="179" fontId="11" fillId="0" borderId="0" xfId="0" applyNumberFormat="1" applyFont="1" applyBorder="1" applyAlignment="1" applyProtection="1">
      <alignment horizontal="right"/>
      <protection/>
    </xf>
    <xf numFmtId="178" fontId="11" fillId="0" borderId="0" xfId="0" applyNumberFormat="1" applyFont="1" applyBorder="1" applyAlignment="1" applyProtection="1">
      <alignment horizontal="right"/>
      <protection/>
    </xf>
    <xf numFmtId="38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 horizontal="right"/>
      <protection/>
    </xf>
    <xf numFmtId="41" fontId="11" fillId="0" borderId="0" xfId="0" applyNumberFormat="1" applyFont="1" applyBorder="1" applyAlignment="1" applyProtection="1">
      <alignment horizontal="right"/>
      <protection/>
    </xf>
    <xf numFmtId="178" fontId="11" fillId="0" borderId="0" xfId="0" applyNumberFormat="1" applyFont="1" applyBorder="1" applyAlignment="1" applyProtection="1" quotePrefix="1">
      <alignment horizontal="right"/>
      <protection/>
    </xf>
    <xf numFmtId="179" fontId="12" fillId="0" borderId="0" xfId="0" applyNumberFormat="1" applyFont="1" applyBorder="1" applyAlignment="1" applyProtection="1">
      <alignment horizontal="right"/>
      <protection/>
    </xf>
    <xf numFmtId="182" fontId="11" fillId="0" borderId="0" xfId="0" applyNumberFormat="1" applyFont="1" applyBorder="1" applyAlignment="1" applyProtection="1" quotePrefix="1">
      <alignment horizontal="left"/>
      <protection/>
    </xf>
    <xf numFmtId="182" fontId="11" fillId="0" borderId="0" xfId="0" applyNumberFormat="1" applyFont="1" applyBorder="1" applyAlignment="1" applyProtection="1">
      <alignment horizontal="left"/>
      <protection/>
    </xf>
    <xf numFmtId="182" fontId="11" fillId="0" borderId="0" xfId="0" applyNumberFormat="1" applyFont="1" applyBorder="1" applyAlignment="1" applyProtection="1">
      <alignment horizontal="right"/>
      <protection/>
    </xf>
    <xf numFmtId="179" fontId="11" fillId="0" borderId="0" xfId="0" applyNumberFormat="1" applyFont="1" applyBorder="1" applyAlignment="1" applyProtection="1">
      <alignment horizontal="left"/>
      <protection/>
    </xf>
    <xf numFmtId="182" fontId="11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quotePrefix="1">
      <alignment horizontal="left"/>
    </xf>
    <xf numFmtId="41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left"/>
    </xf>
    <xf numFmtId="41" fontId="11" fillId="0" borderId="0" xfId="0" applyNumberFormat="1" applyFont="1" applyBorder="1" applyAlignment="1" applyProtection="1" quotePrefix="1">
      <alignment horizontal="left"/>
      <protection/>
    </xf>
    <xf numFmtId="38" fontId="11" fillId="0" borderId="0" xfId="0" applyNumberFormat="1" applyFont="1" applyBorder="1" applyAlignment="1" applyProtection="1" quotePrefix="1">
      <alignment horizontal="left"/>
      <protection/>
    </xf>
    <xf numFmtId="41" fontId="11" fillId="0" borderId="0" xfId="0" applyNumberFormat="1" applyFont="1" applyBorder="1" applyAlignment="1">
      <alignment horizontal="left"/>
    </xf>
    <xf numFmtId="182" fontId="11" fillId="0" borderId="0" xfId="0" applyNumberFormat="1" applyFont="1" applyBorder="1" applyAlignment="1" applyProtection="1" quotePrefix="1">
      <alignment horizontal="right"/>
      <protection/>
    </xf>
    <xf numFmtId="41" fontId="11" fillId="0" borderId="7" xfId="0" applyNumberFormat="1" applyFont="1" applyBorder="1" applyAlignment="1" applyProtection="1">
      <alignment horizontal="center"/>
      <protection/>
    </xf>
    <xf numFmtId="38" fontId="11" fillId="0" borderId="0" xfId="0" applyNumberFormat="1" applyFont="1" applyBorder="1" applyAlignment="1" applyProtection="1" quotePrefix="1">
      <alignment horizontal="right"/>
      <protection/>
    </xf>
    <xf numFmtId="182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 applyProtection="1" quotePrefix="1">
      <alignment horizontal="right"/>
      <protection/>
    </xf>
    <xf numFmtId="49" fontId="12" fillId="0" borderId="0" xfId="0" applyNumberFormat="1" applyFont="1" applyBorder="1" applyAlignment="1" applyProtection="1" quotePrefix="1">
      <alignment horizontal="right"/>
      <protection/>
    </xf>
    <xf numFmtId="178" fontId="11" fillId="0" borderId="0" xfId="0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right"/>
    </xf>
    <xf numFmtId="41" fontId="11" fillId="0" borderId="1" xfId="0" applyNumberFormat="1" applyFont="1" applyBorder="1" applyAlignment="1">
      <alignment horizontal="center"/>
    </xf>
    <xf numFmtId="41" fontId="11" fillId="0" borderId="5" xfId="0" applyNumberFormat="1" applyFont="1" applyBorder="1" applyAlignment="1" applyProtection="1">
      <alignment horizontal="center"/>
      <protection/>
    </xf>
    <xf numFmtId="37" fontId="11" fillId="0" borderId="5" xfId="0" applyNumberFormat="1" applyFont="1" applyBorder="1" applyAlignment="1" applyProtection="1">
      <alignment horizontal="center"/>
      <protection/>
    </xf>
    <xf numFmtId="41" fontId="0" fillId="0" borderId="18" xfId="0" applyNumberFormat="1" applyFont="1" applyBorder="1" applyAlignment="1" applyProtection="1">
      <alignment horizontal="left"/>
      <protection/>
    </xf>
    <xf numFmtId="41" fontId="11" fillId="0" borderId="19" xfId="0" applyNumberFormat="1" applyFont="1" applyBorder="1" applyAlignment="1" applyProtection="1">
      <alignment horizontal="left"/>
      <protection/>
    </xf>
    <xf numFmtId="41" fontId="11" fillId="0" borderId="20" xfId="0" applyNumberFormat="1" applyFont="1" applyBorder="1" applyAlignment="1" applyProtection="1">
      <alignment horizontal="left"/>
      <protection/>
    </xf>
    <xf numFmtId="41" fontId="11" fillId="0" borderId="18" xfId="0" applyNumberFormat="1" applyFont="1" applyBorder="1" applyAlignment="1" applyProtection="1">
      <alignment horizontal="center"/>
      <protection/>
    </xf>
    <xf numFmtId="37" fontId="11" fillId="0" borderId="18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</cellXfs>
  <cellStyles count="22">
    <cellStyle name="Normal" xfId="0"/>
    <cellStyle name="Comma" xfId="15"/>
    <cellStyle name="Comma [0]" xfId="16"/>
    <cellStyle name="Comma [0]_A" xfId="17"/>
    <cellStyle name="Comma [0]_ADEF6" xfId="18"/>
    <cellStyle name="Comma [0]_AWP0694" xfId="19"/>
    <cellStyle name="Comma_A" xfId="20"/>
    <cellStyle name="Comma_AWP0694" xfId="21"/>
    <cellStyle name="Currency" xfId="22"/>
    <cellStyle name="Currency [0]" xfId="23"/>
    <cellStyle name="Currency [0]_A" xfId="24"/>
    <cellStyle name="Currency [0]_AWP0694" xfId="25"/>
    <cellStyle name="Currency_A" xfId="26"/>
    <cellStyle name="Currency_AWP0694" xfId="27"/>
    <cellStyle name="Normal_A" xfId="28"/>
    <cellStyle name="Normal_A_1" xfId="29"/>
    <cellStyle name="Normal_ADEF6" xfId="30"/>
    <cellStyle name="Normal_AEXESUM" xfId="31"/>
    <cellStyle name="Normal_AWP0694" xfId="32"/>
    <cellStyle name="Normal_C1TEBCL6" xfId="33"/>
    <cellStyle name="Normal_explain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H337"/>
  <sheetViews>
    <sheetView showGridLines="0" tabSelected="1" view="pageBreakPreview" zoomScaleSheetLayoutView="100" workbookViewId="0" topLeftCell="A1">
      <selection activeCell="F13" sqref="F13"/>
    </sheetView>
  </sheetViews>
  <sheetFormatPr defaultColWidth="19" defaultRowHeight="12" customHeight="1"/>
  <cols>
    <col min="1" max="1" width="4.83203125" style="49" customWidth="1"/>
    <col min="2" max="2" width="4.83203125" style="8" customWidth="1"/>
    <col min="3" max="4" width="3.83203125" style="8" customWidth="1"/>
    <col min="5" max="5" width="11.83203125" style="8" customWidth="1"/>
    <col min="6" max="6" width="1.83203125" style="8" customWidth="1"/>
    <col min="7" max="7" width="11.83203125" style="8" customWidth="1"/>
    <col min="8" max="8" width="1.83203125" style="8" customWidth="1"/>
    <col min="9" max="9" width="11.83203125" style="8" customWidth="1"/>
    <col min="10" max="10" width="1.83203125" style="8" customWidth="1"/>
    <col min="11" max="11" width="11.83203125" style="38" customWidth="1"/>
    <col min="12" max="12" width="1.83203125" style="38" customWidth="1"/>
    <col min="13" max="13" width="11.83203125" style="38" customWidth="1"/>
    <col min="14" max="14" width="1.83203125" style="38" customWidth="1"/>
    <col min="15" max="15" width="11.83203125" style="38" customWidth="1"/>
    <col min="16" max="16" width="1.83203125" style="38" customWidth="1"/>
    <col min="17" max="17" width="11.83203125" style="38" customWidth="1"/>
    <col min="18" max="18" width="1.83203125" style="8" customWidth="1"/>
    <col min="19" max="28" width="11.83203125" style="8" customWidth="1"/>
    <col min="29" max="16384" width="9.83203125" style="8" customWidth="1"/>
  </cols>
  <sheetData>
    <row r="2" spans="1:34" ht="12" customHeight="1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2" customHeight="1">
      <c r="A3" s="102" t="s">
        <v>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2" customHeight="1">
      <c r="A5" s="50"/>
      <c r="B5" s="5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30"/>
      <c r="O5" s="30"/>
      <c r="P5" s="30"/>
      <c r="Q5" s="30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2" customHeight="1">
      <c r="A6" s="50"/>
      <c r="B6" s="5"/>
      <c r="C6" s="5"/>
      <c r="D6" s="5"/>
      <c r="E6" s="5"/>
      <c r="F6" s="5"/>
      <c r="G6" s="5"/>
      <c r="H6" s="5"/>
      <c r="I6" s="5"/>
      <c r="J6" s="5"/>
      <c r="K6" s="30"/>
      <c r="L6" s="30"/>
      <c r="M6" s="30"/>
      <c r="N6" s="30"/>
      <c r="O6" s="30"/>
      <c r="P6" s="30"/>
      <c r="Q6" s="30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" customHeight="1">
      <c r="A7" s="102" t="s">
        <v>86</v>
      </c>
      <c r="B7" s="5"/>
      <c r="C7" s="5"/>
      <c r="D7" s="5"/>
      <c r="E7" s="5"/>
      <c r="F7" s="5"/>
      <c r="G7" s="5"/>
      <c r="H7" s="5"/>
      <c r="I7" s="5"/>
      <c r="J7" s="5"/>
      <c r="K7" s="30"/>
      <c r="L7" s="30"/>
      <c r="M7" s="30"/>
      <c r="N7" s="30"/>
      <c r="O7" s="30"/>
      <c r="P7" s="30"/>
      <c r="Q7" s="30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" customHeight="1">
      <c r="A8" s="102" t="s">
        <v>87</v>
      </c>
      <c r="B8" s="5"/>
      <c r="C8" s="5"/>
      <c r="D8" s="5"/>
      <c r="E8" s="5"/>
      <c r="F8" s="5"/>
      <c r="G8" s="5"/>
      <c r="H8" s="5"/>
      <c r="I8" s="5"/>
      <c r="J8" s="5"/>
      <c r="K8" s="30"/>
      <c r="L8" s="30"/>
      <c r="M8" s="30"/>
      <c r="N8" s="30"/>
      <c r="O8" s="3"/>
      <c r="P8" s="3"/>
      <c r="Q8" s="30"/>
      <c r="R8" s="5"/>
      <c r="S8" s="5"/>
      <c r="T8" s="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2" customHeight="1">
      <c r="A9" s="51"/>
      <c r="B9" s="5"/>
      <c r="C9" s="5"/>
      <c r="D9" s="5"/>
      <c r="E9" s="5"/>
      <c r="F9" s="5"/>
      <c r="G9" s="5"/>
      <c r="H9" s="5"/>
      <c r="I9" s="5"/>
      <c r="J9" s="5"/>
      <c r="K9" s="30"/>
      <c r="L9" s="30"/>
      <c r="M9" s="30"/>
      <c r="N9" s="30"/>
      <c r="O9" s="3"/>
      <c r="P9" s="3"/>
      <c r="Q9" s="30"/>
      <c r="R9" s="5"/>
      <c r="S9" s="5"/>
      <c r="T9" s="9"/>
      <c r="U9" s="5"/>
      <c r="V9" s="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2" customHeight="1">
      <c r="A10" s="102" t="s">
        <v>88</v>
      </c>
      <c r="B10" s="103" t="s">
        <v>89</v>
      </c>
      <c r="C10" s="5"/>
      <c r="D10" s="5"/>
      <c r="E10" s="5"/>
      <c r="F10" s="5"/>
      <c r="G10" s="5"/>
      <c r="H10" s="5"/>
      <c r="I10" s="5"/>
      <c r="J10" s="5"/>
      <c r="K10" s="30"/>
      <c r="L10" s="30"/>
      <c r="M10" s="30"/>
      <c r="N10" s="30"/>
      <c r="O10" s="30"/>
      <c r="P10" s="30"/>
      <c r="Q10" s="30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2" customHeight="1">
      <c r="A11" s="51"/>
      <c r="B11" s="5"/>
      <c r="C11" s="5"/>
      <c r="D11" s="5"/>
      <c r="E11" s="5"/>
      <c r="F11" s="5"/>
      <c r="G11" s="5"/>
      <c r="H11" s="5"/>
      <c r="I11" s="5"/>
      <c r="J11" s="5"/>
      <c r="K11" s="104"/>
      <c r="L11" s="105" t="s">
        <v>90</v>
      </c>
      <c r="M11" s="105"/>
      <c r="N11" s="105"/>
      <c r="O11" s="104"/>
      <c r="P11" s="105" t="s">
        <v>91</v>
      </c>
      <c r="Q11" s="10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2" customHeight="1">
      <c r="A12" s="50"/>
      <c r="B12" s="5"/>
      <c r="C12" s="5"/>
      <c r="D12" s="5"/>
      <c r="E12" s="5"/>
      <c r="F12" s="5"/>
      <c r="G12" s="5"/>
      <c r="H12" s="5"/>
      <c r="I12" s="5"/>
      <c r="J12" s="5"/>
      <c r="K12" s="105"/>
      <c r="L12" s="105"/>
      <c r="M12" s="136" t="s">
        <v>92</v>
      </c>
      <c r="N12" s="136"/>
      <c r="O12" s="136"/>
      <c r="P12" s="136"/>
      <c r="Q12" s="136" t="s">
        <v>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2" customHeight="1">
      <c r="A13" s="50"/>
      <c r="B13" s="5"/>
      <c r="C13" s="5"/>
      <c r="D13" s="5"/>
      <c r="E13" s="5"/>
      <c r="F13" s="5"/>
      <c r="G13" s="5"/>
      <c r="H13" s="5"/>
      <c r="I13" s="5"/>
      <c r="J13" s="5"/>
      <c r="K13" s="136" t="s">
        <v>93</v>
      </c>
      <c r="L13" s="105"/>
      <c r="M13" s="136" t="s">
        <v>94</v>
      </c>
      <c r="N13" s="136"/>
      <c r="O13" s="136" t="s">
        <v>93</v>
      </c>
      <c r="P13" s="136"/>
      <c r="Q13" s="136" t="s">
        <v>94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2" customHeight="1">
      <c r="A14" s="50"/>
      <c r="B14" s="5"/>
      <c r="C14" s="5"/>
      <c r="D14" s="5"/>
      <c r="E14" s="5"/>
      <c r="F14" s="5"/>
      <c r="G14" s="10"/>
      <c r="H14" s="10"/>
      <c r="I14" s="10"/>
      <c r="J14" s="10"/>
      <c r="K14" s="135" t="s">
        <v>94</v>
      </c>
      <c r="L14" s="106"/>
      <c r="M14" s="141" t="s">
        <v>95</v>
      </c>
      <c r="N14" s="135"/>
      <c r="O14" s="136" t="s">
        <v>94</v>
      </c>
      <c r="P14" s="136"/>
      <c r="Q14" s="141" t="s">
        <v>95</v>
      </c>
      <c r="R14" s="10"/>
      <c r="S14" s="10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2" customHeight="1">
      <c r="A15" s="50"/>
      <c r="B15" s="5"/>
      <c r="C15" s="5"/>
      <c r="D15" s="5"/>
      <c r="E15" s="5"/>
      <c r="F15" s="5"/>
      <c r="G15" s="11"/>
      <c r="H15" s="11"/>
      <c r="I15" s="11"/>
      <c r="J15" s="11"/>
      <c r="K15" s="137" t="s">
        <v>96</v>
      </c>
      <c r="L15" s="107"/>
      <c r="M15" s="137" t="s">
        <v>96</v>
      </c>
      <c r="N15" s="137"/>
      <c r="O15" s="140" t="s">
        <v>97</v>
      </c>
      <c r="P15" s="140"/>
      <c r="Q15" s="136" t="s">
        <v>98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2" customHeight="1">
      <c r="A16" s="50"/>
      <c r="B16" s="5"/>
      <c r="C16" s="5"/>
      <c r="D16" s="5"/>
      <c r="E16" s="5"/>
      <c r="F16" s="5"/>
      <c r="G16" s="11"/>
      <c r="H16" s="11"/>
      <c r="I16" s="11"/>
      <c r="J16" s="11"/>
      <c r="K16" s="138" t="s">
        <v>99</v>
      </c>
      <c r="L16" s="107"/>
      <c r="M16" s="138" t="s">
        <v>199</v>
      </c>
      <c r="N16" s="137"/>
      <c r="O16" s="138" t="s">
        <v>99</v>
      </c>
      <c r="P16" s="136"/>
      <c r="Q16" s="138" t="s">
        <v>199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2" customHeight="1">
      <c r="A17" s="50"/>
      <c r="B17" s="5"/>
      <c r="C17" s="5"/>
      <c r="D17" s="5"/>
      <c r="E17" s="5"/>
      <c r="F17" s="5"/>
      <c r="G17" s="12"/>
      <c r="H17" s="12"/>
      <c r="I17" s="12"/>
      <c r="J17" s="12"/>
      <c r="K17" s="138" t="s">
        <v>72</v>
      </c>
      <c r="L17" s="108"/>
      <c r="M17" s="138" t="s">
        <v>72</v>
      </c>
      <c r="N17" s="108"/>
      <c r="O17" s="138" t="s">
        <v>72</v>
      </c>
      <c r="P17" s="109"/>
      <c r="Q17" s="138" t="s">
        <v>72</v>
      </c>
      <c r="R17" s="12"/>
      <c r="S17" s="12"/>
      <c r="T17" s="13"/>
      <c r="U17" s="14"/>
      <c r="V17" s="5"/>
      <c r="W17" s="5"/>
      <c r="X17" s="5"/>
      <c r="Y17" s="5"/>
      <c r="Z17" s="11"/>
      <c r="AA17" s="11"/>
      <c r="AB17" s="11"/>
      <c r="AC17" s="13"/>
      <c r="AD17" s="11"/>
      <c r="AE17" s="11"/>
      <c r="AF17" s="11"/>
      <c r="AG17" s="13"/>
      <c r="AH17" s="14"/>
    </row>
    <row r="18" spans="1:34" ht="12" customHeight="1">
      <c r="A18" s="50"/>
      <c r="B18" s="5"/>
      <c r="C18" s="5"/>
      <c r="D18" s="5"/>
      <c r="E18" s="5"/>
      <c r="F18" s="5"/>
      <c r="G18" s="12"/>
      <c r="H18" s="12"/>
      <c r="I18" s="12"/>
      <c r="J18" s="12"/>
      <c r="K18" s="33"/>
      <c r="L18" s="33"/>
      <c r="M18" s="33"/>
      <c r="N18" s="33"/>
      <c r="O18" s="34"/>
      <c r="P18" s="34"/>
      <c r="Q18" s="33"/>
      <c r="R18" s="12"/>
      <c r="S18" s="12"/>
      <c r="T18" s="13"/>
      <c r="U18" s="14"/>
      <c r="V18" s="5"/>
      <c r="W18" s="5"/>
      <c r="X18" s="5"/>
      <c r="Y18" s="5"/>
      <c r="Z18" s="11"/>
      <c r="AA18" s="11"/>
      <c r="AB18" s="11"/>
      <c r="AC18" s="13"/>
      <c r="AD18" s="11"/>
      <c r="AE18" s="11"/>
      <c r="AF18" s="11"/>
      <c r="AG18" s="13"/>
      <c r="AH18" s="14"/>
    </row>
    <row r="19" spans="1:34" s="117" customFormat="1" ht="12" customHeight="1" thickBot="1">
      <c r="A19" s="102" t="s">
        <v>64</v>
      </c>
      <c r="B19" s="103" t="s">
        <v>79</v>
      </c>
      <c r="C19" s="103" t="s">
        <v>65</v>
      </c>
      <c r="D19" s="103"/>
      <c r="E19" s="103"/>
      <c r="F19" s="103"/>
      <c r="G19" s="128"/>
      <c r="H19" s="128"/>
      <c r="I19" s="128"/>
      <c r="J19" s="128"/>
      <c r="K19" s="129">
        <v>263742</v>
      </c>
      <c r="L19" s="108"/>
      <c r="M19" s="130" t="s">
        <v>198</v>
      </c>
      <c r="N19" s="108"/>
      <c r="O19" s="129">
        <v>737326</v>
      </c>
      <c r="P19" s="131"/>
      <c r="Q19" s="129">
        <v>783489</v>
      </c>
      <c r="R19" s="128"/>
      <c r="S19" s="128"/>
      <c r="T19" s="132"/>
      <c r="U19" s="132"/>
      <c r="V19" s="103"/>
      <c r="W19" s="103"/>
      <c r="X19" s="103"/>
      <c r="Y19" s="103"/>
      <c r="Z19" s="133"/>
      <c r="AA19" s="133"/>
      <c r="AB19" s="133"/>
      <c r="AC19" s="134"/>
      <c r="AD19" s="133"/>
      <c r="AE19" s="133"/>
      <c r="AF19" s="133"/>
      <c r="AG19" s="132"/>
      <c r="AH19" s="132"/>
    </row>
    <row r="20" spans="1:34" ht="12" customHeight="1" thickBot="1">
      <c r="A20" s="50"/>
      <c r="B20" s="5" t="s">
        <v>80</v>
      </c>
      <c r="C20" s="5" t="s">
        <v>100</v>
      </c>
      <c r="D20" s="5"/>
      <c r="E20" s="5"/>
      <c r="F20" s="5"/>
      <c r="G20" s="12"/>
      <c r="H20" s="12"/>
      <c r="I20" s="12"/>
      <c r="J20" s="12"/>
      <c r="K20" s="53">
        <v>0</v>
      </c>
      <c r="L20" s="33"/>
      <c r="M20" s="56" t="s">
        <v>198</v>
      </c>
      <c r="N20" s="33"/>
      <c r="O20" s="53">
        <v>0</v>
      </c>
      <c r="P20" s="39"/>
      <c r="Q20" s="53">
        <v>0</v>
      </c>
      <c r="R20" s="12"/>
      <c r="S20" s="12"/>
      <c r="T20" s="14"/>
      <c r="U20" s="14"/>
      <c r="V20" s="5"/>
      <c r="W20" s="5"/>
      <c r="X20" s="5"/>
      <c r="Y20" s="5"/>
      <c r="Z20" s="11"/>
      <c r="AA20" s="11"/>
      <c r="AB20" s="11"/>
      <c r="AC20" s="15"/>
      <c r="AD20" s="11"/>
      <c r="AE20" s="11"/>
      <c r="AF20" s="11"/>
      <c r="AG20" s="14"/>
      <c r="AH20" s="14"/>
    </row>
    <row r="21" spans="1:34" ht="12" customHeight="1" thickBot="1">
      <c r="A21" s="50"/>
      <c r="B21" s="5" t="s">
        <v>81</v>
      </c>
      <c r="C21" s="5" t="s">
        <v>101</v>
      </c>
      <c r="D21" s="5"/>
      <c r="E21" s="5"/>
      <c r="F21" s="5"/>
      <c r="G21" s="12"/>
      <c r="H21" s="12"/>
      <c r="I21" s="12"/>
      <c r="J21" s="12"/>
      <c r="K21" s="53">
        <v>957</v>
      </c>
      <c r="L21" s="33"/>
      <c r="M21" s="56" t="s">
        <v>198</v>
      </c>
      <c r="N21" s="33"/>
      <c r="O21" s="53">
        <v>14586</v>
      </c>
      <c r="P21" s="34"/>
      <c r="Q21" s="53">
        <v>19245</v>
      </c>
      <c r="R21" s="12"/>
      <c r="S21" s="12"/>
      <c r="T21" s="13"/>
      <c r="U21" s="14"/>
      <c r="V21" s="5"/>
      <c r="W21" s="5"/>
      <c r="X21" s="5"/>
      <c r="Y21" s="5"/>
      <c r="Z21" s="11"/>
      <c r="AA21" s="11"/>
      <c r="AB21" s="11"/>
      <c r="AC21" s="15"/>
      <c r="AD21" s="11"/>
      <c r="AE21" s="11"/>
      <c r="AF21" s="11"/>
      <c r="AG21" s="14"/>
      <c r="AH21" s="14"/>
    </row>
    <row r="22" spans="1:34" ht="12" customHeight="1">
      <c r="A22" s="50"/>
      <c r="B22" s="5"/>
      <c r="C22" s="5"/>
      <c r="D22" s="5"/>
      <c r="E22" s="5"/>
      <c r="F22" s="5"/>
      <c r="G22" s="12"/>
      <c r="H22" s="12"/>
      <c r="I22" s="12"/>
      <c r="J22" s="12"/>
      <c r="K22" s="33"/>
      <c r="L22" s="33"/>
      <c r="M22" s="57"/>
      <c r="N22" s="33"/>
      <c r="O22" s="33"/>
      <c r="P22" s="34"/>
      <c r="Q22" s="33"/>
      <c r="R22" s="12"/>
      <c r="S22" s="12"/>
      <c r="T22" s="13"/>
      <c r="U22" s="14"/>
      <c r="V22" s="5"/>
      <c r="W22" s="5"/>
      <c r="X22" s="5"/>
      <c r="Y22" s="5"/>
      <c r="Z22" s="11"/>
      <c r="AA22" s="11"/>
      <c r="AB22" s="11"/>
      <c r="AC22" s="15"/>
      <c r="AD22" s="11"/>
      <c r="AE22" s="11"/>
      <c r="AF22" s="11"/>
      <c r="AG22" s="14"/>
      <c r="AH22" s="14"/>
    </row>
    <row r="23" spans="1:34" ht="12" customHeight="1">
      <c r="A23" s="50" t="s">
        <v>102</v>
      </c>
      <c r="B23" s="5" t="s">
        <v>79</v>
      </c>
      <c r="C23" s="5" t="s">
        <v>245</v>
      </c>
      <c r="D23" s="5"/>
      <c r="E23" s="5"/>
      <c r="F23" s="5"/>
      <c r="G23" s="12"/>
      <c r="H23" s="12"/>
      <c r="I23" s="12"/>
      <c r="J23" s="12"/>
      <c r="K23" s="33"/>
      <c r="L23" s="33"/>
      <c r="M23" s="57"/>
      <c r="N23" s="33"/>
      <c r="O23" s="34"/>
      <c r="P23" s="34"/>
      <c r="Q23" s="33"/>
      <c r="R23" s="12"/>
      <c r="S23" s="12"/>
      <c r="T23" s="13"/>
      <c r="U23" s="14"/>
      <c r="V23" s="5"/>
      <c r="W23" s="5"/>
      <c r="X23" s="5"/>
      <c r="Y23" s="5"/>
      <c r="Z23" s="11"/>
      <c r="AA23" s="11"/>
      <c r="AB23" s="11"/>
      <c r="AC23" s="15"/>
      <c r="AD23" s="11"/>
      <c r="AE23" s="11"/>
      <c r="AF23" s="11"/>
      <c r="AG23" s="14"/>
      <c r="AH23" s="14"/>
    </row>
    <row r="24" spans="1:34" ht="12" customHeight="1">
      <c r="A24" s="50"/>
      <c r="B24" s="5"/>
      <c r="C24" s="5" t="s">
        <v>177</v>
      </c>
      <c r="D24" s="5"/>
      <c r="E24" s="5"/>
      <c r="F24" s="5"/>
      <c r="G24" s="12"/>
      <c r="H24" s="12"/>
      <c r="I24" s="12"/>
      <c r="J24" s="12"/>
      <c r="K24" s="33"/>
      <c r="L24" s="33"/>
      <c r="M24" s="57"/>
      <c r="N24" s="33"/>
      <c r="O24" s="34"/>
      <c r="P24" s="34"/>
      <c r="Q24" s="33"/>
      <c r="R24" s="12"/>
      <c r="S24" s="12"/>
      <c r="T24" s="13"/>
      <c r="U24" s="14"/>
      <c r="V24" s="5"/>
      <c r="W24" s="5"/>
      <c r="X24" s="5"/>
      <c r="Y24" s="5"/>
      <c r="Z24" s="11"/>
      <c r="AA24" s="11"/>
      <c r="AB24" s="11"/>
      <c r="AC24" s="15"/>
      <c r="AD24" s="11"/>
      <c r="AE24" s="11"/>
      <c r="AF24" s="11"/>
      <c r="AG24" s="14"/>
      <c r="AH24" s="14"/>
    </row>
    <row r="25" spans="1:34" ht="12" customHeight="1">
      <c r="A25" s="50"/>
      <c r="B25" s="5"/>
      <c r="C25" s="5" t="s">
        <v>178</v>
      </c>
      <c r="D25" s="5"/>
      <c r="E25" s="5"/>
      <c r="F25" s="5"/>
      <c r="G25" s="12"/>
      <c r="H25" s="12"/>
      <c r="I25" s="12"/>
      <c r="J25" s="12"/>
      <c r="K25" s="33">
        <v>73898</v>
      </c>
      <c r="L25" s="33"/>
      <c r="M25" s="57" t="s">
        <v>198</v>
      </c>
      <c r="N25" s="33"/>
      <c r="O25" s="33">
        <v>151590</v>
      </c>
      <c r="P25" s="34"/>
      <c r="Q25" s="33">
        <v>5267</v>
      </c>
      <c r="R25" s="12"/>
      <c r="S25" s="12"/>
      <c r="T25" s="15"/>
      <c r="U25" s="14"/>
      <c r="V25" s="5"/>
      <c r="W25" s="5"/>
      <c r="X25" s="5"/>
      <c r="Y25" s="5"/>
      <c r="Z25" s="11"/>
      <c r="AA25" s="11"/>
      <c r="AB25" s="11"/>
      <c r="AC25" s="15"/>
      <c r="AD25" s="11"/>
      <c r="AE25" s="11"/>
      <c r="AF25" s="11"/>
      <c r="AG25" s="14"/>
      <c r="AH25" s="14"/>
    </row>
    <row r="26" spans="1:34" ht="12" customHeight="1">
      <c r="A26" s="50"/>
      <c r="B26" s="6" t="s">
        <v>80</v>
      </c>
      <c r="C26" s="5" t="s">
        <v>77</v>
      </c>
      <c r="D26" s="5"/>
      <c r="E26" s="5"/>
      <c r="F26" s="5"/>
      <c r="G26" s="12"/>
      <c r="H26" s="12"/>
      <c r="I26" s="12"/>
      <c r="J26" s="12"/>
      <c r="K26" s="33">
        <v>-27742</v>
      </c>
      <c r="L26" s="33"/>
      <c r="M26" s="57" t="s">
        <v>198</v>
      </c>
      <c r="N26" s="33"/>
      <c r="O26" s="33">
        <v>-72833</v>
      </c>
      <c r="P26" s="34"/>
      <c r="Q26" s="33">
        <v>-61922</v>
      </c>
      <c r="R26" s="12"/>
      <c r="S26" s="12"/>
      <c r="T26" s="13"/>
      <c r="U26" s="14"/>
      <c r="V26" s="5"/>
      <c r="W26" s="6"/>
      <c r="X26" s="5"/>
      <c r="Y26" s="5"/>
      <c r="Z26" s="11"/>
      <c r="AA26" s="11"/>
      <c r="AB26" s="11"/>
      <c r="AC26" s="13"/>
      <c r="AD26" s="11"/>
      <c r="AE26" s="11"/>
      <c r="AF26" s="11"/>
      <c r="AG26" s="13"/>
      <c r="AH26" s="14"/>
    </row>
    <row r="27" spans="1:34" ht="12" customHeight="1">
      <c r="A27" s="50"/>
      <c r="B27" s="5" t="s">
        <v>81</v>
      </c>
      <c r="C27" s="5" t="s">
        <v>103</v>
      </c>
      <c r="D27" s="5"/>
      <c r="E27" s="5"/>
      <c r="F27" s="5"/>
      <c r="G27" s="12"/>
      <c r="H27" s="12"/>
      <c r="I27" s="12"/>
      <c r="J27" s="12"/>
      <c r="K27" s="33">
        <v>-51534</v>
      </c>
      <c r="L27" s="33"/>
      <c r="M27" s="57" t="s">
        <v>198</v>
      </c>
      <c r="N27" s="33"/>
      <c r="O27" s="33">
        <v>-160406</v>
      </c>
      <c r="P27" s="34"/>
      <c r="Q27" s="33">
        <f>-89667-56224-4410</f>
        <v>-150301</v>
      </c>
      <c r="R27" s="12"/>
      <c r="S27" s="12"/>
      <c r="T27" s="13"/>
      <c r="U27" s="14"/>
      <c r="V27" s="5"/>
      <c r="W27" s="5"/>
      <c r="X27" s="5"/>
      <c r="Y27" s="5"/>
      <c r="Z27" s="11"/>
      <c r="AA27" s="11"/>
      <c r="AB27" s="11"/>
      <c r="AC27" s="13"/>
      <c r="AD27" s="11"/>
      <c r="AE27" s="11"/>
      <c r="AF27" s="11"/>
      <c r="AG27" s="13"/>
      <c r="AH27" s="14"/>
    </row>
    <row r="28" spans="1:34" ht="12" customHeight="1">
      <c r="A28" s="50"/>
      <c r="B28" s="5" t="s">
        <v>104</v>
      </c>
      <c r="C28" s="5" t="s">
        <v>105</v>
      </c>
      <c r="D28" s="5"/>
      <c r="E28" s="5"/>
      <c r="F28" s="5"/>
      <c r="G28" s="12"/>
      <c r="H28" s="12"/>
      <c r="I28" s="12"/>
      <c r="J28" s="12"/>
      <c r="K28" s="54">
        <v>-16511</v>
      </c>
      <c r="L28" s="33"/>
      <c r="M28" s="58" t="s">
        <v>198</v>
      </c>
      <c r="N28" s="33"/>
      <c r="O28" s="54">
        <v>-64458</v>
      </c>
      <c r="P28" s="34"/>
      <c r="Q28" s="54">
        <f>-Q134</f>
        <v>-113036</v>
      </c>
      <c r="R28" s="12"/>
      <c r="S28" s="12"/>
      <c r="T28" s="15"/>
      <c r="U28" s="14"/>
      <c r="V28" s="5"/>
      <c r="W28" s="5"/>
      <c r="X28" s="5"/>
      <c r="Y28" s="5"/>
      <c r="Z28" s="11"/>
      <c r="AA28" s="11"/>
      <c r="AB28" s="11"/>
      <c r="AC28" s="13"/>
      <c r="AD28" s="11"/>
      <c r="AE28" s="11"/>
      <c r="AF28" s="11"/>
      <c r="AG28" s="13"/>
      <c r="AH28" s="14"/>
    </row>
    <row r="29" spans="1:34" ht="12" customHeight="1">
      <c r="A29" s="50"/>
      <c r="B29" s="103" t="s">
        <v>106</v>
      </c>
      <c r="C29" s="103" t="s">
        <v>247</v>
      </c>
      <c r="D29" s="5"/>
      <c r="E29" s="5"/>
      <c r="F29" s="5"/>
      <c r="G29" s="12"/>
      <c r="H29" s="12"/>
      <c r="I29" s="12"/>
      <c r="J29" s="12"/>
      <c r="K29" s="33"/>
      <c r="L29" s="33"/>
      <c r="M29" s="57"/>
      <c r="N29" s="33"/>
      <c r="O29" s="34"/>
      <c r="P29" s="34"/>
      <c r="Q29" s="33"/>
      <c r="R29" s="12"/>
      <c r="S29" s="12"/>
      <c r="T29" s="13"/>
      <c r="U29" s="14"/>
      <c r="V29" s="5"/>
      <c r="W29" s="5"/>
      <c r="X29" s="5"/>
      <c r="Y29" s="5"/>
      <c r="Z29" s="11"/>
      <c r="AA29" s="11"/>
      <c r="AB29" s="11"/>
      <c r="AC29" s="13"/>
      <c r="AD29" s="11"/>
      <c r="AE29" s="11"/>
      <c r="AF29" s="11"/>
      <c r="AG29" s="13"/>
      <c r="AH29" s="14"/>
    </row>
    <row r="30" spans="1:34" ht="12" customHeight="1">
      <c r="A30" s="50"/>
      <c r="B30" s="103"/>
      <c r="C30" s="103" t="s">
        <v>220</v>
      </c>
      <c r="D30" s="5"/>
      <c r="E30" s="5"/>
      <c r="F30" s="5"/>
      <c r="G30" s="12"/>
      <c r="H30" s="12"/>
      <c r="I30" s="12"/>
      <c r="J30" s="12"/>
      <c r="K30" s="33"/>
      <c r="L30" s="33"/>
      <c r="M30" s="57"/>
      <c r="N30" s="33"/>
      <c r="O30" s="34"/>
      <c r="P30" s="34"/>
      <c r="Q30" s="33"/>
      <c r="R30" s="12"/>
      <c r="S30" s="12"/>
      <c r="T30" s="13"/>
      <c r="U30" s="14"/>
      <c r="V30" s="5"/>
      <c r="W30" s="5"/>
      <c r="X30" s="5"/>
      <c r="Y30" s="5"/>
      <c r="Z30" s="11"/>
      <c r="AA30" s="11"/>
      <c r="AB30" s="11"/>
      <c r="AC30" s="13"/>
      <c r="AD30" s="11"/>
      <c r="AE30" s="11"/>
      <c r="AF30" s="11"/>
      <c r="AG30" s="13"/>
      <c r="AH30" s="14"/>
    </row>
    <row r="31" spans="1:34" ht="12" customHeight="1">
      <c r="A31" s="50"/>
      <c r="B31" s="103"/>
      <c r="C31" s="103" t="s">
        <v>221</v>
      </c>
      <c r="D31" s="5"/>
      <c r="E31" s="5"/>
      <c r="F31" s="5"/>
      <c r="G31" s="7"/>
      <c r="H31" s="7"/>
      <c r="I31" s="7"/>
      <c r="J31" s="7"/>
      <c r="K31" s="36"/>
      <c r="L31" s="36"/>
      <c r="M31" s="59"/>
      <c r="N31" s="36"/>
      <c r="O31" s="40"/>
      <c r="P31" s="40"/>
      <c r="Q31" s="36"/>
      <c r="R31" s="7"/>
      <c r="S31" s="7"/>
      <c r="T31" s="14"/>
      <c r="U31" s="14"/>
      <c r="V31" s="5"/>
      <c r="W31" s="5"/>
      <c r="X31" s="5"/>
      <c r="Y31" s="5"/>
      <c r="Z31" s="7"/>
      <c r="AA31" s="7"/>
      <c r="AB31" s="7"/>
      <c r="AC31" s="17"/>
      <c r="AD31" s="7"/>
      <c r="AE31" s="7"/>
      <c r="AF31" s="7"/>
      <c r="AG31" s="14"/>
      <c r="AH31" s="14"/>
    </row>
    <row r="32" spans="1:34" s="117" customFormat="1" ht="12" customHeight="1">
      <c r="A32" s="102"/>
      <c r="B32" s="103"/>
      <c r="C32" s="103" t="s">
        <v>179</v>
      </c>
      <c r="D32" s="103"/>
      <c r="E32" s="116"/>
      <c r="F32" s="116"/>
      <c r="G32" s="142"/>
      <c r="H32" s="142"/>
      <c r="I32" s="142"/>
      <c r="J32" s="142"/>
      <c r="K32" s="108">
        <f>SUM(K25:K28)</f>
        <v>-21889</v>
      </c>
      <c r="L32" s="114"/>
      <c r="M32" s="139" t="s">
        <v>198</v>
      </c>
      <c r="N32" s="110"/>
      <c r="O32" s="108">
        <f>SUM(O25:O28)</f>
        <v>-146107</v>
      </c>
      <c r="P32" s="114"/>
      <c r="Q32" s="108">
        <f>SUM(Q25:Q28)</f>
        <v>-319992</v>
      </c>
      <c r="R32" s="143"/>
      <c r="S32" s="143"/>
      <c r="T32" s="132"/>
      <c r="U32" s="132"/>
      <c r="V32" s="103"/>
      <c r="W32" s="103"/>
      <c r="X32" s="103"/>
      <c r="Y32" s="116"/>
      <c r="Z32" s="142"/>
      <c r="AA32" s="143"/>
      <c r="AB32" s="143"/>
      <c r="AC32" s="143"/>
      <c r="AD32" s="143"/>
      <c r="AE32" s="143"/>
      <c r="AF32" s="143"/>
      <c r="AG32" s="132"/>
      <c r="AH32" s="132"/>
    </row>
    <row r="33" spans="1:34" ht="12" customHeight="1">
      <c r="A33" s="50"/>
      <c r="B33" s="5" t="s">
        <v>107</v>
      </c>
      <c r="C33" s="5" t="s">
        <v>108</v>
      </c>
      <c r="D33" s="5"/>
      <c r="E33" s="5"/>
      <c r="F33" s="5"/>
      <c r="G33" s="7"/>
      <c r="H33" s="7"/>
      <c r="I33" s="7"/>
      <c r="J33" s="7"/>
      <c r="K33" s="54">
        <v>12201</v>
      </c>
      <c r="L33" s="33"/>
      <c r="M33" s="58" t="s">
        <v>198</v>
      </c>
      <c r="N33" s="33"/>
      <c r="O33" s="54">
        <v>116</v>
      </c>
      <c r="P33" s="34"/>
      <c r="Q33" s="54">
        <v>-72875</v>
      </c>
      <c r="R33" s="7"/>
      <c r="S33" s="7"/>
      <c r="T33" s="10"/>
      <c r="U33" s="5"/>
      <c r="V33" s="5"/>
      <c r="W33" s="5"/>
      <c r="X33" s="5"/>
      <c r="Y33" s="5"/>
      <c r="Z33" s="7"/>
      <c r="AA33" s="7"/>
      <c r="AB33" s="7"/>
      <c r="AC33" s="7"/>
      <c r="AD33" s="7"/>
      <c r="AE33" s="7"/>
      <c r="AF33" s="7"/>
      <c r="AG33" s="10"/>
      <c r="AH33" s="5"/>
    </row>
    <row r="34" spans="1:34" s="117" customFormat="1" ht="12" customHeight="1">
      <c r="A34" s="102"/>
      <c r="B34" s="103" t="s">
        <v>109</v>
      </c>
      <c r="C34" s="103" t="s">
        <v>248</v>
      </c>
      <c r="D34" s="103"/>
      <c r="E34" s="103"/>
      <c r="F34" s="103"/>
      <c r="G34" s="143"/>
      <c r="H34" s="143"/>
      <c r="I34" s="143"/>
      <c r="J34" s="143"/>
      <c r="K34" s="114"/>
      <c r="L34" s="114"/>
      <c r="M34" s="144"/>
      <c r="N34" s="114"/>
      <c r="O34" s="114"/>
      <c r="P34" s="114"/>
      <c r="Q34" s="114"/>
      <c r="R34" s="143"/>
      <c r="S34" s="143"/>
      <c r="T34" s="145"/>
      <c r="U34" s="103"/>
      <c r="V34" s="103"/>
      <c r="W34" s="103"/>
      <c r="X34" s="103"/>
      <c r="Y34" s="103"/>
      <c r="Z34" s="143"/>
      <c r="AA34" s="143"/>
      <c r="AB34" s="143"/>
      <c r="AC34" s="143"/>
      <c r="AD34" s="143"/>
      <c r="AE34" s="143"/>
      <c r="AF34" s="143"/>
      <c r="AG34" s="145"/>
      <c r="AH34" s="103"/>
    </row>
    <row r="35" spans="1:34" s="117" customFormat="1" ht="12" customHeight="1">
      <c r="A35" s="102"/>
      <c r="B35" s="103"/>
      <c r="C35" s="116" t="s">
        <v>179</v>
      </c>
      <c r="D35" s="103"/>
      <c r="E35" s="103"/>
      <c r="F35" s="103"/>
      <c r="G35" s="143"/>
      <c r="H35" s="143"/>
      <c r="I35" s="143"/>
      <c r="J35" s="143"/>
      <c r="K35" s="147">
        <f>SUM(K32:K33)</f>
        <v>-9688</v>
      </c>
      <c r="L35" s="114"/>
      <c r="M35" s="139" t="s">
        <v>198</v>
      </c>
      <c r="N35" s="114"/>
      <c r="O35" s="146">
        <f>SUM(O32:O33)</f>
        <v>-145991</v>
      </c>
      <c r="P35" s="114"/>
      <c r="Q35" s="146">
        <f>SUM(Q32:Q33)</f>
        <v>-392867</v>
      </c>
      <c r="R35" s="143"/>
      <c r="S35" s="143"/>
      <c r="T35" s="145"/>
      <c r="U35" s="103"/>
      <c r="V35" s="103"/>
      <c r="W35" s="103"/>
      <c r="X35" s="103"/>
      <c r="Y35" s="103"/>
      <c r="Z35" s="143"/>
      <c r="AA35" s="143"/>
      <c r="AB35" s="143"/>
      <c r="AC35" s="143"/>
      <c r="AD35" s="143"/>
      <c r="AE35" s="143"/>
      <c r="AF35" s="143"/>
      <c r="AG35" s="145"/>
      <c r="AH35" s="103"/>
    </row>
    <row r="36" spans="1:34" ht="12" customHeight="1">
      <c r="A36" s="50"/>
      <c r="B36" s="6" t="s">
        <v>110</v>
      </c>
      <c r="C36" s="2" t="s">
        <v>83</v>
      </c>
      <c r="D36" s="5"/>
      <c r="E36" s="5"/>
      <c r="F36" s="5"/>
      <c r="G36" s="12"/>
      <c r="H36" s="12"/>
      <c r="I36" s="12"/>
      <c r="J36" s="12"/>
      <c r="K36" s="63">
        <f>-K151</f>
        <v>-5280</v>
      </c>
      <c r="L36" s="33"/>
      <c r="M36" s="58" t="s">
        <v>198</v>
      </c>
      <c r="N36" s="33"/>
      <c r="O36" s="63">
        <f>-O151</f>
        <v>1934</v>
      </c>
      <c r="P36" s="34"/>
      <c r="Q36" s="63">
        <f>-Q151</f>
        <v>-26955</v>
      </c>
      <c r="R36" s="12"/>
      <c r="S36" s="12"/>
      <c r="T36" s="10"/>
      <c r="U36" s="5"/>
      <c r="V36" s="5"/>
      <c r="W36" s="6"/>
      <c r="X36" s="6"/>
      <c r="Y36" s="5"/>
      <c r="Z36" s="11"/>
      <c r="AA36" s="11"/>
      <c r="AB36" s="11"/>
      <c r="AC36" s="11"/>
      <c r="AD36" s="11"/>
      <c r="AE36" s="11"/>
      <c r="AF36" s="11"/>
      <c r="AG36" s="10"/>
      <c r="AH36" s="5"/>
    </row>
    <row r="37" spans="1:34" s="117" customFormat="1" ht="12" customHeight="1">
      <c r="A37" s="102"/>
      <c r="B37" s="111" t="s">
        <v>111</v>
      </c>
      <c r="C37" s="148" t="s">
        <v>111</v>
      </c>
      <c r="D37" s="103" t="s">
        <v>249</v>
      </c>
      <c r="E37" s="103"/>
      <c r="F37" s="103"/>
      <c r="G37" s="128"/>
      <c r="H37" s="128"/>
      <c r="I37" s="128"/>
      <c r="J37" s="128"/>
      <c r="K37" s="149"/>
      <c r="L37" s="149"/>
      <c r="M37" s="139"/>
      <c r="N37" s="108"/>
      <c r="O37" s="107"/>
      <c r="P37" s="107"/>
      <c r="Q37" s="108"/>
      <c r="R37" s="128"/>
      <c r="S37" s="128"/>
      <c r="T37" s="103"/>
      <c r="U37" s="103"/>
      <c r="V37" s="103"/>
      <c r="W37" s="111"/>
      <c r="X37" s="111"/>
      <c r="Y37" s="103"/>
      <c r="Z37" s="133"/>
      <c r="AA37" s="150"/>
      <c r="AB37" s="133"/>
      <c r="AC37" s="133"/>
      <c r="AD37" s="133"/>
      <c r="AE37" s="133"/>
      <c r="AF37" s="133"/>
      <c r="AG37" s="103"/>
      <c r="AH37" s="103"/>
    </row>
    <row r="38" spans="1:34" s="117" customFormat="1" ht="12" customHeight="1">
      <c r="A38" s="102"/>
      <c r="B38" s="111"/>
      <c r="C38" s="148"/>
      <c r="D38" s="103" t="s">
        <v>82</v>
      </c>
      <c r="E38" s="103"/>
      <c r="F38" s="103"/>
      <c r="G38" s="128"/>
      <c r="H38" s="128"/>
      <c r="I38" s="128"/>
      <c r="J38" s="128"/>
      <c r="K38" s="149">
        <f>SUM(K35:K36)</f>
        <v>-14968</v>
      </c>
      <c r="L38" s="149"/>
      <c r="M38" s="139" t="s">
        <v>198</v>
      </c>
      <c r="N38" s="108"/>
      <c r="O38" s="149">
        <f>SUM(O35:O36)</f>
        <v>-144057</v>
      </c>
      <c r="P38" s="107"/>
      <c r="Q38" s="149">
        <f>SUM(Q35:Q36)</f>
        <v>-419822</v>
      </c>
      <c r="R38" s="128"/>
      <c r="S38" s="128"/>
      <c r="T38" s="103"/>
      <c r="U38" s="103"/>
      <c r="V38" s="103"/>
      <c r="W38" s="111"/>
      <c r="X38" s="111"/>
      <c r="Y38" s="103"/>
      <c r="Z38" s="133"/>
      <c r="AA38" s="150"/>
      <c r="AB38" s="133"/>
      <c r="AC38" s="133"/>
      <c r="AD38" s="133"/>
      <c r="AE38" s="133"/>
      <c r="AF38" s="133"/>
      <c r="AG38" s="103"/>
      <c r="AH38" s="103"/>
    </row>
    <row r="39" spans="1:34" ht="12" customHeight="1">
      <c r="A39" s="50"/>
      <c r="B39" s="6"/>
      <c r="C39" s="2" t="s">
        <v>112</v>
      </c>
      <c r="D39" s="5" t="s">
        <v>201</v>
      </c>
      <c r="E39" s="5"/>
      <c r="F39" s="5"/>
      <c r="G39" s="12"/>
      <c r="H39" s="12"/>
      <c r="I39" s="12"/>
      <c r="J39" s="12"/>
      <c r="K39" s="54">
        <v>-4548</v>
      </c>
      <c r="L39" s="33"/>
      <c r="M39" s="58" t="s">
        <v>198</v>
      </c>
      <c r="N39" s="33"/>
      <c r="O39" s="54">
        <v>-8153</v>
      </c>
      <c r="P39" s="34"/>
      <c r="Q39" s="54">
        <v>51218</v>
      </c>
      <c r="R39" s="12"/>
      <c r="S39" s="12"/>
      <c r="T39" s="5"/>
      <c r="U39" s="5"/>
      <c r="V39" s="5"/>
      <c r="W39" s="6"/>
      <c r="X39" s="6"/>
      <c r="Y39" s="5"/>
      <c r="Z39" s="11"/>
      <c r="AA39" s="20"/>
      <c r="AB39" s="11"/>
      <c r="AC39" s="11"/>
      <c r="AD39" s="11"/>
      <c r="AE39" s="11"/>
      <c r="AF39" s="11"/>
      <c r="AG39" s="5"/>
      <c r="AH39" s="5"/>
    </row>
    <row r="40" spans="1:34" s="117" customFormat="1" ht="12" customHeight="1">
      <c r="A40" s="102"/>
      <c r="B40" s="111" t="s">
        <v>113</v>
      </c>
      <c r="C40" s="116" t="s">
        <v>251</v>
      </c>
      <c r="D40" s="103"/>
      <c r="E40" s="103"/>
      <c r="F40" s="103"/>
      <c r="G40" s="128"/>
      <c r="H40" s="128"/>
      <c r="I40" s="128"/>
      <c r="J40" s="128"/>
      <c r="K40" s="149"/>
      <c r="L40" s="149"/>
      <c r="M40" s="139"/>
      <c r="N40" s="108"/>
      <c r="O40" s="107"/>
      <c r="P40" s="107"/>
      <c r="Q40" s="108"/>
      <c r="R40" s="128"/>
      <c r="S40" s="128"/>
      <c r="T40" s="103"/>
      <c r="U40" s="103"/>
      <c r="V40" s="103"/>
      <c r="W40" s="111"/>
      <c r="X40" s="111"/>
      <c r="Y40" s="103"/>
      <c r="Z40" s="133"/>
      <c r="AA40" s="150"/>
      <c r="AB40" s="133"/>
      <c r="AC40" s="133"/>
      <c r="AD40" s="133"/>
      <c r="AE40" s="133"/>
      <c r="AF40" s="133"/>
      <c r="AG40" s="103"/>
      <c r="AH40" s="103"/>
    </row>
    <row r="41" spans="1:34" s="117" customFormat="1" ht="12" customHeight="1">
      <c r="A41" s="102"/>
      <c r="B41" s="111"/>
      <c r="C41" s="116" t="s">
        <v>250</v>
      </c>
      <c r="D41" s="103"/>
      <c r="E41" s="103"/>
      <c r="F41" s="103"/>
      <c r="G41" s="128"/>
      <c r="H41" s="128"/>
      <c r="I41" s="128"/>
      <c r="J41" s="128"/>
      <c r="K41" s="149">
        <f>SUM(K38:K39)</f>
        <v>-19516</v>
      </c>
      <c r="L41" s="149"/>
      <c r="M41" s="139" t="s">
        <v>198</v>
      </c>
      <c r="N41" s="108"/>
      <c r="O41" s="149">
        <f>SUM(O38:O39)</f>
        <v>-152210</v>
      </c>
      <c r="P41" s="107"/>
      <c r="Q41" s="149">
        <f>SUM(Q38:Q39)</f>
        <v>-368604</v>
      </c>
      <c r="R41" s="128"/>
      <c r="S41" s="151"/>
      <c r="T41" s="103"/>
      <c r="U41" s="103"/>
      <c r="V41" s="103"/>
      <c r="W41" s="111"/>
      <c r="X41" s="111"/>
      <c r="Y41" s="103"/>
      <c r="Z41" s="133"/>
      <c r="AA41" s="150"/>
      <c r="AB41" s="133"/>
      <c r="AC41" s="133"/>
      <c r="AD41" s="152"/>
      <c r="AE41" s="133"/>
      <c r="AF41" s="152"/>
      <c r="AG41" s="103"/>
      <c r="AH41" s="103"/>
    </row>
    <row r="42" spans="1:34" ht="12" customHeight="1">
      <c r="A42" s="50"/>
      <c r="B42" s="6" t="s">
        <v>114</v>
      </c>
      <c r="C42" s="2" t="s">
        <v>111</v>
      </c>
      <c r="D42" s="5" t="s">
        <v>115</v>
      </c>
      <c r="E42" s="5"/>
      <c r="F42" s="5"/>
      <c r="G42" s="12"/>
      <c r="H42" s="12"/>
      <c r="I42" s="12"/>
      <c r="J42" s="12"/>
      <c r="K42" s="55">
        <v>0</v>
      </c>
      <c r="L42" s="4"/>
      <c r="M42" s="60" t="s">
        <v>198</v>
      </c>
      <c r="N42" s="33"/>
      <c r="O42" s="55">
        <v>0</v>
      </c>
      <c r="P42" s="32"/>
      <c r="Q42" s="55">
        <v>0</v>
      </c>
      <c r="R42" s="12"/>
      <c r="S42" s="21"/>
      <c r="T42" s="5"/>
      <c r="U42" s="5"/>
      <c r="V42" s="5"/>
      <c r="W42" s="6"/>
      <c r="X42" s="6"/>
      <c r="Y42" s="5"/>
      <c r="Z42" s="11"/>
      <c r="AA42" s="20"/>
      <c r="AB42" s="11"/>
      <c r="AC42" s="11"/>
      <c r="AD42" s="22"/>
      <c r="AE42" s="11"/>
      <c r="AF42" s="22"/>
      <c r="AG42" s="5"/>
      <c r="AH42" s="5"/>
    </row>
    <row r="43" spans="1:17" s="9" customFormat="1" ht="12" customHeight="1">
      <c r="A43" s="49"/>
      <c r="C43" s="9" t="s">
        <v>112</v>
      </c>
      <c r="D43" s="9" t="s">
        <v>201</v>
      </c>
      <c r="K43" s="64">
        <v>0</v>
      </c>
      <c r="L43" s="3"/>
      <c r="M43" s="62" t="s">
        <v>198</v>
      </c>
      <c r="N43" s="3"/>
      <c r="O43" s="64">
        <v>0</v>
      </c>
      <c r="P43" s="3"/>
      <c r="Q43" s="64">
        <v>0</v>
      </c>
    </row>
    <row r="44" spans="1:34" ht="12" customHeight="1">
      <c r="A44" s="50"/>
      <c r="B44" s="5"/>
      <c r="C44" s="5" t="s">
        <v>116</v>
      </c>
      <c r="D44" s="6" t="s">
        <v>181</v>
      </c>
      <c r="E44" s="5"/>
      <c r="F44" s="5"/>
      <c r="G44" s="7"/>
      <c r="H44" s="7"/>
      <c r="I44" s="7"/>
      <c r="J44" s="7"/>
      <c r="K44" s="4"/>
      <c r="L44" s="41"/>
      <c r="M44" s="59"/>
      <c r="N44" s="36"/>
      <c r="O44" s="4"/>
      <c r="P44" s="32"/>
      <c r="Q44" s="37"/>
      <c r="R44" s="7"/>
      <c r="S44" s="18"/>
      <c r="T44" s="5"/>
      <c r="U44" s="5"/>
      <c r="V44" s="5"/>
      <c r="W44" s="6"/>
      <c r="X44" s="6"/>
      <c r="Y44" s="5"/>
      <c r="Z44" s="11"/>
      <c r="AA44" s="20"/>
      <c r="AB44" s="11"/>
      <c r="AC44" s="11"/>
      <c r="AD44" s="22"/>
      <c r="AE44" s="11"/>
      <c r="AF44" s="22"/>
      <c r="AG44" s="5"/>
      <c r="AH44" s="5"/>
    </row>
    <row r="45" spans="1:34" ht="12" customHeight="1">
      <c r="A45" s="50"/>
      <c r="B45" s="6"/>
      <c r="C45" s="2"/>
      <c r="D45" s="5" t="s">
        <v>180</v>
      </c>
      <c r="E45" s="5"/>
      <c r="F45" s="5"/>
      <c r="G45" s="12"/>
      <c r="H45" s="12"/>
      <c r="I45" s="12"/>
      <c r="J45" s="12"/>
      <c r="K45" s="65">
        <f>SUM(K42:K43)</f>
        <v>0</v>
      </c>
      <c r="L45" s="33"/>
      <c r="M45" s="58" t="s">
        <v>198</v>
      </c>
      <c r="N45" s="33"/>
      <c r="O45" s="65">
        <f>SUM(O42:O43)</f>
        <v>0</v>
      </c>
      <c r="P45" s="34"/>
      <c r="Q45" s="65">
        <f>SUM(Q42:Q43)</f>
        <v>0</v>
      </c>
      <c r="R45" s="7"/>
      <c r="S45" s="16"/>
      <c r="T45" s="5"/>
      <c r="U45" s="5"/>
      <c r="V45" s="5"/>
      <c r="W45" s="6"/>
      <c r="X45" s="6"/>
      <c r="Y45" s="5"/>
      <c r="Z45" s="11"/>
      <c r="AA45" s="20"/>
      <c r="AB45" s="11"/>
      <c r="AC45" s="11"/>
      <c r="AD45" s="22"/>
      <c r="AE45" s="11"/>
      <c r="AF45" s="22"/>
      <c r="AG45" s="5"/>
      <c r="AH45" s="5"/>
    </row>
    <row r="46" spans="1:34" s="117" customFormat="1" ht="12" customHeight="1">
      <c r="A46" s="102"/>
      <c r="B46" s="103" t="s">
        <v>196</v>
      </c>
      <c r="C46" s="116" t="s">
        <v>252</v>
      </c>
      <c r="D46" s="103"/>
      <c r="E46" s="103"/>
      <c r="F46" s="103"/>
      <c r="G46" s="128"/>
      <c r="H46" s="128"/>
      <c r="I46" s="128"/>
      <c r="J46" s="128"/>
      <c r="K46" s="108"/>
      <c r="L46" s="108"/>
      <c r="M46" s="139"/>
      <c r="N46" s="108"/>
      <c r="O46" s="108"/>
      <c r="P46" s="109"/>
      <c r="Q46" s="108"/>
      <c r="R46" s="143"/>
      <c r="S46" s="153"/>
      <c r="T46" s="103"/>
      <c r="U46" s="103"/>
      <c r="V46" s="103"/>
      <c r="W46" s="111"/>
      <c r="X46" s="111"/>
      <c r="Y46" s="103"/>
      <c r="Z46" s="133"/>
      <c r="AA46" s="150"/>
      <c r="AB46" s="133"/>
      <c r="AC46" s="133"/>
      <c r="AD46" s="152"/>
      <c r="AE46" s="133"/>
      <c r="AF46" s="152"/>
      <c r="AG46" s="103"/>
      <c r="AH46" s="103"/>
    </row>
    <row r="47" spans="1:34" s="117" customFormat="1" ht="12" customHeight="1" thickBot="1">
      <c r="A47" s="102"/>
      <c r="B47" s="111"/>
      <c r="C47" s="116" t="s">
        <v>197</v>
      </c>
      <c r="D47" s="103"/>
      <c r="E47" s="103"/>
      <c r="F47" s="103"/>
      <c r="G47" s="128"/>
      <c r="H47" s="128"/>
      <c r="I47" s="128"/>
      <c r="J47" s="128"/>
      <c r="K47" s="129">
        <f>+K41+K45</f>
        <v>-19516</v>
      </c>
      <c r="L47" s="108"/>
      <c r="M47" s="130" t="s">
        <v>198</v>
      </c>
      <c r="N47" s="108"/>
      <c r="O47" s="129">
        <f>+O41+O45</f>
        <v>-152210</v>
      </c>
      <c r="P47" s="109"/>
      <c r="Q47" s="129">
        <f>+Q41+Q45</f>
        <v>-368604</v>
      </c>
      <c r="R47" s="143"/>
      <c r="S47" s="153"/>
      <c r="T47" s="103"/>
      <c r="U47" s="103"/>
      <c r="V47" s="103"/>
      <c r="W47" s="111"/>
      <c r="X47" s="111"/>
      <c r="Y47" s="103"/>
      <c r="Z47" s="133"/>
      <c r="AA47" s="150"/>
      <c r="AB47" s="133"/>
      <c r="AC47" s="133"/>
      <c r="AD47" s="152"/>
      <c r="AE47" s="133"/>
      <c r="AF47" s="152"/>
      <c r="AG47" s="103"/>
      <c r="AH47" s="103"/>
    </row>
    <row r="48" spans="1:34" s="117" customFormat="1" ht="12" customHeight="1">
      <c r="A48" s="102"/>
      <c r="B48" s="111"/>
      <c r="C48" s="116"/>
      <c r="D48" s="103"/>
      <c r="E48" s="103"/>
      <c r="F48" s="103"/>
      <c r="G48" s="128"/>
      <c r="H48" s="128"/>
      <c r="I48" s="128"/>
      <c r="J48" s="128"/>
      <c r="K48" s="108"/>
      <c r="L48" s="108"/>
      <c r="M48" s="139"/>
      <c r="N48" s="108"/>
      <c r="O48" s="108"/>
      <c r="P48" s="109"/>
      <c r="Q48" s="108"/>
      <c r="R48" s="143"/>
      <c r="S48" s="153"/>
      <c r="T48" s="103"/>
      <c r="U48" s="103"/>
      <c r="V48" s="103"/>
      <c r="W48" s="111"/>
      <c r="X48" s="111"/>
      <c r="Y48" s="103"/>
      <c r="Z48" s="133"/>
      <c r="AA48" s="150"/>
      <c r="AB48" s="133"/>
      <c r="AC48" s="133"/>
      <c r="AD48" s="152"/>
      <c r="AE48" s="133"/>
      <c r="AF48" s="152"/>
      <c r="AG48" s="103"/>
      <c r="AH48" s="103"/>
    </row>
    <row r="49" spans="1:34" ht="12" customHeight="1">
      <c r="A49" s="50" t="s">
        <v>117</v>
      </c>
      <c r="B49" s="6" t="s">
        <v>79</v>
      </c>
      <c r="C49" s="9" t="s">
        <v>256</v>
      </c>
      <c r="D49" s="5"/>
      <c r="E49" s="5"/>
      <c r="F49" s="5"/>
      <c r="G49" s="16"/>
      <c r="H49" s="16"/>
      <c r="I49" s="16"/>
      <c r="J49" s="16"/>
      <c r="K49" s="36"/>
      <c r="L49" s="36"/>
      <c r="M49" s="61"/>
      <c r="N49" s="4"/>
      <c r="O49" s="32"/>
      <c r="P49" s="32"/>
      <c r="Q49" s="4"/>
      <c r="R49" s="7"/>
      <c r="S49" s="16"/>
      <c r="T49" s="5"/>
      <c r="U49" s="5"/>
      <c r="V49" s="5"/>
      <c r="W49" s="6"/>
      <c r="X49" s="6"/>
      <c r="Y49" s="5"/>
      <c r="Z49" s="11"/>
      <c r="AA49" s="20"/>
      <c r="AB49" s="11"/>
      <c r="AC49" s="11"/>
      <c r="AD49" s="22"/>
      <c r="AE49" s="11"/>
      <c r="AF49" s="22"/>
      <c r="AG49" s="5"/>
      <c r="AH49" s="5"/>
    </row>
    <row r="50" spans="1:34" ht="12" customHeight="1">
      <c r="A50" s="50"/>
      <c r="B50" s="6"/>
      <c r="C50" s="2" t="s">
        <v>111</v>
      </c>
      <c r="D50" s="5" t="s">
        <v>118</v>
      </c>
      <c r="E50" s="5"/>
      <c r="F50" s="5"/>
      <c r="G50" s="12"/>
      <c r="H50" s="12"/>
      <c r="I50" s="12"/>
      <c r="J50" s="12"/>
      <c r="K50" s="36"/>
      <c r="L50" s="36"/>
      <c r="M50" s="61"/>
      <c r="N50" s="4"/>
      <c r="O50" s="32"/>
      <c r="P50" s="32"/>
      <c r="Q50" s="4"/>
      <c r="R50" s="7"/>
      <c r="S50" s="16"/>
      <c r="T50" s="5"/>
      <c r="U50" s="5"/>
      <c r="V50" s="5"/>
      <c r="W50" s="6"/>
      <c r="X50" s="6"/>
      <c r="Y50" s="5"/>
      <c r="Z50" s="11"/>
      <c r="AA50" s="20"/>
      <c r="AB50" s="11"/>
      <c r="AC50" s="11"/>
      <c r="AD50" s="22"/>
      <c r="AE50" s="11"/>
      <c r="AF50" s="22"/>
      <c r="AG50" s="5"/>
      <c r="AH50" s="5"/>
    </row>
    <row r="51" spans="1:34" ht="12" customHeight="1" thickBot="1">
      <c r="A51" s="50"/>
      <c r="B51" s="5"/>
      <c r="C51" s="2"/>
      <c r="D51" s="9" t="s">
        <v>119</v>
      </c>
      <c r="E51" s="5"/>
      <c r="F51" s="5"/>
      <c r="G51" s="12"/>
      <c r="H51" s="12"/>
      <c r="I51" s="12"/>
      <c r="J51" s="12"/>
      <c r="K51" s="56" t="s">
        <v>258</v>
      </c>
      <c r="L51" s="36"/>
      <c r="M51" s="56" t="s">
        <v>198</v>
      </c>
      <c r="N51" s="33"/>
      <c r="O51" s="56" t="s">
        <v>259</v>
      </c>
      <c r="P51" s="32"/>
      <c r="Q51" s="56" t="s">
        <v>200</v>
      </c>
      <c r="R51" s="7"/>
      <c r="S51" s="12"/>
      <c r="T51" s="5"/>
      <c r="U51" s="5"/>
      <c r="V51" s="5"/>
      <c r="W51" s="5"/>
      <c r="X51" s="6"/>
      <c r="Y51" s="5"/>
      <c r="Z51" s="11"/>
      <c r="AA51" s="20"/>
      <c r="AB51" s="11"/>
      <c r="AC51" s="11"/>
      <c r="AD51" s="22"/>
      <c r="AE51" s="11"/>
      <c r="AF51" s="22"/>
      <c r="AG51" s="5"/>
      <c r="AH51" s="5"/>
    </row>
    <row r="52" spans="1:34" ht="12" customHeight="1" thickBot="1">
      <c r="A52" s="50"/>
      <c r="B52" s="5"/>
      <c r="C52" s="5" t="s">
        <v>112</v>
      </c>
      <c r="D52" s="9" t="s">
        <v>222</v>
      </c>
      <c r="E52" s="5"/>
      <c r="F52" s="5"/>
      <c r="G52" s="12"/>
      <c r="H52" s="12"/>
      <c r="I52" s="12"/>
      <c r="J52" s="12"/>
      <c r="K52" s="56" t="s">
        <v>198</v>
      </c>
      <c r="L52" s="36"/>
      <c r="M52" s="56" t="s">
        <v>198</v>
      </c>
      <c r="N52" s="33"/>
      <c r="O52" s="56" t="s">
        <v>198</v>
      </c>
      <c r="P52" s="32"/>
      <c r="Q52" s="56" t="s">
        <v>198</v>
      </c>
      <c r="R52" s="7"/>
      <c r="S52" s="12"/>
      <c r="T52" s="5"/>
      <c r="U52" s="5"/>
      <c r="V52" s="5"/>
      <c r="W52" s="5"/>
      <c r="X52" s="6"/>
      <c r="Y52" s="5"/>
      <c r="Z52" s="11"/>
      <c r="AA52" s="20"/>
      <c r="AB52" s="11"/>
      <c r="AC52" s="11"/>
      <c r="AD52" s="22"/>
      <c r="AE52" s="11"/>
      <c r="AF52" s="22"/>
      <c r="AG52" s="5"/>
      <c r="AH52" s="5"/>
    </row>
    <row r="53" spans="1:34" ht="12" customHeight="1">
      <c r="A53" s="50"/>
      <c r="B53" s="5"/>
      <c r="C53" s="5"/>
      <c r="D53" s="9"/>
      <c r="E53" s="5"/>
      <c r="F53" s="5"/>
      <c r="G53" s="12"/>
      <c r="H53" s="12"/>
      <c r="I53" s="12"/>
      <c r="J53" s="12"/>
      <c r="K53" s="57"/>
      <c r="L53" s="36"/>
      <c r="M53" s="57"/>
      <c r="N53" s="33"/>
      <c r="O53" s="57"/>
      <c r="P53" s="32"/>
      <c r="Q53" s="57"/>
      <c r="R53" s="7"/>
      <c r="S53" s="12"/>
      <c r="T53" s="5"/>
      <c r="U53" s="5"/>
      <c r="V53" s="5"/>
      <c r="W53" s="5"/>
      <c r="X53" s="6"/>
      <c r="Y53" s="5"/>
      <c r="Z53" s="11"/>
      <c r="AA53" s="20"/>
      <c r="AB53" s="11"/>
      <c r="AC53" s="11"/>
      <c r="AD53" s="22"/>
      <c r="AE53" s="11"/>
      <c r="AF53" s="22"/>
      <c r="AG53" s="5"/>
      <c r="AH53" s="5"/>
    </row>
    <row r="54" spans="1:34" ht="12" customHeight="1">
      <c r="A54" s="50"/>
      <c r="B54" s="5"/>
      <c r="C54" s="5" t="s">
        <v>223</v>
      </c>
      <c r="D54" s="9"/>
      <c r="E54" s="5"/>
      <c r="F54" s="5"/>
      <c r="G54" s="12"/>
      <c r="H54" s="12"/>
      <c r="I54" s="12"/>
      <c r="J54" s="12"/>
      <c r="K54" s="57"/>
      <c r="L54" s="36"/>
      <c r="M54" s="57"/>
      <c r="N54" s="33"/>
      <c r="O54" s="57"/>
      <c r="P54" s="32"/>
      <c r="Q54" s="57"/>
      <c r="R54" s="7"/>
      <c r="S54" s="12"/>
      <c r="T54" s="5"/>
      <c r="U54" s="5"/>
      <c r="V54" s="5"/>
      <c r="W54" s="5"/>
      <c r="X54" s="6"/>
      <c r="Y54" s="5"/>
      <c r="Z54" s="11"/>
      <c r="AA54" s="20"/>
      <c r="AB54" s="11"/>
      <c r="AC54" s="11"/>
      <c r="AD54" s="22"/>
      <c r="AE54" s="11"/>
      <c r="AF54" s="22"/>
      <c r="AG54" s="5"/>
      <c r="AH54" s="5"/>
    </row>
    <row r="55" spans="1:34" ht="12" customHeight="1">
      <c r="A55" s="50"/>
      <c r="B55" s="5"/>
      <c r="C55" s="5" t="s">
        <v>224</v>
      </c>
      <c r="D55" s="9"/>
      <c r="E55" s="5"/>
      <c r="F55" s="5"/>
      <c r="G55" s="12"/>
      <c r="H55" s="12"/>
      <c r="I55" s="12"/>
      <c r="J55" s="12"/>
      <c r="K55" s="57"/>
      <c r="L55" s="36"/>
      <c r="M55" s="57"/>
      <c r="N55" s="33"/>
      <c r="O55" s="57"/>
      <c r="P55" s="32"/>
      <c r="Q55" s="57"/>
      <c r="R55" s="7"/>
      <c r="S55" s="12"/>
      <c r="T55" s="5"/>
      <c r="U55" s="5"/>
      <c r="V55" s="5"/>
      <c r="W55" s="5"/>
      <c r="X55" s="6"/>
      <c r="Y55" s="5"/>
      <c r="Z55" s="11"/>
      <c r="AA55" s="20"/>
      <c r="AB55" s="11"/>
      <c r="AC55" s="11"/>
      <c r="AD55" s="22"/>
      <c r="AE55" s="11"/>
      <c r="AF55" s="22"/>
      <c r="AG55" s="5"/>
      <c r="AH55" s="5"/>
    </row>
    <row r="56" spans="1:34" ht="12" customHeight="1">
      <c r="A56" s="50"/>
      <c r="B56" s="5"/>
      <c r="C56" s="5"/>
      <c r="D56" s="9"/>
      <c r="E56" s="5"/>
      <c r="F56" s="5"/>
      <c r="G56" s="7"/>
      <c r="H56" s="7"/>
      <c r="I56" s="7"/>
      <c r="J56" s="7"/>
      <c r="K56" s="41"/>
      <c r="L56" s="41"/>
      <c r="M56" s="36"/>
      <c r="N56" s="36"/>
      <c r="O56" s="32"/>
      <c r="P56" s="32"/>
      <c r="Q56" s="37"/>
      <c r="R56" s="7"/>
      <c r="S56" s="18"/>
      <c r="T56" s="5"/>
      <c r="U56" s="5"/>
      <c r="V56" s="5"/>
      <c r="W56" s="5"/>
      <c r="X56" s="6"/>
      <c r="Y56" s="5"/>
      <c r="Z56" s="11"/>
      <c r="AA56" s="20"/>
      <c r="AB56" s="11"/>
      <c r="AC56" s="11"/>
      <c r="AD56" s="22"/>
      <c r="AE56" s="11"/>
      <c r="AF56" s="22"/>
      <c r="AG56" s="5"/>
      <c r="AH56" s="5"/>
    </row>
    <row r="57" spans="1:34" ht="12" customHeight="1">
      <c r="A57" s="102" t="s">
        <v>120</v>
      </c>
      <c r="B57" s="103" t="s">
        <v>121</v>
      </c>
      <c r="C57" s="5"/>
      <c r="D57" s="9"/>
      <c r="E57" s="5"/>
      <c r="F57" s="5"/>
      <c r="G57" s="7"/>
      <c r="H57" s="7"/>
      <c r="I57" s="7"/>
      <c r="J57" s="7"/>
      <c r="K57" s="41"/>
      <c r="L57" s="41"/>
      <c r="M57" s="36"/>
      <c r="N57" s="36"/>
      <c r="O57" s="32"/>
      <c r="P57" s="32"/>
      <c r="Q57" s="37"/>
      <c r="R57" s="7"/>
      <c r="S57" s="18"/>
      <c r="T57" s="5"/>
      <c r="U57" s="5"/>
      <c r="V57" s="5"/>
      <c r="W57" s="5"/>
      <c r="X57" s="6"/>
      <c r="Y57" s="5"/>
      <c r="Z57" s="11"/>
      <c r="AA57" s="20"/>
      <c r="AB57" s="11"/>
      <c r="AC57" s="11"/>
      <c r="AD57" s="22"/>
      <c r="AE57" s="11"/>
      <c r="AF57" s="22"/>
      <c r="AG57" s="5"/>
      <c r="AH57" s="5"/>
    </row>
    <row r="58" spans="1:34" ht="12" customHeight="1">
      <c r="A58" s="50"/>
      <c r="B58" s="5"/>
      <c r="C58" s="5"/>
      <c r="D58" s="9"/>
      <c r="E58" s="5"/>
      <c r="F58" s="5"/>
      <c r="G58" s="7"/>
      <c r="H58" s="7"/>
      <c r="I58" s="7"/>
      <c r="J58" s="7"/>
      <c r="K58" s="41"/>
      <c r="L58" s="41"/>
      <c r="M58" s="36"/>
      <c r="N58" s="36"/>
      <c r="O58" s="137" t="s">
        <v>122</v>
      </c>
      <c r="P58" s="107"/>
      <c r="Q58" s="154" t="s">
        <v>123</v>
      </c>
      <c r="R58" s="7"/>
      <c r="S58" s="18"/>
      <c r="T58" s="5"/>
      <c r="U58" s="5"/>
      <c r="V58" s="5"/>
      <c r="W58" s="5"/>
      <c r="X58" s="6"/>
      <c r="Y58" s="5"/>
      <c r="Z58" s="11"/>
      <c r="AA58" s="20"/>
      <c r="AB58" s="11"/>
      <c r="AC58" s="11"/>
      <c r="AD58" s="22"/>
      <c r="AE58" s="11"/>
      <c r="AF58" s="22"/>
      <c r="AG58" s="5"/>
      <c r="AH58" s="5"/>
    </row>
    <row r="59" spans="1:34" ht="12" customHeight="1">
      <c r="A59" s="50"/>
      <c r="B59" s="5"/>
      <c r="C59" s="5"/>
      <c r="D59" s="9"/>
      <c r="E59" s="5"/>
      <c r="F59" s="5"/>
      <c r="G59" s="7"/>
      <c r="H59" s="7"/>
      <c r="I59" s="7"/>
      <c r="J59" s="7"/>
      <c r="K59" s="41"/>
      <c r="L59" s="41"/>
      <c r="M59" s="36"/>
      <c r="N59" s="36"/>
      <c r="O59" s="137" t="s">
        <v>124</v>
      </c>
      <c r="P59" s="107"/>
      <c r="Q59" s="154" t="s">
        <v>124</v>
      </c>
      <c r="R59" s="7"/>
      <c r="S59" s="18"/>
      <c r="T59" s="5"/>
      <c r="U59" s="5"/>
      <c r="V59" s="5"/>
      <c r="W59" s="5"/>
      <c r="X59" s="6"/>
      <c r="Y59" s="5"/>
      <c r="Z59" s="11"/>
      <c r="AA59" s="20"/>
      <c r="AB59" s="11"/>
      <c r="AC59" s="11"/>
      <c r="AD59" s="22"/>
      <c r="AE59" s="11"/>
      <c r="AF59" s="22"/>
      <c r="AG59" s="5"/>
      <c r="AH59" s="5"/>
    </row>
    <row r="60" spans="1:34" ht="12" customHeight="1">
      <c r="A60" s="50"/>
      <c r="B60" s="5"/>
      <c r="C60" s="5"/>
      <c r="D60" s="9"/>
      <c r="E60" s="5"/>
      <c r="F60" s="5"/>
      <c r="G60" s="7"/>
      <c r="H60" s="7"/>
      <c r="I60" s="7"/>
      <c r="J60" s="7"/>
      <c r="K60" s="41"/>
      <c r="L60" s="41"/>
      <c r="M60" s="36"/>
      <c r="N60" s="36"/>
      <c r="O60" s="137" t="s">
        <v>125</v>
      </c>
      <c r="P60" s="107"/>
      <c r="Q60" s="154" t="s">
        <v>92</v>
      </c>
      <c r="R60" s="7"/>
      <c r="S60" s="18"/>
      <c r="T60" s="5"/>
      <c r="U60" s="5"/>
      <c r="V60" s="5"/>
      <c r="W60" s="5"/>
      <c r="X60" s="6"/>
      <c r="Y60" s="5"/>
      <c r="Z60" s="11"/>
      <c r="AA60" s="20"/>
      <c r="AB60" s="11"/>
      <c r="AC60" s="11"/>
      <c r="AD60" s="22"/>
      <c r="AE60" s="11"/>
      <c r="AF60" s="22"/>
      <c r="AG60" s="5"/>
      <c r="AH60" s="5"/>
    </row>
    <row r="61" spans="1:34" ht="12" customHeight="1">
      <c r="A61" s="50"/>
      <c r="B61" s="5"/>
      <c r="C61" s="5"/>
      <c r="D61" s="9"/>
      <c r="E61" s="5"/>
      <c r="F61" s="5"/>
      <c r="G61" s="7"/>
      <c r="H61" s="7"/>
      <c r="I61" s="7"/>
      <c r="J61" s="7"/>
      <c r="K61" s="41"/>
      <c r="L61" s="41"/>
      <c r="M61" s="36"/>
      <c r="N61" s="36"/>
      <c r="O61" s="137" t="s">
        <v>93</v>
      </c>
      <c r="P61" s="107"/>
      <c r="Q61" s="154" t="s">
        <v>126</v>
      </c>
      <c r="R61" s="7"/>
      <c r="S61" s="18"/>
      <c r="T61" s="5"/>
      <c r="U61" s="5"/>
      <c r="V61" s="5"/>
      <c r="W61" s="5"/>
      <c r="X61" s="6"/>
      <c r="Y61" s="5"/>
      <c r="Z61" s="11"/>
      <c r="AA61" s="20"/>
      <c r="AB61" s="11"/>
      <c r="AC61" s="11"/>
      <c r="AD61" s="22"/>
      <c r="AE61" s="11"/>
      <c r="AF61" s="22"/>
      <c r="AG61" s="5"/>
      <c r="AH61" s="5"/>
    </row>
    <row r="62" spans="1:34" ht="12" customHeight="1">
      <c r="A62" s="50"/>
      <c r="B62" s="5"/>
      <c r="C62" s="5"/>
      <c r="D62" s="9"/>
      <c r="E62" s="5"/>
      <c r="F62" s="5"/>
      <c r="G62" s="7"/>
      <c r="H62" s="7"/>
      <c r="I62" s="7"/>
      <c r="J62" s="7"/>
      <c r="K62" s="41"/>
      <c r="L62" s="41"/>
      <c r="M62" s="36"/>
      <c r="N62" s="36"/>
      <c r="O62" s="137" t="s">
        <v>96</v>
      </c>
      <c r="P62" s="107"/>
      <c r="Q62" s="154" t="s">
        <v>127</v>
      </c>
      <c r="R62" s="7"/>
      <c r="S62" s="18"/>
      <c r="T62" s="5"/>
      <c r="U62" s="5"/>
      <c r="V62" s="5"/>
      <c r="W62" s="5"/>
      <c r="X62" s="6"/>
      <c r="Y62" s="5"/>
      <c r="Z62" s="11"/>
      <c r="AA62" s="20"/>
      <c r="AB62" s="11"/>
      <c r="AC62" s="11"/>
      <c r="AD62" s="22"/>
      <c r="AE62" s="11"/>
      <c r="AF62" s="22"/>
      <c r="AG62" s="5"/>
      <c r="AH62" s="5"/>
    </row>
    <row r="63" spans="1:34" ht="12" customHeight="1">
      <c r="A63" s="50"/>
      <c r="B63" s="5"/>
      <c r="C63" s="5"/>
      <c r="D63" s="9"/>
      <c r="E63" s="5"/>
      <c r="F63" s="5"/>
      <c r="G63" s="7"/>
      <c r="H63" s="7"/>
      <c r="I63" s="7"/>
      <c r="J63" s="7"/>
      <c r="K63" s="41"/>
      <c r="L63" s="41"/>
      <c r="M63" s="36"/>
      <c r="N63" s="36"/>
      <c r="O63" s="137" t="s">
        <v>99</v>
      </c>
      <c r="P63" s="107"/>
      <c r="Q63" s="154" t="s">
        <v>128</v>
      </c>
      <c r="R63" s="7"/>
      <c r="S63" s="18"/>
      <c r="T63" s="5"/>
      <c r="U63" s="5"/>
      <c r="V63" s="5"/>
      <c r="W63" s="5"/>
      <c r="X63" s="6"/>
      <c r="Y63" s="5"/>
      <c r="Z63" s="11"/>
      <c r="AA63" s="20"/>
      <c r="AB63" s="11"/>
      <c r="AC63" s="11"/>
      <c r="AD63" s="22"/>
      <c r="AE63" s="11"/>
      <c r="AF63" s="22"/>
      <c r="AG63" s="5"/>
      <c r="AH63" s="5"/>
    </row>
    <row r="64" spans="1:34" ht="12" customHeight="1">
      <c r="A64" s="50"/>
      <c r="B64" s="5"/>
      <c r="C64" s="5"/>
      <c r="D64" s="9"/>
      <c r="E64" s="5"/>
      <c r="F64" s="5"/>
      <c r="G64" s="7"/>
      <c r="H64" s="7"/>
      <c r="I64" s="7"/>
      <c r="J64" s="7"/>
      <c r="K64" s="41"/>
      <c r="L64" s="41"/>
      <c r="M64" s="36"/>
      <c r="N64" s="36"/>
      <c r="O64" s="137" t="s">
        <v>72</v>
      </c>
      <c r="P64" s="107"/>
      <c r="Q64" s="154" t="s">
        <v>72</v>
      </c>
      <c r="R64" s="7"/>
      <c r="S64" s="18"/>
      <c r="T64" s="5"/>
      <c r="U64" s="5"/>
      <c r="V64" s="5"/>
      <c r="W64" s="5"/>
      <c r="X64" s="6"/>
      <c r="Y64" s="5"/>
      <c r="Z64" s="11"/>
      <c r="AA64" s="20"/>
      <c r="AB64" s="11"/>
      <c r="AC64" s="11"/>
      <c r="AD64" s="22"/>
      <c r="AE64" s="11"/>
      <c r="AF64" s="22"/>
      <c r="AG64" s="5"/>
      <c r="AH64" s="5"/>
    </row>
    <row r="65" spans="1:34" ht="12" customHeight="1">
      <c r="A65" s="50"/>
      <c r="B65" s="5"/>
      <c r="C65" s="5"/>
      <c r="D65" s="9"/>
      <c r="E65" s="5"/>
      <c r="F65" s="5"/>
      <c r="G65" s="7"/>
      <c r="H65" s="7"/>
      <c r="I65" s="7"/>
      <c r="J65" s="7"/>
      <c r="K65" s="41"/>
      <c r="L65" s="41"/>
      <c r="M65" s="36"/>
      <c r="N65" s="36"/>
      <c r="O65" s="32"/>
      <c r="P65" s="32"/>
      <c r="Q65" s="37"/>
      <c r="R65" s="7"/>
      <c r="S65" s="18"/>
      <c r="T65" s="5"/>
      <c r="U65" s="5"/>
      <c r="V65" s="5"/>
      <c r="W65" s="5"/>
      <c r="X65" s="6"/>
      <c r="Y65" s="5"/>
      <c r="Z65" s="11"/>
      <c r="AA65" s="20"/>
      <c r="AB65" s="11"/>
      <c r="AC65" s="11"/>
      <c r="AD65" s="22"/>
      <c r="AE65" s="11"/>
      <c r="AF65" s="22"/>
      <c r="AG65" s="5"/>
      <c r="AH65" s="5"/>
    </row>
    <row r="66" spans="1:34" ht="12" customHeight="1">
      <c r="A66" s="50" t="s">
        <v>64</v>
      </c>
      <c r="B66" s="9" t="s">
        <v>129</v>
      </c>
      <c r="C66" s="5"/>
      <c r="D66" s="5"/>
      <c r="E66" s="5"/>
      <c r="F66" s="5"/>
      <c r="G66" s="9"/>
      <c r="H66" s="9"/>
      <c r="I66" s="9"/>
      <c r="J66" s="9"/>
      <c r="K66" s="36"/>
      <c r="L66" s="36"/>
      <c r="M66" s="36"/>
      <c r="N66" s="36"/>
      <c r="O66" s="33">
        <f>828030-199043-319987+15000</f>
        <v>324000</v>
      </c>
      <c r="P66" s="32"/>
      <c r="Q66" s="33">
        <f>339523</f>
        <v>339523</v>
      </c>
      <c r="R66" s="7"/>
      <c r="S66" s="9"/>
      <c r="T66" s="5"/>
      <c r="U66" s="5"/>
      <c r="V66" s="5"/>
      <c r="W66" s="6"/>
      <c r="X66" s="5"/>
      <c r="Y66" s="5"/>
      <c r="Z66" s="11"/>
      <c r="AA66" s="20"/>
      <c r="AB66" s="11"/>
      <c r="AC66" s="11"/>
      <c r="AD66" s="22"/>
      <c r="AE66" s="11"/>
      <c r="AF66" s="22"/>
      <c r="AG66" s="5"/>
      <c r="AH66" s="5"/>
    </row>
    <row r="67" spans="1:34" ht="12" customHeight="1">
      <c r="A67" s="50" t="s">
        <v>102</v>
      </c>
      <c r="B67" s="9" t="s">
        <v>212</v>
      </c>
      <c r="C67" s="5"/>
      <c r="D67" s="5"/>
      <c r="E67" s="5"/>
      <c r="F67" s="5"/>
      <c r="G67" s="9"/>
      <c r="H67" s="9"/>
      <c r="I67" s="9"/>
      <c r="J67" s="9"/>
      <c r="K67" s="36"/>
      <c r="L67" s="36"/>
      <c r="M67" s="36"/>
      <c r="N67" s="36"/>
      <c r="O67" s="33">
        <f>3466519+64310+199043</f>
        <v>3729872</v>
      </c>
      <c r="P67" s="32"/>
      <c r="Q67" s="33">
        <f>3665813</f>
        <v>3665813</v>
      </c>
      <c r="R67" s="7"/>
      <c r="S67" s="9"/>
      <c r="T67" s="5"/>
      <c r="U67" s="5"/>
      <c r="V67" s="5"/>
      <c r="W67" s="6"/>
      <c r="X67" s="5"/>
      <c r="Y67" s="5"/>
      <c r="Z67" s="11"/>
      <c r="AA67" s="20"/>
      <c r="AB67" s="11"/>
      <c r="AC67" s="11"/>
      <c r="AD67" s="22"/>
      <c r="AE67" s="11"/>
      <c r="AF67" s="22"/>
      <c r="AG67" s="5"/>
      <c r="AH67" s="5"/>
    </row>
    <row r="68" spans="1:34" ht="12" customHeight="1">
      <c r="A68" s="50" t="s">
        <v>117</v>
      </c>
      <c r="B68" s="9" t="s">
        <v>213</v>
      </c>
      <c r="C68" s="5"/>
      <c r="D68" s="5"/>
      <c r="E68" s="5"/>
      <c r="F68" s="5"/>
      <c r="G68" s="9"/>
      <c r="H68" s="9"/>
      <c r="I68" s="9"/>
      <c r="J68" s="9"/>
      <c r="K68" s="36"/>
      <c r="L68" s="36"/>
      <c r="M68" s="36"/>
      <c r="N68" s="36"/>
      <c r="O68" s="33">
        <f>319987+4716</f>
        <v>324703</v>
      </c>
      <c r="P68" s="32"/>
      <c r="Q68" s="33">
        <f>322871</f>
        <v>322871</v>
      </c>
      <c r="R68" s="7"/>
      <c r="S68" s="9"/>
      <c r="T68" s="5"/>
      <c r="U68" s="5"/>
      <c r="V68" s="5"/>
      <c r="W68" s="6"/>
      <c r="X68" s="5"/>
      <c r="Y68" s="5"/>
      <c r="Z68" s="11"/>
      <c r="AA68" s="20"/>
      <c r="AB68" s="11"/>
      <c r="AC68" s="11"/>
      <c r="AD68" s="22"/>
      <c r="AE68" s="11"/>
      <c r="AF68" s="22"/>
      <c r="AG68" s="5"/>
      <c r="AH68" s="5"/>
    </row>
    <row r="69" spans="1:34" s="23" customFormat="1" ht="12" customHeight="1">
      <c r="A69" s="50" t="s">
        <v>131</v>
      </c>
      <c r="B69" s="23" t="s">
        <v>130</v>
      </c>
      <c r="C69" s="15"/>
      <c r="D69" s="15"/>
      <c r="E69" s="15"/>
      <c r="F69" s="15"/>
      <c r="K69" s="39"/>
      <c r="L69" s="39"/>
      <c r="M69" s="39"/>
      <c r="N69" s="39"/>
      <c r="O69" s="33">
        <f>497113+4957+3222</f>
        <v>505292</v>
      </c>
      <c r="P69" s="30"/>
      <c r="Q69" s="33">
        <v>516218</v>
      </c>
      <c r="R69" s="15"/>
      <c r="S69" s="15"/>
      <c r="T69" s="5"/>
      <c r="U69" s="15"/>
      <c r="V69" s="15"/>
      <c r="W69" s="13"/>
      <c r="X69" s="15"/>
      <c r="Y69" s="15"/>
      <c r="Z69" s="15"/>
      <c r="AB69" s="15"/>
      <c r="AC69" s="15"/>
      <c r="AD69" s="13"/>
      <c r="AE69" s="15"/>
      <c r="AF69" s="13"/>
      <c r="AG69" s="15"/>
      <c r="AH69" s="15"/>
    </row>
    <row r="70" spans="1:34" s="23" customFormat="1" ht="12" customHeight="1">
      <c r="A70" s="50" t="s">
        <v>132</v>
      </c>
      <c r="B70" s="23" t="s">
        <v>225</v>
      </c>
      <c r="C70" s="15"/>
      <c r="D70" s="15"/>
      <c r="E70" s="15"/>
      <c r="F70" s="15"/>
      <c r="K70" s="39"/>
      <c r="L70" s="39"/>
      <c r="M70" s="39"/>
      <c r="N70" s="39"/>
      <c r="O70" s="33">
        <v>9567</v>
      </c>
      <c r="P70" s="30"/>
      <c r="Q70" s="33">
        <f>9075</f>
        <v>9075</v>
      </c>
      <c r="R70" s="15"/>
      <c r="S70" s="15"/>
      <c r="T70" s="5"/>
      <c r="U70" s="15"/>
      <c r="V70" s="15"/>
      <c r="W70" s="13"/>
      <c r="X70" s="15"/>
      <c r="Y70" s="15"/>
      <c r="Z70" s="15"/>
      <c r="AB70" s="15"/>
      <c r="AC70" s="15"/>
      <c r="AD70" s="13"/>
      <c r="AE70" s="15"/>
      <c r="AF70" s="13"/>
      <c r="AG70" s="15"/>
      <c r="AH70" s="15"/>
    </row>
    <row r="71" spans="1:34" ht="12" customHeight="1">
      <c r="A71" s="50" t="s">
        <v>138</v>
      </c>
      <c r="B71" s="9" t="s">
        <v>226</v>
      </c>
      <c r="C71" s="5"/>
      <c r="D71" s="5"/>
      <c r="E71" s="5"/>
      <c r="F71" s="5"/>
      <c r="G71" s="7"/>
      <c r="H71" s="7"/>
      <c r="I71" s="7"/>
      <c r="J71" s="7"/>
      <c r="K71" s="41"/>
      <c r="L71" s="41"/>
      <c r="M71" s="36"/>
      <c r="N71" s="36"/>
      <c r="O71" s="54">
        <f>22931+17525-15000</f>
        <v>25456</v>
      </c>
      <c r="P71" s="32"/>
      <c r="Q71" s="54">
        <f>48375+1876</f>
        <v>50251</v>
      </c>
      <c r="R71" s="59"/>
      <c r="S71" s="9"/>
      <c r="T71" s="5"/>
      <c r="U71" s="5"/>
      <c r="V71" s="5"/>
      <c r="W71" s="6"/>
      <c r="X71" s="5"/>
      <c r="Y71" s="5"/>
      <c r="Z71" s="11"/>
      <c r="AA71" s="20"/>
      <c r="AB71" s="11"/>
      <c r="AC71" s="11"/>
      <c r="AD71" s="22"/>
      <c r="AE71" s="11"/>
      <c r="AF71" s="22"/>
      <c r="AG71" s="5"/>
      <c r="AH71" s="5"/>
    </row>
    <row r="72" spans="1:34" ht="12" customHeight="1">
      <c r="A72" s="50"/>
      <c r="B72" s="9"/>
      <c r="C72" s="5"/>
      <c r="D72" s="5"/>
      <c r="E72" s="5"/>
      <c r="F72" s="5"/>
      <c r="G72" s="7"/>
      <c r="H72" s="7"/>
      <c r="I72" s="7"/>
      <c r="J72" s="7"/>
      <c r="K72" s="41"/>
      <c r="L72" s="41"/>
      <c r="M72" s="36"/>
      <c r="N72" s="36"/>
      <c r="O72" s="33">
        <f>SUM(O66:O71)</f>
        <v>4918890</v>
      </c>
      <c r="P72" s="32"/>
      <c r="Q72" s="33">
        <f>SUM(Q66:Q71)</f>
        <v>4903751</v>
      </c>
      <c r="R72" s="59"/>
      <c r="S72" s="9"/>
      <c r="T72" s="5"/>
      <c r="U72" s="5"/>
      <c r="V72" s="5"/>
      <c r="W72" s="6"/>
      <c r="X72" s="5"/>
      <c r="Y72" s="5"/>
      <c r="Z72" s="11"/>
      <c r="AA72" s="20"/>
      <c r="AB72" s="11"/>
      <c r="AC72" s="11"/>
      <c r="AD72" s="22"/>
      <c r="AE72" s="11"/>
      <c r="AF72" s="22"/>
      <c r="AG72" s="5"/>
      <c r="AH72" s="5"/>
    </row>
    <row r="73" spans="1:34" ht="12" customHeight="1">
      <c r="A73" s="50"/>
      <c r="B73" s="5"/>
      <c r="C73" s="5"/>
      <c r="D73" s="5"/>
      <c r="E73" s="5"/>
      <c r="F73" s="5"/>
      <c r="G73" s="12"/>
      <c r="H73" s="12"/>
      <c r="I73" s="12"/>
      <c r="J73" s="12"/>
      <c r="K73" s="41"/>
      <c r="L73" s="41"/>
      <c r="M73" s="33"/>
      <c r="N73" s="33"/>
      <c r="O73" s="33"/>
      <c r="P73" s="34"/>
      <c r="Q73" s="33"/>
      <c r="R73" s="7"/>
      <c r="S73" s="12"/>
      <c r="T73" s="13"/>
      <c r="U73" s="5"/>
      <c r="V73" s="5"/>
      <c r="W73" s="6"/>
      <c r="X73" s="5"/>
      <c r="Y73" s="5"/>
      <c r="Z73" s="11"/>
      <c r="AA73" s="20"/>
      <c r="AB73" s="11"/>
      <c r="AC73" s="11"/>
      <c r="AD73" s="22"/>
      <c r="AE73" s="11"/>
      <c r="AF73" s="22"/>
      <c r="AG73" s="5"/>
      <c r="AH73" s="5"/>
    </row>
    <row r="74" spans="1:34" ht="12" customHeight="1">
      <c r="A74" s="50" t="s">
        <v>143</v>
      </c>
      <c r="B74" s="5" t="s">
        <v>133</v>
      </c>
      <c r="C74" s="5"/>
      <c r="D74" s="5"/>
      <c r="E74" s="5"/>
      <c r="F74" s="5"/>
      <c r="G74" s="12"/>
      <c r="H74" s="12"/>
      <c r="I74" s="12"/>
      <c r="J74" s="12"/>
      <c r="K74" s="41"/>
      <c r="L74" s="41"/>
      <c r="M74" s="33"/>
      <c r="N74" s="33"/>
      <c r="O74" s="33"/>
      <c r="P74" s="32"/>
      <c r="Q74" s="33"/>
      <c r="R74" s="7"/>
      <c r="S74" s="12"/>
      <c r="T74" s="5"/>
      <c r="U74" s="5"/>
      <c r="V74" s="5"/>
      <c r="W74" s="6"/>
      <c r="X74" s="5"/>
      <c r="Y74" s="5"/>
      <c r="Z74" s="11"/>
      <c r="AA74" s="20"/>
      <c r="AB74" s="11"/>
      <c r="AC74" s="11"/>
      <c r="AD74" s="22"/>
      <c r="AE74" s="11"/>
      <c r="AF74" s="22"/>
      <c r="AG74" s="5"/>
      <c r="AH74" s="5"/>
    </row>
    <row r="75" spans="1:34" ht="12" customHeight="1">
      <c r="A75" s="50"/>
      <c r="B75" s="5"/>
      <c r="C75" s="5" t="s">
        <v>134</v>
      </c>
      <c r="D75" s="5"/>
      <c r="E75" s="5"/>
      <c r="F75" s="5"/>
      <c r="G75" s="16"/>
      <c r="H75" s="16"/>
      <c r="I75" s="16"/>
      <c r="J75" s="16"/>
      <c r="K75" s="41"/>
      <c r="L75" s="41"/>
      <c r="M75" s="4"/>
      <c r="N75" s="4"/>
      <c r="O75" s="68">
        <f>10403+89473</f>
        <v>99876</v>
      </c>
      <c r="P75" s="34"/>
      <c r="Q75" s="68">
        <f>30151+74755</f>
        <v>104906</v>
      </c>
      <c r="R75" s="7"/>
      <c r="S75" s="16"/>
      <c r="T75" s="13"/>
      <c r="U75" s="5"/>
      <c r="V75" s="5"/>
      <c r="W75" s="6"/>
      <c r="X75" s="5"/>
      <c r="Y75" s="5"/>
      <c r="Z75" s="11"/>
      <c r="AA75" s="20"/>
      <c r="AB75" s="11"/>
      <c r="AC75" s="11"/>
      <c r="AD75" s="22"/>
      <c r="AE75" s="11"/>
      <c r="AF75" s="22"/>
      <c r="AG75" s="5"/>
      <c r="AH75" s="5"/>
    </row>
    <row r="76" spans="1:34" ht="12" customHeight="1">
      <c r="A76" s="50"/>
      <c r="B76" s="6"/>
      <c r="C76" s="5" t="s">
        <v>135</v>
      </c>
      <c r="D76" s="5"/>
      <c r="E76" s="5"/>
      <c r="F76" s="5"/>
      <c r="G76" s="12"/>
      <c r="H76" s="12"/>
      <c r="I76" s="12"/>
      <c r="J76" s="12"/>
      <c r="K76" s="41"/>
      <c r="L76" s="41"/>
      <c r="M76" s="33"/>
      <c r="N76" s="33"/>
      <c r="O76" s="69">
        <f>412184+6659</f>
        <v>418843</v>
      </c>
      <c r="P76" s="33"/>
      <c r="Q76" s="69">
        <v>315925</v>
      </c>
      <c r="R76" s="7"/>
      <c r="S76" s="12"/>
      <c r="T76" s="13"/>
      <c r="U76" s="5"/>
      <c r="V76" s="5"/>
      <c r="W76" s="6"/>
      <c r="X76" s="5"/>
      <c r="Y76" s="5"/>
      <c r="Z76" s="11"/>
      <c r="AA76" s="20"/>
      <c r="AB76" s="11"/>
      <c r="AC76" s="11"/>
      <c r="AD76" s="22"/>
      <c r="AE76" s="11"/>
      <c r="AF76" s="22"/>
      <c r="AG76" s="5"/>
      <c r="AH76" s="5"/>
    </row>
    <row r="77" spans="1:34" ht="12" customHeight="1">
      <c r="A77" s="50"/>
      <c r="B77" s="6"/>
      <c r="C77" s="5" t="s">
        <v>228</v>
      </c>
      <c r="D77" s="5"/>
      <c r="E77" s="5"/>
      <c r="F77" s="5"/>
      <c r="G77" s="12"/>
      <c r="H77" s="12"/>
      <c r="I77" s="12"/>
      <c r="J77" s="12"/>
      <c r="K77" s="41"/>
      <c r="L77" s="41"/>
      <c r="M77" s="33"/>
      <c r="N77" s="33"/>
      <c r="O77" s="69">
        <f>204787+1125</f>
        <v>205912</v>
      </c>
      <c r="P77" s="34"/>
      <c r="Q77" s="69">
        <v>197022</v>
      </c>
      <c r="R77" s="7"/>
      <c r="S77" s="12"/>
      <c r="T77" s="24"/>
      <c r="U77" s="5"/>
      <c r="V77" s="5"/>
      <c r="W77" s="6"/>
      <c r="X77" s="5"/>
      <c r="Y77" s="5"/>
      <c r="Z77" s="11"/>
      <c r="AA77" s="20"/>
      <c r="AB77" s="11"/>
      <c r="AC77" s="11"/>
      <c r="AD77" s="22"/>
      <c r="AE77" s="11"/>
      <c r="AF77" s="22"/>
      <c r="AG77" s="5"/>
      <c r="AH77" s="5"/>
    </row>
    <row r="78" spans="1:34" ht="12" customHeight="1">
      <c r="A78" s="50"/>
      <c r="B78" s="6"/>
      <c r="C78" s="5" t="s">
        <v>136</v>
      </c>
      <c r="D78" s="5"/>
      <c r="E78" s="5"/>
      <c r="F78" s="5"/>
      <c r="G78" s="12"/>
      <c r="H78" s="12"/>
      <c r="I78" s="12"/>
      <c r="J78" s="12"/>
      <c r="K78" s="41"/>
      <c r="L78" s="41"/>
      <c r="M78" s="33"/>
      <c r="N78" s="33"/>
      <c r="O78" s="69">
        <v>288560</v>
      </c>
      <c r="P78" s="32"/>
      <c r="Q78" s="69">
        <v>306574</v>
      </c>
      <c r="R78" s="7"/>
      <c r="S78" s="12"/>
      <c r="T78" s="5"/>
      <c r="U78" s="5"/>
      <c r="V78" s="5"/>
      <c r="W78" s="6"/>
      <c r="X78" s="5"/>
      <c r="Y78" s="5"/>
      <c r="Z78" s="11"/>
      <c r="AA78" s="20"/>
      <c r="AB78" s="11"/>
      <c r="AC78" s="11"/>
      <c r="AD78" s="22"/>
      <c r="AE78" s="11"/>
      <c r="AF78" s="22"/>
      <c r="AG78" s="5"/>
      <c r="AH78" s="5"/>
    </row>
    <row r="79" spans="1:34" ht="12" customHeight="1">
      <c r="A79" s="50"/>
      <c r="B79" s="6"/>
      <c r="C79" s="5" t="s">
        <v>137</v>
      </c>
      <c r="D79" s="5"/>
      <c r="E79" s="5"/>
      <c r="F79" s="5"/>
      <c r="G79" s="22"/>
      <c r="H79" s="22"/>
      <c r="I79" s="22"/>
      <c r="J79" s="22"/>
      <c r="K79" s="41"/>
      <c r="L79" s="41"/>
      <c r="M79" s="42"/>
      <c r="N79" s="42"/>
      <c r="O79" s="70">
        <v>101383</v>
      </c>
      <c r="P79" s="32"/>
      <c r="Q79" s="70">
        <v>27388</v>
      </c>
      <c r="R79" s="12"/>
      <c r="S79" s="21"/>
      <c r="T79" s="5"/>
      <c r="U79" s="5"/>
      <c r="V79" s="5"/>
      <c r="W79" s="6"/>
      <c r="X79" s="5"/>
      <c r="Y79" s="5"/>
      <c r="Z79" s="11"/>
      <c r="AA79" s="20"/>
      <c r="AB79" s="11"/>
      <c r="AC79" s="11"/>
      <c r="AD79" s="22"/>
      <c r="AE79" s="11"/>
      <c r="AF79" s="22"/>
      <c r="AG79" s="5"/>
      <c r="AH79" s="5"/>
    </row>
    <row r="80" spans="1:34" ht="12" customHeight="1">
      <c r="A80" s="50"/>
      <c r="B80" s="6"/>
      <c r="C80" s="5"/>
      <c r="D80" s="5"/>
      <c r="E80" s="5"/>
      <c r="F80" s="5"/>
      <c r="G80" s="7"/>
      <c r="H80" s="7"/>
      <c r="I80" s="7"/>
      <c r="J80" s="7"/>
      <c r="K80" s="41"/>
      <c r="L80" s="41"/>
      <c r="M80" s="36"/>
      <c r="N80" s="36"/>
      <c r="O80" s="33">
        <f>SUM(O75:O79)</f>
        <v>1114574</v>
      </c>
      <c r="P80" s="32"/>
      <c r="Q80" s="33">
        <f>SUM(Q75:Q79)</f>
        <v>951815</v>
      </c>
      <c r="R80" s="12"/>
      <c r="S80" s="7"/>
      <c r="T80" s="5"/>
      <c r="U80" s="5"/>
      <c r="V80" s="5"/>
      <c r="W80" s="6"/>
      <c r="X80" s="5"/>
      <c r="Y80" s="5"/>
      <c r="Z80" s="11"/>
      <c r="AA80" s="20"/>
      <c r="AB80" s="11"/>
      <c r="AC80" s="11"/>
      <c r="AD80" s="22"/>
      <c r="AE80" s="11"/>
      <c r="AF80" s="22"/>
      <c r="AG80" s="5"/>
      <c r="AH80" s="5"/>
    </row>
    <row r="81" spans="1:34" ht="12" customHeight="1">
      <c r="A81" s="50" t="s">
        <v>147</v>
      </c>
      <c r="B81" s="6" t="s">
        <v>139</v>
      </c>
      <c r="C81" s="6"/>
      <c r="D81" s="2"/>
      <c r="E81" s="5"/>
      <c r="F81" s="5"/>
      <c r="G81" s="9"/>
      <c r="H81" s="9"/>
      <c r="I81" s="9"/>
      <c r="J81" s="9"/>
      <c r="K81" s="41"/>
      <c r="L81" s="41"/>
      <c r="M81" s="33"/>
      <c r="N81" s="33"/>
      <c r="O81" s="33"/>
      <c r="P81" s="32"/>
      <c r="Q81" s="33"/>
      <c r="R81" s="12"/>
      <c r="S81" s="9"/>
      <c r="T81" s="5"/>
      <c r="U81" s="5"/>
      <c r="V81" s="5"/>
      <c r="W81" s="6"/>
      <c r="X81" s="5"/>
      <c r="Y81" s="5"/>
      <c r="Z81" s="11"/>
      <c r="AA81" s="20"/>
      <c r="AB81" s="11"/>
      <c r="AC81" s="11"/>
      <c r="AD81" s="22"/>
      <c r="AE81" s="11"/>
      <c r="AF81" s="22"/>
      <c r="AG81" s="5"/>
      <c r="AH81" s="5"/>
    </row>
    <row r="82" spans="1:34" ht="12" customHeight="1">
      <c r="A82" s="50"/>
      <c r="B82" s="6"/>
      <c r="C82" s="6" t="s">
        <v>140</v>
      </c>
      <c r="D82" s="2"/>
      <c r="E82" s="5"/>
      <c r="F82" s="5"/>
      <c r="G82" s="12"/>
      <c r="H82" s="12"/>
      <c r="I82" s="12"/>
      <c r="J82" s="12"/>
      <c r="K82" s="41"/>
      <c r="L82" s="41"/>
      <c r="M82" s="33"/>
      <c r="N82" s="33"/>
      <c r="O82" s="68">
        <f>1834015+18286</f>
        <v>1852301</v>
      </c>
      <c r="P82" s="34"/>
      <c r="Q82" s="68">
        <f>1861923</f>
        <v>1861923</v>
      </c>
      <c r="R82" s="12"/>
      <c r="S82" s="12"/>
      <c r="T82" s="13"/>
      <c r="U82" s="5"/>
      <c r="V82" s="5"/>
      <c r="W82" s="6"/>
      <c r="X82" s="5"/>
      <c r="Y82" s="5"/>
      <c r="Z82" s="11"/>
      <c r="AA82" s="20"/>
      <c r="AB82" s="11"/>
      <c r="AC82" s="11"/>
      <c r="AD82" s="22"/>
      <c r="AE82" s="11"/>
      <c r="AF82" s="22"/>
      <c r="AG82" s="5"/>
      <c r="AH82" s="5"/>
    </row>
    <row r="83" spans="1:34" ht="12" customHeight="1">
      <c r="A83" s="50"/>
      <c r="B83" s="6"/>
      <c r="C83" s="5" t="s">
        <v>214</v>
      </c>
      <c r="D83" s="2"/>
      <c r="E83" s="5"/>
      <c r="F83" s="5"/>
      <c r="G83" s="12"/>
      <c r="H83" s="12"/>
      <c r="I83" s="12"/>
      <c r="J83" s="12"/>
      <c r="K83" s="41"/>
      <c r="L83" s="41"/>
      <c r="M83" s="33"/>
      <c r="N83" s="33"/>
      <c r="O83" s="69">
        <f>21736+14875</f>
        <v>36611</v>
      </c>
      <c r="P83" s="34"/>
      <c r="Q83" s="69">
        <v>33643</v>
      </c>
      <c r="R83" s="12"/>
      <c r="S83" s="12"/>
      <c r="T83" s="13"/>
      <c r="U83" s="5"/>
      <c r="V83" s="5"/>
      <c r="W83" s="6"/>
      <c r="X83" s="5"/>
      <c r="Y83" s="5"/>
      <c r="Z83" s="11"/>
      <c r="AA83" s="20"/>
      <c r="AB83" s="11"/>
      <c r="AC83" s="11"/>
      <c r="AD83" s="22"/>
      <c r="AE83" s="11"/>
      <c r="AF83" s="22"/>
      <c r="AG83" s="5"/>
      <c r="AH83" s="5"/>
    </row>
    <row r="84" spans="1:34" ht="12" customHeight="1">
      <c r="A84" s="50"/>
      <c r="B84" s="6"/>
      <c r="C84" s="6" t="s">
        <v>141</v>
      </c>
      <c r="D84" s="2"/>
      <c r="E84" s="5"/>
      <c r="F84" s="5"/>
      <c r="G84" s="12"/>
      <c r="H84" s="12"/>
      <c r="I84" s="12"/>
      <c r="J84" s="12"/>
      <c r="K84" s="41"/>
      <c r="L84" s="41"/>
      <c r="M84" s="33"/>
      <c r="N84" s="33"/>
      <c r="O84" s="69">
        <f>795830+14147+11361+32702+70875+5819+11988</f>
        <v>942722</v>
      </c>
      <c r="P84" s="34"/>
      <c r="Q84" s="69">
        <v>893605</v>
      </c>
      <c r="R84" s="12"/>
      <c r="S84" s="12"/>
      <c r="T84" s="13"/>
      <c r="U84" s="5"/>
      <c r="V84" s="5"/>
      <c r="W84" s="6"/>
      <c r="X84" s="5"/>
      <c r="Y84" s="5"/>
      <c r="Z84" s="11"/>
      <c r="AA84" s="20"/>
      <c r="AB84" s="11"/>
      <c r="AC84" s="11"/>
      <c r="AD84" s="22"/>
      <c r="AE84" s="11"/>
      <c r="AF84" s="22"/>
      <c r="AG84" s="5"/>
      <c r="AH84" s="5"/>
    </row>
    <row r="85" spans="1:34" ht="12" customHeight="1">
      <c r="A85" s="50"/>
      <c r="B85" s="5"/>
      <c r="C85" s="6" t="s">
        <v>227</v>
      </c>
      <c r="D85" s="2"/>
      <c r="E85" s="5"/>
      <c r="F85" s="5"/>
      <c r="G85" s="12"/>
      <c r="H85" s="12"/>
      <c r="I85" s="12"/>
      <c r="J85" s="12"/>
      <c r="K85" s="41"/>
      <c r="L85" s="41"/>
      <c r="M85" s="33"/>
      <c r="N85" s="33"/>
      <c r="O85" s="69">
        <f>1326996+2893-11361-32702-70875-5819-11988</f>
        <v>1197144</v>
      </c>
      <c r="P85" s="34"/>
      <c r="Q85" s="69">
        <v>952557</v>
      </c>
      <c r="R85" s="12"/>
      <c r="S85" s="12"/>
      <c r="T85" s="15"/>
      <c r="U85" s="5"/>
      <c r="V85" s="5"/>
      <c r="W85" s="6"/>
      <c r="X85" s="5"/>
      <c r="Y85" s="5"/>
      <c r="Z85" s="11"/>
      <c r="AA85" s="20"/>
      <c r="AB85" s="11"/>
      <c r="AC85" s="11"/>
      <c r="AD85" s="22"/>
      <c r="AE85" s="11"/>
      <c r="AF85" s="22"/>
      <c r="AG85" s="5"/>
      <c r="AH85" s="5"/>
    </row>
    <row r="86" spans="1:34" ht="12" customHeight="1">
      <c r="A86" s="50"/>
      <c r="B86" s="5"/>
      <c r="C86" s="6" t="s">
        <v>142</v>
      </c>
      <c r="D86" s="2"/>
      <c r="E86" s="5"/>
      <c r="F86" s="5"/>
      <c r="G86" s="25"/>
      <c r="H86" s="25"/>
      <c r="I86" s="25"/>
      <c r="J86" s="25"/>
      <c r="K86" s="41"/>
      <c r="L86" s="41"/>
      <c r="M86" s="33"/>
      <c r="N86" s="33"/>
      <c r="O86" s="70">
        <v>5559</v>
      </c>
      <c r="P86" s="34"/>
      <c r="Q86" s="70">
        <v>13776</v>
      </c>
      <c r="R86" s="12"/>
      <c r="S86" s="12"/>
      <c r="T86" s="15"/>
      <c r="U86" s="5"/>
      <c r="V86" s="5"/>
      <c r="W86" s="6"/>
      <c r="X86" s="5"/>
      <c r="Y86" s="5"/>
      <c r="Z86" s="11"/>
      <c r="AA86" s="20"/>
      <c r="AB86" s="11"/>
      <c r="AC86" s="11"/>
      <c r="AD86" s="22"/>
      <c r="AE86" s="11"/>
      <c r="AF86" s="22"/>
      <c r="AG86" s="5"/>
      <c r="AH86" s="5"/>
    </row>
    <row r="87" spans="1:34" ht="12" customHeight="1">
      <c r="A87" s="50"/>
      <c r="B87" s="5"/>
      <c r="C87" s="6"/>
      <c r="D87" s="2"/>
      <c r="E87" s="5"/>
      <c r="F87" s="5"/>
      <c r="G87" s="25"/>
      <c r="H87" s="25"/>
      <c r="I87" s="25"/>
      <c r="J87" s="25"/>
      <c r="K87" s="41"/>
      <c r="L87" s="41"/>
      <c r="M87" s="33"/>
      <c r="N87" s="33"/>
      <c r="O87" s="33">
        <f>SUM(O82:O86)</f>
        <v>4034337</v>
      </c>
      <c r="P87" s="39"/>
      <c r="Q87" s="33">
        <f>SUM(Q82:Q86)</f>
        <v>3755504</v>
      </c>
      <c r="R87" s="12"/>
      <c r="S87" s="12"/>
      <c r="T87" s="13"/>
      <c r="U87" s="5"/>
      <c r="V87" s="5"/>
      <c r="W87" s="6"/>
      <c r="X87" s="5"/>
      <c r="Y87" s="5"/>
      <c r="Z87" s="11"/>
      <c r="AA87" s="20"/>
      <c r="AB87" s="11"/>
      <c r="AC87" s="11"/>
      <c r="AD87" s="22"/>
      <c r="AE87" s="11"/>
      <c r="AF87" s="22"/>
      <c r="AG87" s="5"/>
      <c r="AH87" s="5"/>
    </row>
    <row r="88" spans="1:34" ht="12" customHeight="1">
      <c r="A88" s="51"/>
      <c r="B88" s="9" t="s">
        <v>229</v>
      </c>
      <c r="O88" s="33">
        <f>O80-O87</f>
        <v>-2919763</v>
      </c>
      <c r="Q88" s="33">
        <f>Q80-Q87</f>
        <v>-2803689</v>
      </c>
      <c r="U88" s="5"/>
      <c r="V88" s="5"/>
      <c r="W88" s="6"/>
      <c r="X88" s="5"/>
      <c r="Y88" s="5"/>
      <c r="Z88" s="11"/>
      <c r="AA88" s="20"/>
      <c r="AB88" s="11"/>
      <c r="AC88" s="11"/>
      <c r="AD88" s="22"/>
      <c r="AE88" s="11"/>
      <c r="AF88" s="22"/>
      <c r="AG88" s="5"/>
      <c r="AH88" s="5"/>
    </row>
    <row r="89" spans="1:34" ht="12" customHeight="1" thickBot="1">
      <c r="A89" s="51"/>
      <c r="B89" s="9"/>
      <c r="O89" s="155">
        <f>SUM(O66:O71)+O88</f>
        <v>1999127</v>
      </c>
      <c r="P89" s="104"/>
      <c r="Q89" s="155">
        <f>SUM(Q66:Q71)+Q88</f>
        <v>2100062</v>
      </c>
      <c r="U89" s="5"/>
      <c r="V89" s="5"/>
      <c r="W89" s="6"/>
      <c r="X89" s="5"/>
      <c r="Y89" s="9"/>
      <c r="Z89" s="22"/>
      <c r="AA89" s="20"/>
      <c r="AB89" s="11"/>
      <c r="AC89" s="11"/>
      <c r="AD89" s="22"/>
      <c r="AE89" s="11"/>
      <c r="AF89" s="22"/>
      <c r="AG89" s="5"/>
      <c r="AH89" s="5"/>
    </row>
    <row r="90" spans="1:34" ht="12" customHeight="1">
      <c r="A90" s="51"/>
      <c r="B90" s="9"/>
      <c r="O90" s="33"/>
      <c r="Q90" s="33"/>
      <c r="U90" s="5"/>
      <c r="V90" s="5"/>
      <c r="W90" s="6"/>
      <c r="X90" s="5"/>
      <c r="Y90" s="9"/>
      <c r="Z90" s="22"/>
      <c r="AA90" s="20"/>
      <c r="AB90" s="11"/>
      <c r="AC90" s="11"/>
      <c r="AD90" s="22"/>
      <c r="AE90" s="11"/>
      <c r="AF90" s="22"/>
      <c r="AG90" s="5"/>
      <c r="AH90" s="5"/>
    </row>
    <row r="91" spans="1:34" ht="12" customHeight="1">
      <c r="A91" s="50" t="s">
        <v>148</v>
      </c>
      <c r="B91" s="9" t="s">
        <v>202</v>
      </c>
      <c r="O91" s="33"/>
      <c r="Q91" s="33"/>
      <c r="U91" s="5"/>
      <c r="V91" s="5"/>
      <c r="W91" s="6"/>
      <c r="X91" s="5"/>
      <c r="Y91" s="9"/>
      <c r="Z91" s="22"/>
      <c r="AA91" s="20"/>
      <c r="AB91" s="11"/>
      <c r="AC91" s="11"/>
      <c r="AD91" s="22"/>
      <c r="AE91" s="11"/>
      <c r="AF91" s="22"/>
      <c r="AG91" s="5"/>
      <c r="AH91" s="5"/>
    </row>
    <row r="92" spans="1:34" ht="12" customHeight="1">
      <c r="A92" s="8"/>
      <c r="B92" s="6" t="s">
        <v>144</v>
      </c>
      <c r="O92" s="33">
        <v>746413</v>
      </c>
      <c r="Q92" s="33">
        <v>746413</v>
      </c>
      <c r="U92" s="5"/>
      <c r="V92" s="5"/>
      <c r="W92" s="6"/>
      <c r="X92" s="5"/>
      <c r="Y92" s="9"/>
      <c r="Z92" s="22"/>
      <c r="AA92" s="20"/>
      <c r="AB92" s="11"/>
      <c r="AC92" s="11"/>
      <c r="AD92" s="22"/>
      <c r="AE92" s="11"/>
      <c r="AF92" s="22"/>
      <c r="AG92" s="5"/>
      <c r="AH92" s="5"/>
    </row>
    <row r="93" spans="2:34" ht="12" customHeight="1">
      <c r="B93" s="8" t="s">
        <v>145</v>
      </c>
      <c r="O93" s="33"/>
      <c r="Q93" s="33"/>
      <c r="V93" s="5"/>
      <c r="W93" s="6"/>
      <c r="X93" s="5"/>
      <c r="Y93" s="9"/>
      <c r="Z93" s="22"/>
      <c r="AA93" s="20"/>
      <c r="AB93" s="11"/>
      <c r="AC93" s="11"/>
      <c r="AD93" s="22"/>
      <c r="AE93" s="11"/>
      <c r="AF93" s="22"/>
      <c r="AG93" s="5"/>
      <c r="AH93" s="5"/>
    </row>
    <row r="94" spans="3:34" ht="12" customHeight="1">
      <c r="C94" s="8" t="s">
        <v>146</v>
      </c>
      <c r="O94" s="68">
        <v>1659637</v>
      </c>
      <c r="Q94" s="68">
        <v>1659636</v>
      </c>
      <c r="V94" s="5"/>
      <c r="W94" s="6"/>
      <c r="X94" s="5"/>
      <c r="Y94" s="9"/>
      <c r="Z94" s="22"/>
      <c r="AA94" s="20"/>
      <c r="AB94" s="11"/>
      <c r="AC94" s="11"/>
      <c r="AD94" s="22"/>
      <c r="AE94" s="11"/>
      <c r="AF94" s="22"/>
      <c r="AG94" s="5"/>
      <c r="AH94" s="5"/>
    </row>
    <row r="95" spans="3:34" ht="12" customHeight="1">
      <c r="C95" s="8" t="s">
        <v>230</v>
      </c>
      <c r="O95" s="70">
        <f>-2210565+4957+3222</f>
        <v>-2202386</v>
      </c>
      <c r="Q95" s="70">
        <v>-2050165</v>
      </c>
      <c r="V95" s="5"/>
      <c r="W95" s="6"/>
      <c r="X95" s="5"/>
      <c r="Y95" s="9"/>
      <c r="Z95" s="22"/>
      <c r="AA95" s="20"/>
      <c r="AB95" s="11"/>
      <c r="AC95" s="11"/>
      <c r="AD95" s="22"/>
      <c r="AE95" s="11"/>
      <c r="AF95" s="22"/>
      <c r="AG95" s="5"/>
      <c r="AH95" s="5"/>
    </row>
    <row r="96" spans="15:34" ht="12" customHeight="1">
      <c r="O96" s="66">
        <f>SUM(O94:O95)</f>
        <v>-542749</v>
      </c>
      <c r="Q96" s="66">
        <f>SUM(Q94:Q95)</f>
        <v>-390529</v>
      </c>
      <c r="V96" s="5"/>
      <c r="W96" s="6"/>
      <c r="X96" s="5"/>
      <c r="Y96" s="9"/>
      <c r="Z96" s="22"/>
      <c r="AA96" s="20"/>
      <c r="AB96" s="11"/>
      <c r="AC96" s="11"/>
      <c r="AD96" s="22"/>
      <c r="AE96" s="11"/>
      <c r="AF96" s="22"/>
      <c r="AG96" s="5"/>
      <c r="AH96" s="5"/>
    </row>
    <row r="97" spans="15:34" ht="12" customHeight="1">
      <c r="O97" s="33">
        <f>+O92+O96</f>
        <v>203664</v>
      </c>
      <c r="Q97" s="33">
        <f>+Q92+Q96</f>
        <v>355884</v>
      </c>
      <c r="V97" s="5"/>
      <c r="W97" s="6"/>
      <c r="X97" s="5"/>
      <c r="Y97" s="9"/>
      <c r="Z97" s="22"/>
      <c r="AA97" s="20"/>
      <c r="AB97" s="11"/>
      <c r="AC97" s="11"/>
      <c r="AD97" s="22"/>
      <c r="AE97" s="11"/>
      <c r="AF97" s="22"/>
      <c r="AG97" s="5"/>
      <c r="AH97" s="5"/>
    </row>
    <row r="98" spans="15:34" ht="12" customHeight="1">
      <c r="O98" s="33"/>
      <c r="Q98" s="33"/>
      <c r="V98" s="5"/>
      <c r="W98" s="6"/>
      <c r="X98" s="5"/>
      <c r="Y98" s="9"/>
      <c r="Z98" s="22"/>
      <c r="AA98" s="20"/>
      <c r="AB98" s="11"/>
      <c r="AC98" s="11"/>
      <c r="AD98" s="22"/>
      <c r="AE98" s="11"/>
      <c r="AF98" s="22"/>
      <c r="AG98" s="5"/>
      <c r="AH98" s="5"/>
    </row>
    <row r="99" spans="1:34" ht="12" customHeight="1">
      <c r="A99" s="49" t="s">
        <v>149</v>
      </c>
      <c r="B99" s="8" t="s">
        <v>68</v>
      </c>
      <c r="O99" s="33">
        <v>70069</v>
      </c>
      <c r="Q99" s="33">
        <v>61916</v>
      </c>
      <c r="V99" s="5"/>
      <c r="W99" s="6"/>
      <c r="X99" s="5"/>
      <c r="Y99" s="9"/>
      <c r="Z99" s="22"/>
      <c r="AA99" s="20"/>
      <c r="AB99" s="11"/>
      <c r="AC99" s="11"/>
      <c r="AD99" s="22"/>
      <c r="AE99" s="11"/>
      <c r="AF99" s="22"/>
      <c r="AG99" s="5"/>
      <c r="AH99" s="5"/>
    </row>
    <row r="100" spans="1:34" ht="12" customHeight="1">
      <c r="A100" s="49" t="s">
        <v>150</v>
      </c>
      <c r="B100" s="8" t="s">
        <v>163</v>
      </c>
      <c r="O100" s="33">
        <f>755491-14875+950000</f>
        <v>1690616</v>
      </c>
      <c r="Q100" s="33">
        <f>712455+950000</f>
        <v>1662455</v>
      </c>
      <c r="V100" s="5"/>
      <c r="W100" s="6"/>
      <c r="X100" s="5"/>
      <c r="Y100" s="9"/>
      <c r="Z100" s="22"/>
      <c r="AA100" s="20"/>
      <c r="AB100" s="11"/>
      <c r="AC100" s="11"/>
      <c r="AD100" s="22"/>
      <c r="AE100" s="11"/>
      <c r="AF100" s="22"/>
      <c r="AG100" s="5"/>
      <c r="AH100" s="5"/>
    </row>
    <row r="101" spans="1:34" ht="12" customHeight="1">
      <c r="A101" s="50" t="s">
        <v>152</v>
      </c>
      <c r="B101" s="5" t="s">
        <v>151</v>
      </c>
      <c r="C101" s="5"/>
      <c r="D101" s="9"/>
      <c r="E101" s="9"/>
      <c r="F101" s="9"/>
      <c r="G101" s="9"/>
      <c r="H101" s="9"/>
      <c r="I101" s="9"/>
      <c r="J101" s="9"/>
      <c r="K101" s="3"/>
      <c r="L101" s="3"/>
      <c r="M101" s="3"/>
      <c r="N101" s="3"/>
      <c r="O101" s="33">
        <f>5025+17751+12002</f>
        <v>34778</v>
      </c>
      <c r="P101" s="3"/>
      <c r="Q101" s="33">
        <v>19807</v>
      </c>
      <c r="R101" s="9"/>
      <c r="S101" s="9"/>
      <c r="T101" s="5"/>
      <c r="U101" s="5"/>
      <c r="V101" s="5"/>
      <c r="W101" s="6"/>
      <c r="X101" s="5"/>
      <c r="Y101" s="9"/>
      <c r="Z101" s="22"/>
      <c r="AA101" s="20"/>
      <c r="AB101" s="11"/>
      <c r="AC101" s="11"/>
      <c r="AD101" s="22"/>
      <c r="AE101" s="11"/>
      <c r="AF101" s="22"/>
      <c r="AG101" s="5"/>
      <c r="AH101" s="5"/>
    </row>
    <row r="102" spans="1:34" ht="12" customHeight="1" thickBot="1">
      <c r="A102" s="50"/>
      <c r="B102" s="6"/>
      <c r="C102" s="6"/>
      <c r="D102" s="5"/>
      <c r="E102" s="5"/>
      <c r="F102" s="5"/>
      <c r="G102" s="12"/>
      <c r="H102" s="12"/>
      <c r="I102" s="12"/>
      <c r="J102" s="12"/>
      <c r="K102" s="41"/>
      <c r="L102" s="41"/>
      <c r="M102" s="42"/>
      <c r="N102" s="42"/>
      <c r="O102" s="155">
        <f>SUM(O97:O101)</f>
        <v>1999127</v>
      </c>
      <c r="P102" s="107"/>
      <c r="Q102" s="155">
        <f>SUM(Q97:Q101)</f>
        <v>2100062</v>
      </c>
      <c r="R102" s="12"/>
      <c r="S102" s="21"/>
      <c r="T102" s="5"/>
      <c r="U102" s="5"/>
      <c r="V102" s="5"/>
      <c r="W102" s="6"/>
      <c r="X102" s="5"/>
      <c r="Y102" s="9"/>
      <c r="Z102" s="22"/>
      <c r="AA102" s="20"/>
      <c r="AB102" s="11"/>
      <c r="AC102" s="11"/>
      <c r="AD102" s="22"/>
      <c r="AE102" s="11"/>
      <c r="AF102" s="22"/>
      <c r="AG102" s="5"/>
      <c r="AH102" s="5"/>
    </row>
    <row r="103" spans="1:34" ht="12" customHeight="1">
      <c r="A103" s="50"/>
      <c r="B103" s="6"/>
      <c r="C103" s="6"/>
      <c r="D103" s="5"/>
      <c r="E103" s="5"/>
      <c r="F103" s="5"/>
      <c r="G103" s="12"/>
      <c r="H103" s="12"/>
      <c r="I103" s="12"/>
      <c r="J103" s="12"/>
      <c r="K103" s="41"/>
      <c r="L103" s="41"/>
      <c r="M103" s="42"/>
      <c r="N103" s="42"/>
      <c r="O103" s="33"/>
      <c r="P103" s="32"/>
      <c r="Q103" s="33"/>
      <c r="R103" s="12"/>
      <c r="S103" s="21"/>
      <c r="T103" s="5"/>
      <c r="U103" s="5"/>
      <c r="V103" s="5"/>
      <c r="W103" s="6"/>
      <c r="X103" s="5"/>
      <c r="Y103" s="9"/>
      <c r="Z103" s="22"/>
      <c r="AA103" s="20"/>
      <c r="AB103" s="11"/>
      <c r="AC103" s="11"/>
      <c r="AD103" s="22"/>
      <c r="AE103" s="11"/>
      <c r="AF103" s="22"/>
      <c r="AG103" s="5"/>
      <c r="AH103" s="5"/>
    </row>
    <row r="104" spans="1:34" ht="12" customHeight="1" thickBot="1">
      <c r="A104" s="102" t="s">
        <v>166</v>
      </c>
      <c r="B104" s="111" t="s">
        <v>153</v>
      </c>
      <c r="C104" s="6"/>
      <c r="D104" s="5"/>
      <c r="E104" s="5"/>
      <c r="F104" s="5"/>
      <c r="G104" s="12"/>
      <c r="H104" s="12"/>
      <c r="I104" s="12"/>
      <c r="J104" s="12"/>
      <c r="K104" s="41"/>
      <c r="L104" s="41"/>
      <c r="M104" s="42"/>
      <c r="N104" s="42"/>
      <c r="O104" s="130" t="s">
        <v>260</v>
      </c>
      <c r="P104" s="107"/>
      <c r="Q104" s="130" t="s">
        <v>231</v>
      </c>
      <c r="R104" s="12"/>
      <c r="S104" s="21"/>
      <c r="T104" s="5"/>
      <c r="U104" s="5"/>
      <c r="V104" s="5"/>
      <c r="W104" s="6"/>
      <c r="X104" s="5"/>
      <c r="Y104" s="9"/>
      <c r="Z104" s="22"/>
      <c r="AA104" s="20"/>
      <c r="AB104" s="11"/>
      <c r="AC104" s="11"/>
      <c r="AD104" s="22"/>
      <c r="AE104" s="11"/>
      <c r="AF104" s="22"/>
      <c r="AG104" s="5"/>
      <c r="AH104" s="5"/>
    </row>
    <row r="105" spans="1:34" ht="12" customHeight="1">
      <c r="A105" s="50"/>
      <c r="B105" s="6"/>
      <c r="C105" s="6"/>
      <c r="D105" s="5"/>
      <c r="E105" s="5"/>
      <c r="F105" s="5"/>
      <c r="G105" s="12"/>
      <c r="H105" s="12"/>
      <c r="I105" s="12"/>
      <c r="J105" s="12"/>
      <c r="K105" s="41"/>
      <c r="L105" s="41"/>
      <c r="M105" s="42"/>
      <c r="N105" s="42"/>
      <c r="O105" s="33"/>
      <c r="P105" s="32"/>
      <c r="Q105" s="33"/>
      <c r="R105" s="12"/>
      <c r="S105" s="21"/>
      <c r="T105" s="5"/>
      <c r="U105" s="5"/>
      <c r="V105" s="5"/>
      <c r="W105" s="6"/>
      <c r="X105" s="5"/>
      <c r="Y105" s="9"/>
      <c r="Z105" s="22"/>
      <c r="AA105" s="20"/>
      <c r="AB105" s="11"/>
      <c r="AC105" s="11"/>
      <c r="AD105" s="22"/>
      <c r="AE105" s="11"/>
      <c r="AF105" s="22"/>
      <c r="AG105" s="5"/>
      <c r="AH105" s="5"/>
    </row>
    <row r="106" spans="1:34" ht="12" customHeight="1">
      <c r="A106" s="102" t="s">
        <v>154</v>
      </c>
      <c r="B106" s="111" t="s">
        <v>155</v>
      </c>
      <c r="C106" s="6"/>
      <c r="D106" s="5"/>
      <c r="E106" s="5"/>
      <c r="F106" s="5"/>
      <c r="G106" s="12"/>
      <c r="H106" s="12"/>
      <c r="I106" s="12"/>
      <c r="J106" s="12"/>
      <c r="K106" s="41"/>
      <c r="L106" s="41"/>
      <c r="M106" s="42"/>
      <c r="N106" s="42"/>
      <c r="O106" s="32"/>
      <c r="P106" s="32"/>
      <c r="Q106" s="35"/>
      <c r="R106" s="12"/>
      <c r="S106" s="21"/>
      <c r="T106" s="5"/>
      <c r="U106" s="5"/>
      <c r="V106" s="5"/>
      <c r="W106" s="6"/>
      <c r="X106" s="5"/>
      <c r="Y106" s="9"/>
      <c r="Z106" s="22"/>
      <c r="AA106" s="20"/>
      <c r="AB106" s="11"/>
      <c r="AC106" s="11"/>
      <c r="AD106" s="22"/>
      <c r="AE106" s="11"/>
      <c r="AF106" s="22"/>
      <c r="AG106" s="5"/>
      <c r="AH106" s="5"/>
    </row>
    <row r="107" spans="1:34" ht="12" customHeight="1">
      <c r="A107" s="50"/>
      <c r="B107" s="6"/>
      <c r="C107" s="6"/>
      <c r="D107" s="5"/>
      <c r="E107" s="5"/>
      <c r="F107" s="5"/>
      <c r="G107" s="12"/>
      <c r="H107" s="12"/>
      <c r="I107" s="12"/>
      <c r="J107" s="12"/>
      <c r="K107" s="41"/>
      <c r="L107" s="41"/>
      <c r="M107" s="42"/>
      <c r="N107" s="42"/>
      <c r="O107" s="32"/>
      <c r="P107" s="32"/>
      <c r="Q107" s="35"/>
      <c r="R107" s="12"/>
      <c r="S107" s="21"/>
      <c r="T107" s="5"/>
      <c r="U107" s="5"/>
      <c r="V107" s="5"/>
      <c r="W107" s="6"/>
      <c r="X107" s="5"/>
      <c r="Y107" s="9"/>
      <c r="Z107" s="22"/>
      <c r="AA107" s="20"/>
      <c r="AB107" s="11"/>
      <c r="AC107" s="11"/>
      <c r="AD107" s="22"/>
      <c r="AE107" s="11"/>
      <c r="AF107" s="22"/>
      <c r="AG107" s="5"/>
      <c r="AH107" s="5"/>
    </row>
    <row r="108" spans="1:34" ht="12" customHeight="1">
      <c r="A108" s="50" t="s">
        <v>64</v>
      </c>
      <c r="B108" s="6" t="s">
        <v>38</v>
      </c>
      <c r="C108" s="6"/>
      <c r="D108" s="5"/>
      <c r="E108" s="5"/>
      <c r="F108" s="5"/>
      <c r="G108" s="12"/>
      <c r="H108" s="12"/>
      <c r="I108" s="12"/>
      <c r="J108" s="12"/>
      <c r="K108" s="41"/>
      <c r="L108" s="41"/>
      <c r="M108" s="42"/>
      <c r="N108" s="42"/>
      <c r="O108" s="32"/>
      <c r="P108" s="32"/>
      <c r="Q108" s="35"/>
      <c r="R108" s="12"/>
      <c r="S108" s="21"/>
      <c r="T108" s="5"/>
      <c r="U108" s="5"/>
      <c r="V108" s="5"/>
      <c r="W108" s="6"/>
      <c r="X108" s="5"/>
      <c r="Y108" s="9"/>
      <c r="Z108" s="22"/>
      <c r="AA108" s="20"/>
      <c r="AB108" s="11"/>
      <c r="AC108" s="11"/>
      <c r="AD108" s="22"/>
      <c r="AE108" s="11"/>
      <c r="AF108" s="22"/>
      <c r="AG108" s="5"/>
      <c r="AH108" s="5"/>
    </row>
    <row r="109" spans="1:34" ht="12" customHeight="1">
      <c r="A109" s="50"/>
      <c r="B109" s="5" t="s">
        <v>39</v>
      </c>
      <c r="C109" s="6"/>
      <c r="D109" s="5"/>
      <c r="E109" s="5"/>
      <c r="F109" s="5"/>
      <c r="G109" s="12"/>
      <c r="H109" s="12"/>
      <c r="I109" s="12"/>
      <c r="J109" s="12"/>
      <c r="K109" s="41"/>
      <c r="L109" s="41"/>
      <c r="M109" s="42"/>
      <c r="N109" s="42"/>
      <c r="O109" s="32"/>
      <c r="P109" s="32"/>
      <c r="Q109" s="35"/>
      <c r="R109" s="12"/>
      <c r="S109" s="21"/>
      <c r="T109" s="5"/>
      <c r="U109" s="5"/>
      <c r="V109" s="5"/>
      <c r="W109" s="6"/>
      <c r="X109" s="5"/>
      <c r="Y109" s="9"/>
      <c r="Z109" s="22"/>
      <c r="AA109" s="20"/>
      <c r="AB109" s="11"/>
      <c r="AC109" s="11"/>
      <c r="AD109" s="22"/>
      <c r="AE109" s="11"/>
      <c r="AF109" s="22"/>
      <c r="AG109" s="5"/>
      <c r="AH109" s="5"/>
    </row>
    <row r="110" spans="1:34" ht="12" customHeight="1">
      <c r="A110" s="50"/>
      <c r="B110" s="6"/>
      <c r="C110" s="6"/>
      <c r="D110" s="5"/>
      <c r="E110" s="5"/>
      <c r="F110" s="5"/>
      <c r="G110" s="12"/>
      <c r="H110" s="12"/>
      <c r="I110" s="12"/>
      <c r="J110" s="12"/>
      <c r="K110" s="41"/>
      <c r="L110" s="41"/>
      <c r="M110" s="42"/>
      <c r="N110" s="42"/>
      <c r="O110" s="32"/>
      <c r="P110" s="32"/>
      <c r="Q110" s="35"/>
      <c r="R110" s="12"/>
      <c r="S110" s="21"/>
      <c r="T110" s="5"/>
      <c r="U110" s="5"/>
      <c r="V110" s="5"/>
      <c r="W110" s="6"/>
      <c r="X110" s="5"/>
      <c r="Y110" s="9"/>
      <c r="Z110" s="22"/>
      <c r="AA110" s="20"/>
      <c r="AB110" s="11"/>
      <c r="AC110" s="11"/>
      <c r="AD110" s="22"/>
      <c r="AE110" s="11"/>
      <c r="AF110" s="22"/>
      <c r="AG110" s="5"/>
      <c r="AH110" s="5"/>
    </row>
    <row r="111" spans="1:34" ht="12" customHeight="1">
      <c r="A111" s="50"/>
      <c r="B111" s="5" t="s">
        <v>261</v>
      </c>
      <c r="C111" s="6"/>
      <c r="D111" s="5"/>
      <c r="E111" s="5"/>
      <c r="F111" s="5"/>
      <c r="G111" s="12"/>
      <c r="H111" s="12"/>
      <c r="I111" s="12"/>
      <c r="J111" s="12"/>
      <c r="K111" s="41"/>
      <c r="L111" s="41"/>
      <c r="M111" s="42"/>
      <c r="N111" s="42"/>
      <c r="O111" s="32"/>
      <c r="P111" s="32"/>
      <c r="Q111" s="35"/>
      <c r="R111" s="12"/>
      <c r="S111" s="21"/>
      <c r="T111" s="5"/>
      <c r="U111" s="5"/>
      <c r="V111" s="5"/>
      <c r="W111" s="6"/>
      <c r="X111" s="5"/>
      <c r="Y111" s="9"/>
      <c r="Z111" s="22"/>
      <c r="AA111" s="20"/>
      <c r="AB111" s="11"/>
      <c r="AC111" s="11"/>
      <c r="AD111" s="22"/>
      <c r="AE111" s="11"/>
      <c r="AF111" s="22"/>
      <c r="AG111" s="5"/>
      <c r="AH111" s="5"/>
    </row>
    <row r="112" spans="1:34" ht="12" customHeight="1">
      <c r="A112" s="50"/>
      <c r="B112" s="5" t="s">
        <v>246</v>
      </c>
      <c r="C112" s="6"/>
      <c r="D112" s="5"/>
      <c r="E112" s="5"/>
      <c r="F112" s="5"/>
      <c r="G112" s="12"/>
      <c r="H112" s="12"/>
      <c r="I112" s="12"/>
      <c r="J112" s="12"/>
      <c r="K112" s="41"/>
      <c r="L112" s="41"/>
      <c r="M112" s="42"/>
      <c r="N112" s="42"/>
      <c r="O112" s="32"/>
      <c r="P112" s="32"/>
      <c r="Q112" s="35"/>
      <c r="R112" s="12"/>
      <c r="S112" s="21"/>
      <c r="T112" s="5"/>
      <c r="U112" s="5"/>
      <c r="V112" s="5"/>
      <c r="W112" s="6"/>
      <c r="X112" s="5"/>
      <c r="Y112" s="9"/>
      <c r="Z112" s="22"/>
      <c r="AA112" s="20"/>
      <c r="AB112" s="11"/>
      <c r="AC112" s="11"/>
      <c r="AD112" s="22"/>
      <c r="AE112" s="11"/>
      <c r="AF112" s="22"/>
      <c r="AG112" s="5"/>
      <c r="AH112" s="5"/>
    </row>
    <row r="113" spans="1:34" ht="12" customHeight="1">
      <c r="A113" s="50"/>
      <c r="B113" s="5" t="s">
        <v>262</v>
      </c>
      <c r="C113" s="6"/>
      <c r="D113" s="5"/>
      <c r="E113" s="5"/>
      <c r="F113" s="5"/>
      <c r="G113" s="12"/>
      <c r="H113" s="12"/>
      <c r="I113" s="12"/>
      <c r="J113" s="12"/>
      <c r="K113" s="41"/>
      <c r="L113" s="41"/>
      <c r="M113" s="42"/>
      <c r="N113" s="42"/>
      <c r="O113" s="32"/>
      <c r="P113" s="32"/>
      <c r="Q113" s="35"/>
      <c r="R113" s="12"/>
      <c r="S113" s="21"/>
      <c r="T113" s="5"/>
      <c r="U113" s="5"/>
      <c r="V113" s="5"/>
      <c r="W113" s="6"/>
      <c r="X113" s="5"/>
      <c r="Y113" s="9"/>
      <c r="Z113" s="22"/>
      <c r="AA113" s="20"/>
      <c r="AB113" s="11"/>
      <c r="AC113" s="11"/>
      <c r="AD113" s="22"/>
      <c r="AE113" s="11"/>
      <c r="AF113" s="22"/>
      <c r="AG113" s="5"/>
      <c r="AH113" s="5"/>
    </row>
    <row r="114" spans="1:34" ht="12" customHeight="1">
      <c r="A114" s="50"/>
      <c r="B114" s="5" t="s">
        <v>263</v>
      </c>
      <c r="C114" s="6"/>
      <c r="D114" s="5"/>
      <c r="E114" s="5"/>
      <c r="F114" s="5"/>
      <c r="G114" s="12"/>
      <c r="H114" s="12"/>
      <c r="I114" s="12"/>
      <c r="J114" s="12"/>
      <c r="K114" s="41"/>
      <c r="L114" s="41"/>
      <c r="M114" s="42"/>
      <c r="N114" s="42"/>
      <c r="O114" s="32"/>
      <c r="P114" s="32"/>
      <c r="Q114" s="35"/>
      <c r="R114" s="12"/>
      <c r="S114" s="21"/>
      <c r="T114" s="5"/>
      <c r="U114" s="5"/>
      <c r="V114" s="5"/>
      <c r="W114" s="6"/>
      <c r="X114" s="5"/>
      <c r="Y114" s="9"/>
      <c r="Z114" s="22"/>
      <c r="AA114" s="20"/>
      <c r="AB114" s="11"/>
      <c r="AC114" s="11"/>
      <c r="AD114" s="22"/>
      <c r="AE114" s="11"/>
      <c r="AF114" s="22"/>
      <c r="AG114" s="5"/>
      <c r="AH114" s="5"/>
    </row>
    <row r="115" spans="1:34" ht="12" customHeight="1">
      <c r="A115" s="50"/>
      <c r="B115" s="5" t="s">
        <v>264</v>
      </c>
      <c r="C115" s="6"/>
      <c r="D115" s="5"/>
      <c r="E115" s="5"/>
      <c r="F115" s="5"/>
      <c r="G115" s="12"/>
      <c r="H115" s="12"/>
      <c r="I115" s="12"/>
      <c r="J115" s="12"/>
      <c r="K115" s="41"/>
      <c r="L115" s="41"/>
      <c r="M115" s="42"/>
      <c r="N115" s="42"/>
      <c r="O115" s="32"/>
      <c r="P115" s="32"/>
      <c r="Q115" s="35"/>
      <c r="R115" s="12"/>
      <c r="S115" s="21"/>
      <c r="T115" s="5"/>
      <c r="U115" s="5"/>
      <c r="V115" s="5"/>
      <c r="W115" s="6"/>
      <c r="X115" s="5"/>
      <c r="Y115" s="9"/>
      <c r="Z115" s="22"/>
      <c r="AA115" s="20"/>
      <c r="AB115" s="11"/>
      <c r="AC115" s="11"/>
      <c r="AD115" s="22"/>
      <c r="AE115" s="11"/>
      <c r="AF115" s="22"/>
      <c r="AG115" s="5"/>
      <c r="AH115" s="5"/>
    </row>
    <row r="116" spans="1:34" ht="12" customHeight="1">
      <c r="A116" s="50"/>
      <c r="B116" s="5" t="s">
        <v>265</v>
      </c>
      <c r="C116" s="6"/>
      <c r="D116" s="5"/>
      <c r="E116" s="5"/>
      <c r="F116" s="5"/>
      <c r="G116" s="12"/>
      <c r="H116" s="12"/>
      <c r="I116" s="12"/>
      <c r="J116" s="12"/>
      <c r="K116" s="41"/>
      <c r="L116" s="41"/>
      <c r="M116" s="42"/>
      <c r="N116" s="42"/>
      <c r="O116" s="32"/>
      <c r="P116" s="32"/>
      <c r="Q116" s="35"/>
      <c r="R116" s="12"/>
      <c r="S116" s="21"/>
      <c r="T116" s="5"/>
      <c r="U116" s="5"/>
      <c r="V116" s="5"/>
      <c r="W116" s="6"/>
      <c r="X116" s="5"/>
      <c r="Y116" s="9"/>
      <c r="Z116" s="22"/>
      <c r="AA116" s="20"/>
      <c r="AB116" s="11"/>
      <c r="AC116" s="11"/>
      <c r="AD116" s="22"/>
      <c r="AE116" s="11"/>
      <c r="AF116" s="22"/>
      <c r="AG116" s="5"/>
      <c r="AH116" s="5"/>
    </row>
    <row r="117" spans="1:34" ht="12" customHeight="1">
      <c r="A117" s="50"/>
      <c r="B117" s="6"/>
      <c r="C117" s="6"/>
      <c r="D117" s="5"/>
      <c r="E117" s="5"/>
      <c r="F117" s="5"/>
      <c r="G117" s="12"/>
      <c r="H117" s="12"/>
      <c r="I117" s="12"/>
      <c r="J117" s="12"/>
      <c r="K117" s="41"/>
      <c r="L117" s="41"/>
      <c r="M117" s="42"/>
      <c r="N117" s="42"/>
      <c r="O117" s="32"/>
      <c r="P117" s="32"/>
      <c r="Q117" s="35"/>
      <c r="R117" s="12"/>
      <c r="S117" s="21"/>
      <c r="T117" s="5"/>
      <c r="U117" s="5"/>
      <c r="V117" s="5"/>
      <c r="W117" s="6"/>
      <c r="X117" s="5"/>
      <c r="Y117" s="9"/>
      <c r="Z117" s="22"/>
      <c r="AA117" s="20"/>
      <c r="AB117" s="11"/>
      <c r="AC117" s="11"/>
      <c r="AD117" s="22"/>
      <c r="AE117" s="11"/>
      <c r="AF117" s="22"/>
      <c r="AG117" s="5"/>
      <c r="AH117" s="5"/>
    </row>
    <row r="118" spans="1:34" ht="12" customHeight="1">
      <c r="A118" s="50" t="s">
        <v>102</v>
      </c>
      <c r="B118" s="6" t="s">
        <v>266</v>
      </c>
      <c r="C118" s="6"/>
      <c r="D118" s="5"/>
      <c r="E118" s="5"/>
      <c r="F118" s="5"/>
      <c r="G118" s="12"/>
      <c r="H118" s="12"/>
      <c r="I118" s="12"/>
      <c r="J118" s="12"/>
      <c r="K118" s="41"/>
      <c r="L118" s="41"/>
      <c r="M118" s="42"/>
      <c r="N118" s="42"/>
      <c r="O118" s="32"/>
      <c r="P118" s="32"/>
      <c r="Q118" s="35"/>
      <c r="R118" s="12"/>
      <c r="S118" s="21"/>
      <c r="T118" s="5"/>
      <c r="U118" s="5"/>
      <c r="V118" s="5"/>
      <c r="W118" s="6"/>
      <c r="X118" s="5"/>
      <c r="Y118" s="9"/>
      <c r="Z118" s="22"/>
      <c r="AA118" s="20"/>
      <c r="AB118" s="11"/>
      <c r="AC118" s="11"/>
      <c r="AD118" s="22"/>
      <c r="AE118" s="11"/>
      <c r="AF118" s="22"/>
      <c r="AG118" s="5"/>
      <c r="AH118" s="5"/>
    </row>
    <row r="119" spans="1:34" ht="12" customHeight="1">
      <c r="A119" s="50"/>
      <c r="B119" s="6"/>
      <c r="C119" s="6"/>
      <c r="D119" s="5"/>
      <c r="E119" s="5"/>
      <c r="F119" s="5"/>
      <c r="G119" s="12"/>
      <c r="H119" s="12"/>
      <c r="I119" s="12"/>
      <c r="J119" s="12"/>
      <c r="K119" s="104"/>
      <c r="L119" s="112" t="s">
        <v>232</v>
      </c>
      <c r="M119" s="112"/>
      <c r="N119" s="112"/>
      <c r="O119" s="104"/>
      <c r="P119" s="107" t="s">
        <v>233</v>
      </c>
      <c r="Q119" s="107"/>
      <c r="R119" s="12"/>
      <c r="S119" s="21"/>
      <c r="T119" s="5"/>
      <c r="U119" s="5"/>
      <c r="V119" s="5"/>
      <c r="W119" s="6"/>
      <c r="X119" s="5"/>
      <c r="Y119" s="9"/>
      <c r="Z119" s="22"/>
      <c r="AA119" s="20"/>
      <c r="AB119" s="11"/>
      <c r="AC119" s="11"/>
      <c r="AD119" s="22"/>
      <c r="AE119" s="11"/>
      <c r="AF119" s="22"/>
      <c r="AG119" s="5"/>
      <c r="AH119" s="5"/>
    </row>
    <row r="120" spans="1:34" ht="12" customHeight="1">
      <c r="A120" s="50"/>
      <c r="B120" s="6"/>
      <c r="C120" s="6"/>
      <c r="D120" s="5"/>
      <c r="E120" s="5"/>
      <c r="F120" s="5"/>
      <c r="G120" s="12"/>
      <c r="H120" s="12"/>
      <c r="I120" s="12"/>
      <c r="J120" s="12"/>
      <c r="K120" s="112"/>
      <c r="L120" s="112"/>
      <c r="M120" s="156" t="s">
        <v>92</v>
      </c>
      <c r="N120" s="113"/>
      <c r="O120" s="107"/>
      <c r="P120" s="107"/>
      <c r="Q120" s="158" t="s">
        <v>92</v>
      </c>
      <c r="R120" s="12"/>
      <c r="S120" s="21"/>
      <c r="T120" s="5"/>
      <c r="U120" s="5"/>
      <c r="V120" s="5"/>
      <c r="W120" s="6"/>
      <c r="X120" s="5"/>
      <c r="Y120" s="9"/>
      <c r="Z120" s="22"/>
      <c r="AA120" s="20"/>
      <c r="AB120" s="11"/>
      <c r="AC120" s="11"/>
      <c r="AD120" s="22"/>
      <c r="AE120" s="11"/>
      <c r="AF120" s="22"/>
      <c r="AG120" s="5"/>
      <c r="AH120" s="5"/>
    </row>
    <row r="121" spans="1:34" ht="12" customHeight="1">
      <c r="A121" s="50"/>
      <c r="B121" s="6"/>
      <c r="C121" s="6"/>
      <c r="D121" s="5"/>
      <c r="E121" s="5"/>
      <c r="F121" s="5"/>
      <c r="G121" s="12"/>
      <c r="H121" s="12"/>
      <c r="I121" s="12"/>
      <c r="J121" s="12"/>
      <c r="K121" s="157" t="s">
        <v>93</v>
      </c>
      <c r="L121" s="112"/>
      <c r="M121" s="156" t="s">
        <v>94</v>
      </c>
      <c r="N121" s="113"/>
      <c r="O121" s="137" t="s">
        <v>93</v>
      </c>
      <c r="P121" s="107"/>
      <c r="Q121" s="158" t="s">
        <v>94</v>
      </c>
      <c r="R121" s="12"/>
      <c r="S121" s="21"/>
      <c r="T121" s="5"/>
      <c r="U121" s="5"/>
      <c r="V121" s="5"/>
      <c r="W121" s="6"/>
      <c r="X121" s="5"/>
      <c r="Y121" s="9"/>
      <c r="Z121" s="22"/>
      <c r="AA121" s="20"/>
      <c r="AB121" s="11"/>
      <c r="AC121" s="11"/>
      <c r="AD121" s="22"/>
      <c r="AE121" s="11"/>
      <c r="AF121" s="22"/>
      <c r="AG121" s="5"/>
      <c r="AH121" s="5"/>
    </row>
    <row r="122" spans="1:34" ht="12" customHeight="1">
      <c r="A122" s="50"/>
      <c r="B122" s="6"/>
      <c r="C122" s="6"/>
      <c r="D122" s="5"/>
      <c r="E122" s="5"/>
      <c r="F122" s="5"/>
      <c r="G122" s="12"/>
      <c r="H122" s="12"/>
      <c r="I122" s="12"/>
      <c r="J122" s="12"/>
      <c r="K122" s="157" t="s">
        <v>94</v>
      </c>
      <c r="L122" s="112"/>
      <c r="M122" s="159" t="s">
        <v>95</v>
      </c>
      <c r="N122" s="113"/>
      <c r="O122" s="137" t="s">
        <v>94</v>
      </c>
      <c r="P122" s="107"/>
      <c r="Q122" s="159" t="s">
        <v>95</v>
      </c>
      <c r="R122" s="12"/>
      <c r="S122" s="21"/>
      <c r="T122" s="5"/>
      <c r="U122" s="5"/>
      <c r="V122" s="5"/>
      <c r="W122" s="6"/>
      <c r="X122" s="5"/>
      <c r="Y122" s="9"/>
      <c r="Z122" s="22"/>
      <c r="AA122" s="20"/>
      <c r="AB122" s="11"/>
      <c r="AC122" s="11"/>
      <c r="AD122" s="22"/>
      <c r="AE122" s="11"/>
      <c r="AF122" s="22"/>
      <c r="AG122" s="5"/>
      <c r="AH122" s="5"/>
    </row>
    <row r="123" spans="1:34" ht="12" customHeight="1">
      <c r="A123" s="50"/>
      <c r="B123" s="6"/>
      <c r="C123" s="6"/>
      <c r="D123" s="5"/>
      <c r="E123" s="5"/>
      <c r="F123" s="5"/>
      <c r="G123" s="12"/>
      <c r="H123" s="12"/>
      <c r="I123" s="12"/>
      <c r="J123" s="12"/>
      <c r="K123" s="157" t="s">
        <v>96</v>
      </c>
      <c r="L123" s="112"/>
      <c r="M123" s="156" t="s">
        <v>96</v>
      </c>
      <c r="N123" s="113"/>
      <c r="O123" s="137" t="s">
        <v>97</v>
      </c>
      <c r="P123" s="107"/>
      <c r="Q123" s="158" t="s">
        <v>98</v>
      </c>
      <c r="R123" s="12"/>
      <c r="S123" s="21"/>
      <c r="T123" s="5"/>
      <c r="U123" s="5"/>
      <c r="V123" s="5"/>
      <c r="W123" s="6"/>
      <c r="X123" s="5"/>
      <c r="Y123" s="9"/>
      <c r="Z123" s="22"/>
      <c r="AA123" s="20"/>
      <c r="AB123" s="11"/>
      <c r="AC123" s="11"/>
      <c r="AD123" s="22"/>
      <c r="AE123" s="11"/>
      <c r="AF123" s="22"/>
      <c r="AG123" s="5"/>
      <c r="AH123" s="5"/>
    </row>
    <row r="124" spans="1:34" ht="12" customHeight="1">
      <c r="A124" s="50"/>
      <c r="B124" s="6"/>
      <c r="C124" s="6"/>
      <c r="D124" s="5"/>
      <c r="E124" s="5"/>
      <c r="F124" s="5"/>
      <c r="G124" s="12"/>
      <c r="H124" s="12"/>
      <c r="I124" s="12"/>
      <c r="J124" s="12"/>
      <c r="K124" s="138" t="s">
        <v>99</v>
      </c>
      <c r="L124" s="107"/>
      <c r="M124" s="138" t="s">
        <v>199</v>
      </c>
      <c r="N124" s="107"/>
      <c r="O124" s="138" t="s">
        <v>99</v>
      </c>
      <c r="P124" s="105"/>
      <c r="Q124" s="138" t="s">
        <v>199</v>
      </c>
      <c r="R124" s="12"/>
      <c r="S124" s="21"/>
      <c r="T124" s="5"/>
      <c r="U124" s="5"/>
      <c r="V124" s="5"/>
      <c r="W124" s="6"/>
      <c r="X124" s="5"/>
      <c r="Y124" s="9"/>
      <c r="Z124" s="22"/>
      <c r="AA124" s="20"/>
      <c r="AB124" s="11"/>
      <c r="AC124" s="11"/>
      <c r="AD124" s="22"/>
      <c r="AE124" s="11"/>
      <c r="AF124" s="22"/>
      <c r="AG124" s="5"/>
      <c r="AH124" s="5"/>
    </row>
    <row r="125" spans="1:34" ht="12" customHeight="1">
      <c r="A125" s="50"/>
      <c r="B125" s="6"/>
      <c r="C125" s="6"/>
      <c r="D125" s="5"/>
      <c r="E125" s="5"/>
      <c r="F125" s="5"/>
      <c r="G125" s="12"/>
      <c r="H125" s="12"/>
      <c r="I125" s="12"/>
      <c r="J125" s="12"/>
      <c r="K125" s="157" t="s">
        <v>72</v>
      </c>
      <c r="L125" s="112"/>
      <c r="M125" s="156" t="s">
        <v>72</v>
      </c>
      <c r="N125" s="113"/>
      <c r="O125" s="137" t="s">
        <v>72</v>
      </c>
      <c r="P125" s="107"/>
      <c r="Q125" s="158" t="s">
        <v>72</v>
      </c>
      <c r="R125" s="12"/>
      <c r="S125" s="21"/>
      <c r="T125" s="5"/>
      <c r="U125" s="5"/>
      <c r="V125" s="5"/>
      <c r="W125" s="6"/>
      <c r="X125" s="5"/>
      <c r="Y125" s="9"/>
      <c r="Z125" s="22"/>
      <c r="AA125" s="20"/>
      <c r="AB125" s="11"/>
      <c r="AC125" s="11"/>
      <c r="AD125" s="22"/>
      <c r="AE125" s="11"/>
      <c r="AF125" s="22"/>
      <c r="AG125" s="5"/>
      <c r="AH125" s="5"/>
    </row>
    <row r="126" spans="1:34" ht="12" customHeight="1">
      <c r="A126" s="50"/>
      <c r="B126" s="6"/>
      <c r="C126" s="6"/>
      <c r="D126" s="5"/>
      <c r="E126" s="5"/>
      <c r="F126" s="5"/>
      <c r="G126" s="12"/>
      <c r="H126" s="12"/>
      <c r="I126" s="12"/>
      <c r="J126" s="12"/>
      <c r="K126" s="41"/>
      <c r="L126" s="41"/>
      <c r="M126" s="42"/>
      <c r="N126" s="42"/>
      <c r="O126" s="32"/>
      <c r="P126" s="32"/>
      <c r="Q126" s="35"/>
      <c r="R126" s="12"/>
      <c r="S126" s="21"/>
      <c r="T126" s="5"/>
      <c r="U126" s="5"/>
      <c r="V126" s="5"/>
      <c r="W126" s="6"/>
      <c r="X126" s="5"/>
      <c r="Y126" s="9"/>
      <c r="Z126" s="22"/>
      <c r="AA126" s="20"/>
      <c r="AB126" s="11"/>
      <c r="AC126" s="11"/>
      <c r="AD126" s="22"/>
      <c r="AE126" s="11"/>
      <c r="AF126" s="22"/>
      <c r="AG126" s="5"/>
      <c r="AH126" s="5"/>
    </row>
    <row r="127" spans="1:34" ht="12" customHeight="1">
      <c r="A127" s="50"/>
      <c r="B127" s="6" t="s">
        <v>156</v>
      </c>
      <c r="C127" s="6"/>
      <c r="D127" s="5"/>
      <c r="E127" s="5"/>
      <c r="F127" s="5"/>
      <c r="G127" s="12"/>
      <c r="H127" s="12"/>
      <c r="I127" s="12"/>
      <c r="J127" s="12"/>
      <c r="K127" s="33">
        <v>0</v>
      </c>
      <c r="L127" s="41"/>
      <c r="M127" s="57" t="s">
        <v>198</v>
      </c>
      <c r="N127" s="42"/>
      <c r="O127" s="33">
        <v>9062</v>
      </c>
      <c r="P127" s="32"/>
      <c r="Q127" s="35">
        <v>0</v>
      </c>
      <c r="R127" s="12"/>
      <c r="S127" s="21"/>
      <c r="T127" s="5"/>
      <c r="U127" s="5"/>
      <c r="V127" s="5"/>
      <c r="W127" s="6"/>
      <c r="X127" s="5"/>
      <c r="Y127" s="9"/>
      <c r="Z127" s="22"/>
      <c r="AA127" s="20"/>
      <c r="AB127" s="11"/>
      <c r="AC127" s="11"/>
      <c r="AD127" s="22"/>
      <c r="AE127" s="11"/>
      <c r="AF127" s="22"/>
      <c r="AG127" s="5"/>
      <c r="AH127" s="5"/>
    </row>
    <row r="128" spans="1:34" ht="12" customHeight="1">
      <c r="A128" s="50"/>
      <c r="B128" s="5" t="s">
        <v>234</v>
      </c>
      <c r="C128" s="6"/>
      <c r="D128" s="5"/>
      <c r="E128" s="5"/>
      <c r="F128" s="5"/>
      <c r="G128" s="12"/>
      <c r="H128" s="12"/>
      <c r="I128" s="12"/>
      <c r="J128" s="12"/>
      <c r="K128" s="33"/>
      <c r="L128" s="41"/>
      <c r="M128" s="57"/>
      <c r="N128" s="42"/>
      <c r="O128" s="33"/>
      <c r="P128" s="32"/>
      <c r="Q128" s="35"/>
      <c r="R128" s="12"/>
      <c r="S128" s="21"/>
      <c r="T128" s="5"/>
      <c r="U128" s="5"/>
      <c r="V128" s="5"/>
      <c r="W128" s="6"/>
      <c r="X128" s="5"/>
      <c r="Y128" s="9"/>
      <c r="Z128" s="22"/>
      <c r="AA128" s="20"/>
      <c r="AB128" s="11"/>
      <c r="AC128" s="11"/>
      <c r="AD128" s="22"/>
      <c r="AE128" s="11"/>
      <c r="AF128" s="22"/>
      <c r="AG128" s="5"/>
      <c r="AH128" s="5"/>
    </row>
    <row r="129" spans="1:34" ht="12" customHeight="1">
      <c r="A129" s="50"/>
      <c r="B129" s="5"/>
      <c r="C129" s="5" t="s">
        <v>215</v>
      </c>
      <c r="D129" s="5"/>
      <c r="E129" s="5"/>
      <c r="F129" s="5"/>
      <c r="G129" s="12"/>
      <c r="H129" s="12"/>
      <c r="I129" s="12"/>
      <c r="J129" s="12"/>
      <c r="K129" s="33">
        <v>4001</v>
      </c>
      <c r="L129" s="41"/>
      <c r="M129" s="57" t="s">
        <v>198</v>
      </c>
      <c r="N129" s="42"/>
      <c r="O129" s="33">
        <v>31188</v>
      </c>
      <c r="P129" s="32"/>
      <c r="Q129" s="35">
        <v>112</v>
      </c>
      <c r="R129" s="12"/>
      <c r="S129" s="21"/>
      <c r="T129" s="5"/>
      <c r="U129" s="5"/>
      <c r="V129" s="5"/>
      <c r="W129" s="6"/>
      <c r="X129" s="5"/>
      <c r="Y129" s="9"/>
      <c r="Z129" s="22"/>
      <c r="AA129" s="20"/>
      <c r="AB129" s="11"/>
      <c r="AC129" s="11"/>
      <c r="AD129" s="22"/>
      <c r="AE129" s="11"/>
      <c r="AF129" s="22"/>
      <c r="AG129" s="5"/>
      <c r="AH129" s="5"/>
    </row>
    <row r="130" spans="1:34" ht="12" customHeight="1">
      <c r="A130" s="50"/>
      <c r="B130" s="6" t="s">
        <v>157</v>
      </c>
      <c r="C130" s="6"/>
      <c r="D130" s="5"/>
      <c r="E130" s="5"/>
      <c r="F130" s="5"/>
      <c r="G130" s="12"/>
      <c r="H130" s="12"/>
      <c r="I130" s="12"/>
      <c r="J130" s="12"/>
      <c r="K130" s="33">
        <v>8246</v>
      </c>
      <c r="L130" s="41"/>
      <c r="M130" s="57" t="s">
        <v>198</v>
      </c>
      <c r="N130" s="42"/>
      <c r="O130" s="33">
        <v>17999</v>
      </c>
      <c r="P130" s="32"/>
      <c r="Q130" s="35">
        <v>48303</v>
      </c>
      <c r="R130" s="12"/>
      <c r="S130" s="21"/>
      <c r="T130" s="5"/>
      <c r="U130" s="5"/>
      <c r="V130" s="5"/>
      <c r="W130" s="6"/>
      <c r="X130" s="5"/>
      <c r="Y130" s="9"/>
      <c r="Z130" s="22"/>
      <c r="AA130" s="20"/>
      <c r="AB130" s="11"/>
      <c r="AC130" s="11"/>
      <c r="AD130" s="22"/>
      <c r="AE130" s="11"/>
      <c r="AF130" s="22"/>
      <c r="AG130" s="5"/>
      <c r="AH130" s="5"/>
    </row>
    <row r="131" spans="1:34" ht="12" customHeight="1">
      <c r="A131" s="50"/>
      <c r="B131" s="5" t="s">
        <v>216</v>
      </c>
      <c r="C131" s="6"/>
      <c r="D131" s="5"/>
      <c r="E131" s="5"/>
      <c r="F131" s="5"/>
      <c r="G131" s="12"/>
      <c r="H131" s="12"/>
      <c r="I131" s="12"/>
      <c r="J131" s="12"/>
      <c r="K131" s="33">
        <v>756</v>
      </c>
      <c r="L131" s="41"/>
      <c r="M131" s="57" t="s">
        <v>198</v>
      </c>
      <c r="N131" s="42"/>
      <c r="O131" s="33">
        <v>2698</v>
      </c>
      <c r="P131" s="32"/>
      <c r="Q131" s="35">
        <v>2050</v>
      </c>
      <c r="R131" s="12"/>
      <c r="S131" s="21"/>
      <c r="T131" s="5"/>
      <c r="U131" s="5"/>
      <c r="V131" s="5"/>
      <c r="W131" s="6"/>
      <c r="X131" s="5"/>
      <c r="Y131" s="9"/>
      <c r="Z131" s="22"/>
      <c r="AA131" s="20"/>
      <c r="AB131" s="11"/>
      <c r="AC131" s="11"/>
      <c r="AD131" s="22"/>
      <c r="AE131" s="11"/>
      <c r="AF131" s="22"/>
      <c r="AG131" s="5"/>
      <c r="AH131" s="5"/>
    </row>
    <row r="132" spans="1:34" ht="12" customHeight="1">
      <c r="A132" s="50"/>
      <c r="B132" s="5" t="s">
        <v>235</v>
      </c>
      <c r="C132" s="6"/>
      <c r="D132" s="5"/>
      <c r="E132" s="5"/>
      <c r="F132" s="5"/>
      <c r="G132" s="12"/>
      <c r="H132" s="12"/>
      <c r="I132" s="12"/>
      <c r="J132" s="12"/>
      <c r="K132" s="33">
        <v>3508</v>
      </c>
      <c r="L132" s="41"/>
      <c r="M132" s="57" t="s">
        <v>198</v>
      </c>
      <c r="N132" s="42"/>
      <c r="O132" s="33">
        <v>3511</v>
      </c>
      <c r="P132" s="32"/>
      <c r="Q132" s="35">
        <v>0</v>
      </c>
      <c r="R132" s="12"/>
      <c r="S132" s="21"/>
      <c r="T132" s="5"/>
      <c r="U132" s="5"/>
      <c r="V132" s="5"/>
      <c r="W132" s="6"/>
      <c r="X132" s="5"/>
      <c r="Y132" s="9"/>
      <c r="Z132" s="22"/>
      <c r="AA132" s="20"/>
      <c r="AB132" s="11"/>
      <c r="AC132" s="11"/>
      <c r="AD132" s="22"/>
      <c r="AE132" s="11"/>
      <c r="AF132" s="22"/>
      <c r="AG132" s="5"/>
      <c r="AH132" s="5"/>
    </row>
    <row r="133" spans="1:34" ht="12" customHeight="1">
      <c r="A133" s="50"/>
      <c r="B133" s="6" t="s">
        <v>66</v>
      </c>
      <c r="C133" s="6"/>
      <c r="D133" s="5"/>
      <c r="E133" s="5"/>
      <c r="F133" s="5"/>
      <c r="G133" s="12"/>
      <c r="H133" s="12"/>
      <c r="I133" s="12"/>
      <c r="J133" s="12"/>
      <c r="K133" s="33">
        <v>0</v>
      </c>
      <c r="L133" s="41"/>
      <c r="M133" s="57" t="s">
        <v>198</v>
      </c>
      <c r="N133" s="42"/>
      <c r="O133" s="33">
        <v>0</v>
      </c>
      <c r="P133" s="32"/>
      <c r="Q133" s="35">
        <v>62571</v>
      </c>
      <c r="R133" s="12"/>
      <c r="S133" s="21"/>
      <c r="T133" s="5"/>
      <c r="U133" s="5"/>
      <c r="V133" s="5"/>
      <c r="W133" s="6"/>
      <c r="X133" s="5"/>
      <c r="Y133" s="9"/>
      <c r="Z133" s="22"/>
      <c r="AA133" s="20"/>
      <c r="AB133" s="11"/>
      <c r="AC133" s="11"/>
      <c r="AD133" s="22"/>
      <c r="AE133" s="11"/>
      <c r="AF133" s="22"/>
      <c r="AG133" s="5"/>
      <c r="AH133" s="5"/>
    </row>
    <row r="134" spans="1:34" ht="12" customHeight="1">
      <c r="A134" s="50"/>
      <c r="B134" s="6"/>
      <c r="C134" s="6"/>
      <c r="D134" s="5"/>
      <c r="E134" s="5"/>
      <c r="F134" s="5"/>
      <c r="G134" s="12"/>
      <c r="H134" s="12"/>
      <c r="I134" s="12"/>
      <c r="J134" s="12"/>
      <c r="K134" s="66">
        <f>SUM(K127:K133)</f>
        <v>16511</v>
      </c>
      <c r="L134" s="41"/>
      <c r="M134" s="67" t="s">
        <v>198</v>
      </c>
      <c r="N134" s="42"/>
      <c r="O134" s="66">
        <f>SUM(O127:O133)</f>
        <v>64458</v>
      </c>
      <c r="P134" s="32"/>
      <c r="Q134" s="66">
        <f>SUM(Q127:Q133)</f>
        <v>113036</v>
      </c>
      <c r="R134" s="12"/>
      <c r="S134" s="21"/>
      <c r="T134" s="5"/>
      <c r="U134" s="5"/>
      <c r="V134" s="5"/>
      <c r="W134" s="6"/>
      <c r="X134" s="5"/>
      <c r="Y134" s="9"/>
      <c r="Z134" s="22"/>
      <c r="AA134" s="20"/>
      <c r="AB134" s="11"/>
      <c r="AC134" s="11"/>
      <c r="AD134" s="22"/>
      <c r="AE134" s="11"/>
      <c r="AF134" s="22"/>
      <c r="AG134" s="5"/>
      <c r="AH134" s="5"/>
    </row>
    <row r="135" spans="1:34" ht="12" customHeight="1">
      <c r="A135" s="50"/>
      <c r="B135" s="6"/>
      <c r="C135" s="6"/>
      <c r="D135" s="5"/>
      <c r="E135" s="5"/>
      <c r="F135" s="5"/>
      <c r="G135" s="12"/>
      <c r="H135" s="12"/>
      <c r="I135" s="12"/>
      <c r="J135" s="12"/>
      <c r="K135" s="41"/>
      <c r="L135" s="41"/>
      <c r="M135" s="42"/>
      <c r="N135" s="42"/>
      <c r="O135" s="32"/>
      <c r="P135" s="32"/>
      <c r="Q135" s="35"/>
      <c r="R135" s="12"/>
      <c r="S135" s="21"/>
      <c r="T135" s="5"/>
      <c r="U135" s="5"/>
      <c r="V135" s="5"/>
      <c r="W135" s="6"/>
      <c r="X135" s="5"/>
      <c r="Y135" s="9"/>
      <c r="Z135" s="22"/>
      <c r="AA135" s="20"/>
      <c r="AB135" s="11"/>
      <c r="AC135" s="11"/>
      <c r="AD135" s="22"/>
      <c r="AE135" s="11"/>
      <c r="AF135" s="22"/>
      <c r="AG135" s="5"/>
      <c r="AH135" s="5"/>
    </row>
    <row r="136" spans="1:34" ht="12" customHeight="1">
      <c r="A136" s="50" t="s">
        <v>117</v>
      </c>
      <c r="B136" s="6" t="s">
        <v>40</v>
      </c>
      <c r="C136" s="6"/>
      <c r="D136" s="5"/>
      <c r="E136" s="5"/>
      <c r="F136" s="5"/>
      <c r="G136" s="12"/>
      <c r="H136" s="12"/>
      <c r="I136" s="12"/>
      <c r="J136" s="12"/>
      <c r="K136" s="41"/>
      <c r="L136" s="41"/>
      <c r="M136" s="42"/>
      <c r="N136" s="42"/>
      <c r="O136" s="32"/>
      <c r="P136" s="32"/>
      <c r="Q136" s="35"/>
      <c r="R136" s="12"/>
      <c r="S136" s="21"/>
      <c r="T136" s="5"/>
      <c r="U136" s="5"/>
      <c r="V136" s="5"/>
      <c r="W136" s="6"/>
      <c r="X136" s="5"/>
      <c r="Y136" s="9"/>
      <c r="Z136" s="22"/>
      <c r="AA136" s="20"/>
      <c r="AB136" s="11"/>
      <c r="AC136" s="11"/>
      <c r="AD136" s="22"/>
      <c r="AE136" s="11"/>
      <c r="AF136" s="22"/>
      <c r="AG136" s="5"/>
      <c r="AH136" s="5"/>
    </row>
    <row r="137" spans="1:34" ht="12" customHeight="1">
      <c r="A137" s="50"/>
      <c r="B137" s="6"/>
      <c r="C137" s="6"/>
      <c r="D137" s="5"/>
      <c r="E137" s="5"/>
      <c r="F137" s="5"/>
      <c r="G137" s="12"/>
      <c r="H137" s="12"/>
      <c r="I137" s="12"/>
      <c r="J137" s="12"/>
      <c r="K137" s="41"/>
      <c r="L137" s="41"/>
      <c r="M137" s="42"/>
      <c r="N137" s="42"/>
      <c r="O137" s="32"/>
      <c r="P137" s="32"/>
      <c r="Q137" s="35"/>
      <c r="R137" s="12"/>
      <c r="S137" s="21"/>
      <c r="T137" s="5"/>
      <c r="U137" s="5"/>
      <c r="V137" s="5"/>
      <c r="W137" s="6"/>
      <c r="X137" s="5"/>
      <c r="Y137" s="9"/>
      <c r="Z137" s="22"/>
      <c r="AA137" s="20"/>
      <c r="AB137" s="11"/>
      <c r="AC137" s="11"/>
      <c r="AD137" s="22"/>
      <c r="AE137" s="11"/>
      <c r="AF137" s="22"/>
      <c r="AG137" s="5"/>
      <c r="AH137" s="5"/>
    </row>
    <row r="138" spans="1:34" ht="12" customHeight="1">
      <c r="A138" s="50" t="s">
        <v>131</v>
      </c>
      <c r="B138" s="6" t="s">
        <v>267</v>
      </c>
      <c r="C138" s="6"/>
      <c r="D138" s="5"/>
      <c r="E138" s="5"/>
      <c r="F138" s="5"/>
      <c r="G138" s="12"/>
      <c r="H138" s="12"/>
      <c r="I138" s="12"/>
      <c r="J138" s="12"/>
      <c r="K138" s="41"/>
      <c r="L138" s="41"/>
      <c r="M138" s="42"/>
      <c r="N138" s="42"/>
      <c r="O138" s="32"/>
      <c r="P138" s="32"/>
      <c r="Q138" s="35"/>
      <c r="R138" s="12"/>
      <c r="S138" s="21"/>
      <c r="T138" s="5"/>
      <c r="U138" s="5"/>
      <c r="V138" s="5"/>
      <c r="W138" s="6"/>
      <c r="X138" s="5"/>
      <c r="Y138" s="9"/>
      <c r="Z138" s="22"/>
      <c r="AA138" s="20"/>
      <c r="AB138" s="11"/>
      <c r="AC138" s="11"/>
      <c r="AD138" s="22"/>
      <c r="AE138" s="11"/>
      <c r="AF138" s="22"/>
      <c r="AG138" s="5"/>
      <c r="AH138" s="5"/>
    </row>
    <row r="139" spans="1:34" ht="12" customHeight="1">
      <c r="A139" s="50"/>
      <c r="B139" s="6"/>
      <c r="C139" s="6"/>
      <c r="D139" s="5"/>
      <c r="E139" s="5"/>
      <c r="F139" s="5"/>
      <c r="G139" s="12"/>
      <c r="H139" s="12"/>
      <c r="I139" s="12"/>
      <c r="J139" s="12"/>
      <c r="K139" s="104"/>
      <c r="L139" s="112" t="s">
        <v>232</v>
      </c>
      <c r="M139" s="112"/>
      <c r="N139" s="112"/>
      <c r="O139" s="104"/>
      <c r="P139" s="107" t="s">
        <v>233</v>
      </c>
      <c r="Q139" s="107"/>
      <c r="R139" s="12"/>
      <c r="S139" s="21"/>
      <c r="T139" s="5"/>
      <c r="U139" s="5"/>
      <c r="V139" s="5"/>
      <c r="W139" s="6"/>
      <c r="X139" s="5"/>
      <c r="Y139" s="9"/>
      <c r="Z139" s="22"/>
      <c r="AA139" s="20"/>
      <c r="AB139" s="11"/>
      <c r="AC139" s="11"/>
      <c r="AD139" s="22"/>
      <c r="AE139" s="11"/>
      <c r="AF139" s="22"/>
      <c r="AG139" s="5"/>
      <c r="AH139" s="5"/>
    </row>
    <row r="140" spans="1:34" ht="12" customHeight="1">
      <c r="A140" s="50"/>
      <c r="B140" s="6"/>
      <c r="C140" s="6"/>
      <c r="D140" s="5"/>
      <c r="E140" s="5"/>
      <c r="F140" s="5"/>
      <c r="G140" s="12"/>
      <c r="H140" s="12"/>
      <c r="I140" s="12"/>
      <c r="J140" s="12"/>
      <c r="K140" s="112"/>
      <c r="L140" s="112"/>
      <c r="M140" s="156" t="s">
        <v>92</v>
      </c>
      <c r="N140" s="113"/>
      <c r="O140" s="107"/>
      <c r="P140" s="107"/>
      <c r="Q140" s="158" t="s">
        <v>92</v>
      </c>
      <c r="R140" s="12"/>
      <c r="S140" s="21"/>
      <c r="T140" s="5"/>
      <c r="U140" s="5"/>
      <c r="V140" s="5"/>
      <c r="W140" s="6"/>
      <c r="X140" s="5"/>
      <c r="Y140" s="9"/>
      <c r="Z140" s="22"/>
      <c r="AA140" s="20"/>
      <c r="AB140" s="11"/>
      <c r="AC140" s="11"/>
      <c r="AD140" s="22"/>
      <c r="AE140" s="11"/>
      <c r="AF140" s="22"/>
      <c r="AG140" s="5"/>
      <c r="AH140" s="5"/>
    </row>
    <row r="141" spans="1:34" ht="12" customHeight="1">
      <c r="A141" s="50"/>
      <c r="B141" s="6"/>
      <c r="C141" s="6"/>
      <c r="D141" s="5"/>
      <c r="E141" s="5"/>
      <c r="F141" s="5"/>
      <c r="G141" s="12"/>
      <c r="H141" s="12"/>
      <c r="I141" s="12"/>
      <c r="J141" s="12"/>
      <c r="K141" s="157" t="s">
        <v>93</v>
      </c>
      <c r="L141" s="112"/>
      <c r="M141" s="156" t="s">
        <v>94</v>
      </c>
      <c r="N141" s="113"/>
      <c r="O141" s="137" t="s">
        <v>93</v>
      </c>
      <c r="P141" s="107"/>
      <c r="Q141" s="158" t="s">
        <v>94</v>
      </c>
      <c r="R141" s="12"/>
      <c r="S141" s="21"/>
      <c r="T141" s="5"/>
      <c r="U141" s="5"/>
      <c r="V141" s="5"/>
      <c r="W141" s="6"/>
      <c r="X141" s="5"/>
      <c r="Y141" s="9"/>
      <c r="Z141" s="22"/>
      <c r="AA141" s="20"/>
      <c r="AB141" s="11"/>
      <c r="AC141" s="11"/>
      <c r="AD141" s="22"/>
      <c r="AE141" s="11"/>
      <c r="AF141" s="22"/>
      <c r="AG141" s="5"/>
      <c r="AH141" s="5"/>
    </row>
    <row r="142" spans="1:34" ht="12" customHeight="1">
      <c r="A142" s="50"/>
      <c r="B142" s="6"/>
      <c r="C142" s="6"/>
      <c r="D142" s="5"/>
      <c r="E142" s="5"/>
      <c r="F142" s="5"/>
      <c r="G142" s="12"/>
      <c r="H142" s="12"/>
      <c r="I142" s="12"/>
      <c r="J142" s="12"/>
      <c r="K142" s="157" t="s">
        <v>94</v>
      </c>
      <c r="L142" s="112"/>
      <c r="M142" s="159" t="s">
        <v>95</v>
      </c>
      <c r="N142" s="113"/>
      <c r="O142" s="137" t="s">
        <v>94</v>
      </c>
      <c r="P142" s="107"/>
      <c r="Q142" s="159" t="s">
        <v>95</v>
      </c>
      <c r="R142" s="12"/>
      <c r="S142" s="21"/>
      <c r="T142" s="5"/>
      <c r="U142" s="5"/>
      <c r="V142" s="5"/>
      <c r="W142" s="6"/>
      <c r="X142" s="5"/>
      <c r="Y142" s="9"/>
      <c r="Z142" s="22"/>
      <c r="AA142" s="20"/>
      <c r="AB142" s="11"/>
      <c r="AC142" s="11"/>
      <c r="AD142" s="22"/>
      <c r="AE142" s="11"/>
      <c r="AF142" s="22"/>
      <c r="AG142" s="5"/>
      <c r="AH142" s="5"/>
    </row>
    <row r="143" spans="1:34" ht="12" customHeight="1">
      <c r="A143" s="50"/>
      <c r="B143" s="6"/>
      <c r="C143" s="6"/>
      <c r="D143" s="5"/>
      <c r="E143" s="5"/>
      <c r="F143" s="5"/>
      <c r="G143" s="12"/>
      <c r="H143" s="12"/>
      <c r="I143" s="12"/>
      <c r="J143" s="12"/>
      <c r="K143" s="157" t="s">
        <v>96</v>
      </c>
      <c r="L143" s="112"/>
      <c r="M143" s="156" t="s">
        <v>96</v>
      </c>
      <c r="N143" s="113"/>
      <c r="O143" s="137" t="s">
        <v>97</v>
      </c>
      <c r="P143" s="107"/>
      <c r="Q143" s="158" t="s">
        <v>98</v>
      </c>
      <c r="R143" s="12"/>
      <c r="S143" s="21"/>
      <c r="T143" s="5"/>
      <c r="U143" s="5"/>
      <c r="V143" s="5"/>
      <c r="W143" s="6"/>
      <c r="X143" s="5"/>
      <c r="Y143" s="9"/>
      <c r="Z143" s="22"/>
      <c r="AA143" s="20"/>
      <c r="AB143" s="11"/>
      <c r="AC143" s="11"/>
      <c r="AD143" s="22"/>
      <c r="AE143" s="11"/>
      <c r="AF143" s="22"/>
      <c r="AG143" s="5"/>
      <c r="AH143" s="5"/>
    </row>
    <row r="144" spans="1:34" ht="12" customHeight="1">
      <c r="A144" s="50"/>
      <c r="B144" s="6"/>
      <c r="C144" s="6"/>
      <c r="D144" s="5"/>
      <c r="E144" s="5"/>
      <c r="F144" s="5"/>
      <c r="G144" s="12"/>
      <c r="H144" s="12"/>
      <c r="I144" s="12"/>
      <c r="J144" s="12"/>
      <c r="K144" s="138" t="s">
        <v>99</v>
      </c>
      <c r="L144" s="107"/>
      <c r="M144" s="138" t="s">
        <v>199</v>
      </c>
      <c r="N144" s="107"/>
      <c r="O144" s="138" t="s">
        <v>99</v>
      </c>
      <c r="P144" s="105"/>
      <c r="Q144" s="138" t="s">
        <v>199</v>
      </c>
      <c r="R144" s="12"/>
      <c r="S144" s="21"/>
      <c r="T144" s="5"/>
      <c r="U144" s="5"/>
      <c r="V144" s="5"/>
      <c r="W144" s="6"/>
      <c r="X144" s="5"/>
      <c r="Y144" s="9"/>
      <c r="Z144" s="22"/>
      <c r="AA144" s="20"/>
      <c r="AB144" s="11"/>
      <c r="AC144" s="11"/>
      <c r="AD144" s="22"/>
      <c r="AE144" s="11"/>
      <c r="AF144" s="22"/>
      <c r="AG144" s="5"/>
      <c r="AH144" s="5"/>
    </row>
    <row r="145" spans="1:34" ht="12" customHeight="1">
      <c r="A145" s="50"/>
      <c r="B145" s="6"/>
      <c r="C145" s="6"/>
      <c r="D145" s="5"/>
      <c r="E145" s="5"/>
      <c r="F145" s="5"/>
      <c r="G145" s="12"/>
      <c r="H145" s="12"/>
      <c r="I145" s="12"/>
      <c r="J145" s="12"/>
      <c r="K145" s="157" t="s">
        <v>72</v>
      </c>
      <c r="L145" s="112"/>
      <c r="M145" s="156" t="s">
        <v>72</v>
      </c>
      <c r="N145" s="113"/>
      <c r="O145" s="137" t="s">
        <v>72</v>
      </c>
      <c r="P145" s="107"/>
      <c r="Q145" s="158" t="s">
        <v>72</v>
      </c>
      <c r="R145" s="12"/>
      <c r="S145" s="21"/>
      <c r="T145" s="5"/>
      <c r="U145" s="5"/>
      <c r="V145" s="5"/>
      <c r="W145" s="6"/>
      <c r="X145" s="5"/>
      <c r="Y145" s="9"/>
      <c r="Z145" s="22"/>
      <c r="AA145" s="20"/>
      <c r="AB145" s="11"/>
      <c r="AC145" s="11"/>
      <c r="AD145" s="22"/>
      <c r="AE145" s="11"/>
      <c r="AF145" s="22"/>
      <c r="AG145" s="5"/>
      <c r="AH145" s="5"/>
    </row>
    <row r="146" spans="1:34" ht="12" customHeight="1">
      <c r="A146" s="50"/>
      <c r="B146" s="6"/>
      <c r="C146" s="6"/>
      <c r="D146" s="5"/>
      <c r="E146" s="5"/>
      <c r="F146" s="5"/>
      <c r="G146" s="12"/>
      <c r="H146" s="12"/>
      <c r="I146" s="12"/>
      <c r="J146" s="12"/>
      <c r="K146" s="41"/>
      <c r="L146" s="41"/>
      <c r="M146" s="42"/>
      <c r="N146" s="42"/>
      <c r="O146" s="32"/>
      <c r="P146" s="32"/>
      <c r="Q146" s="35"/>
      <c r="R146" s="12"/>
      <c r="S146" s="21"/>
      <c r="T146" s="5"/>
      <c r="U146" s="5"/>
      <c r="V146" s="5"/>
      <c r="W146" s="6"/>
      <c r="X146" s="5"/>
      <c r="Y146" s="9"/>
      <c r="Z146" s="22"/>
      <c r="AA146" s="20"/>
      <c r="AB146" s="11"/>
      <c r="AC146" s="11"/>
      <c r="AD146" s="22"/>
      <c r="AE146" s="11"/>
      <c r="AF146" s="22"/>
      <c r="AG146" s="5"/>
      <c r="AH146" s="5"/>
    </row>
    <row r="147" spans="1:34" ht="12" customHeight="1">
      <c r="A147" s="50"/>
      <c r="B147" s="6" t="s">
        <v>67</v>
      </c>
      <c r="C147" s="6" t="s">
        <v>69</v>
      </c>
      <c r="D147" s="5"/>
      <c r="E147" s="5"/>
      <c r="F147" s="5"/>
      <c r="G147" s="12"/>
      <c r="H147" s="12"/>
      <c r="I147" s="12"/>
      <c r="J147" s="12"/>
      <c r="K147" s="33">
        <v>0</v>
      </c>
      <c r="L147" s="41"/>
      <c r="M147" s="57" t="s">
        <v>198</v>
      </c>
      <c r="N147" s="42"/>
      <c r="O147" s="33">
        <v>0</v>
      </c>
      <c r="P147" s="32"/>
      <c r="Q147" s="35">
        <v>9508</v>
      </c>
      <c r="R147" s="12"/>
      <c r="S147" s="21"/>
      <c r="T147" s="5"/>
      <c r="U147" s="5"/>
      <c r="V147" s="5"/>
      <c r="W147" s="6"/>
      <c r="X147" s="5"/>
      <c r="Y147" s="9"/>
      <c r="Z147" s="22"/>
      <c r="AA147" s="20"/>
      <c r="AB147" s="11"/>
      <c r="AC147" s="11"/>
      <c r="AD147" s="22"/>
      <c r="AE147" s="11"/>
      <c r="AF147" s="22"/>
      <c r="AG147" s="5"/>
      <c r="AH147" s="5"/>
    </row>
    <row r="148" spans="1:34" ht="12" customHeight="1">
      <c r="A148" s="50"/>
      <c r="B148" s="6" t="s">
        <v>67</v>
      </c>
      <c r="C148" s="6" t="s">
        <v>253</v>
      </c>
      <c r="D148" s="5"/>
      <c r="E148" s="5"/>
      <c r="F148" s="5"/>
      <c r="G148" s="12"/>
      <c r="H148" s="12"/>
      <c r="I148" s="12"/>
      <c r="J148" s="12"/>
      <c r="K148" s="33">
        <v>1257</v>
      </c>
      <c r="L148" s="41"/>
      <c r="M148" s="57" t="s">
        <v>198</v>
      </c>
      <c r="N148" s="42"/>
      <c r="O148" s="33">
        <v>1324</v>
      </c>
      <c r="P148" s="32"/>
      <c r="Q148" s="35">
        <v>0</v>
      </c>
      <c r="R148" s="12"/>
      <c r="S148" s="21"/>
      <c r="T148" s="5"/>
      <c r="U148" s="5"/>
      <c r="V148" s="5"/>
      <c r="W148" s="6"/>
      <c r="X148" s="5"/>
      <c r="Y148" s="9"/>
      <c r="Z148" s="22"/>
      <c r="AA148" s="20"/>
      <c r="AB148" s="11"/>
      <c r="AC148" s="11"/>
      <c r="AD148" s="22"/>
      <c r="AE148" s="11"/>
      <c r="AF148" s="22"/>
      <c r="AG148" s="5"/>
      <c r="AH148" s="5"/>
    </row>
    <row r="149" spans="1:34" ht="12" customHeight="1">
      <c r="A149" s="50"/>
      <c r="B149" s="6" t="s">
        <v>67</v>
      </c>
      <c r="C149" s="6" t="s">
        <v>158</v>
      </c>
      <c r="D149" s="5"/>
      <c r="E149" s="5"/>
      <c r="F149" s="5"/>
      <c r="G149" s="12"/>
      <c r="H149" s="12"/>
      <c r="I149" s="12"/>
      <c r="J149" s="12"/>
      <c r="K149" s="33">
        <v>0</v>
      </c>
      <c r="L149" s="41"/>
      <c r="M149" s="57" t="s">
        <v>198</v>
      </c>
      <c r="N149" s="42"/>
      <c r="O149" s="33">
        <v>-14300</v>
      </c>
      <c r="P149" s="32"/>
      <c r="Q149" s="35">
        <v>0</v>
      </c>
      <c r="R149" s="12"/>
      <c r="S149" s="21"/>
      <c r="T149" s="5"/>
      <c r="U149" s="5"/>
      <c r="V149" s="5"/>
      <c r="W149" s="6"/>
      <c r="X149" s="5"/>
      <c r="Y149" s="9"/>
      <c r="Z149" s="22"/>
      <c r="AA149" s="20"/>
      <c r="AB149" s="11"/>
      <c r="AC149" s="11"/>
      <c r="AD149" s="22"/>
      <c r="AE149" s="11"/>
      <c r="AF149" s="22"/>
      <c r="AG149" s="5"/>
      <c r="AH149" s="5"/>
    </row>
    <row r="150" spans="1:34" ht="12" customHeight="1">
      <c r="A150" s="50"/>
      <c r="B150" s="6" t="s">
        <v>67</v>
      </c>
      <c r="C150" s="6" t="s">
        <v>159</v>
      </c>
      <c r="D150" s="5"/>
      <c r="E150" s="5"/>
      <c r="F150" s="5"/>
      <c r="G150" s="12"/>
      <c r="H150" s="12"/>
      <c r="I150" s="12"/>
      <c r="J150" s="12"/>
      <c r="K150" s="33">
        <v>4023</v>
      </c>
      <c r="L150" s="41"/>
      <c r="M150" s="57" t="s">
        <v>198</v>
      </c>
      <c r="N150" s="42"/>
      <c r="O150" s="33">
        <v>11042</v>
      </c>
      <c r="P150" s="32"/>
      <c r="Q150" s="35">
        <v>17447</v>
      </c>
      <c r="R150" s="12"/>
      <c r="S150" s="21"/>
      <c r="T150" s="5"/>
      <c r="U150" s="5"/>
      <c r="V150" s="5"/>
      <c r="W150" s="6"/>
      <c r="X150" s="5"/>
      <c r="Y150" s="9"/>
      <c r="Z150" s="22"/>
      <c r="AA150" s="20"/>
      <c r="AB150" s="11"/>
      <c r="AC150" s="11"/>
      <c r="AD150" s="22"/>
      <c r="AE150" s="11"/>
      <c r="AF150" s="22"/>
      <c r="AG150" s="5"/>
      <c r="AH150" s="5"/>
    </row>
    <row r="151" spans="1:34" ht="12" customHeight="1">
      <c r="A151" s="50"/>
      <c r="B151" s="6"/>
      <c r="C151" s="6"/>
      <c r="D151" s="5"/>
      <c r="E151" s="5"/>
      <c r="F151" s="5"/>
      <c r="G151" s="12"/>
      <c r="H151" s="12"/>
      <c r="I151" s="12"/>
      <c r="J151" s="12"/>
      <c r="K151" s="66">
        <f>SUM(K147:K150)</f>
        <v>5280</v>
      </c>
      <c r="L151" s="41"/>
      <c r="M151" s="67" t="s">
        <v>198</v>
      </c>
      <c r="N151" s="42"/>
      <c r="O151" s="66">
        <f>SUM(O147:O150)</f>
        <v>-1934</v>
      </c>
      <c r="P151" s="32"/>
      <c r="Q151" s="66">
        <f>SUM(Q147:Q150)</f>
        <v>26955</v>
      </c>
      <c r="R151" s="12"/>
      <c r="S151" s="21"/>
      <c r="T151" s="5"/>
      <c r="U151" s="5"/>
      <c r="V151" s="5"/>
      <c r="W151" s="6"/>
      <c r="X151" s="5"/>
      <c r="Y151" s="9"/>
      <c r="Z151" s="22"/>
      <c r="AA151" s="20"/>
      <c r="AB151" s="11"/>
      <c r="AC151" s="11"/>
      <c r="AD151" s="22"/>
      <c r="AE151" s="11"/>
      <c r="AF151" s="22"/>
      <c r="AG151" s="5"/>
      <c r="AH151" s="5"/>
    </row>
    <row r="152" spans="1:34" ht="12" customHeight="1">
      <c r="A152" s="50"/>
      <c r="C152" s="6"/>
      <c r="D152" s="5"/>
      <c r="E152" s="5"/>
      <c r="F152" s="5"/>
      <c r="G152" s="12"/>
      <c r="H152" s="12"/>
      <c r="I152" s="12"/>
      <c r="J152" s="12"/>
      <c r="K152" s="41"/>
      <c r="L152" s="41"/>
      <c r="M152" s="42"/>
      <c r="N152" s="42"/>
      <c r="O152" s="32"/>
      <c r="P152" s="32"/>
      <c r="Q152" s="35"/>
      <c r="R152" s="12"/>
      <c r="S152" s="21"/>
      <c r="T152" s="5"/>
      <c r="U152" s="5"/>
      <c r="V152" s="5"/>
      <c r="W152" s="6"/>
      <c r="X152" s="5"/>
      <c r="Y152" s="9"/>
      <c r="Z152" s="22"/>
      <c r="AA152" s="20"/>
      <c r="AB152" s="11"/>
      <c r="AC152" s="11"/>
      <c r="AD152" s="22"/>
      <c r="AE152" s="11"/>
      <c r="AF152" s="22"/>
      <c r="AG152" s="5"/>
      <c r="AH152" s="5"/>
    </row>
    <row r="153" spans="1:34" ht="12" customHeight="1">
      <c r="A153" s="50"/>
      <c r="B153" s="6" t="s">
        <v>182</v>
      </c>
      <c r="C153" s="6"/>
      <c r="D153" s="5"/>
      <c r="E153" s="5"/>
      <c r="F153" s="5"/>
      <c r="G153" s="12"/>
      <c r="H153" s="12"/>
      <c r="I153" s="12"/>
      <c r="J153" s="12"/>
      <c r="K153" s="41"/>
      <c r="L153" s="41"/>
      <c r="M153" s="42"/>
      <c r="N153" s="42"/>
      <c r="O153" s="32"/>
      <c r="P153" s="32"/>
      <c r="Q153" s="35"/>
      <c r="R153" s="12"/>
      <c r="S153" s="21"/>
      <c r="T153" s="5"/>
      <c r="U153" s="5"/>
      <c r="V153" s="5"/>
      <c r="W153" s="6"/>
      <c r="X153" s="5"/>
      <c r="Y153" s="9"/>
      <c r="Z153" s="22"/>
      <c r="AA153" s="20"/>
      <c r="AB153" s="11"/>
      <c r="AC153" s="11"/>
      <c r="AD153" s="22"/>
      <c r="AE153" s="11"/>
      <c r="AF153" s="22"/>
      <c r="AG153" s="5"/>
      <c r="AH153" s="5"/>
    </row>
    <row r="154" spans="1:34" ht="12" customHeight="1">
      <c r="A154" s="50"/>
      <c r="B154" s="5" t="s">
        <v>183</v>
      </c>
      <c r="C154" s="6"/>
      <c r="D154" s="5"/>
      <c r="E154" s="5"/>
      <c r="F154" s="5"/>
      <c r="G154" s="12"/>
      <c r="H154" s="12"/>
      <c r="I154" s="12"/>
      <c r="J154" s="12"/>
      <c r="K154" s="41"/>
      <c r="L154" s="41"/>
      <c r="M154" s="42"/>
      <c r="N154" s="42"/>
      <c r="O154" s="32"/>
      <c r="P154" s="32"/>
      <c r="Q154" s="35"/>
      <c r="R154" s="12"/>
      <c r="S154" s="21"/>
      <c r="T154" s="5"/>
      <c r="U154" s="5"/>
      <c r="V154" s="5"/>
      <c r="W154" s="6"/>
      <c r="X154" s="5"/>
      <c r="Y154" s="9"/>
      <c r="Z154" s="22"/>
      <c r="AA154" s="20"/>
      <c r="AB154" s="11"/>
      <c r="AC154" s="11"/>
      <c r="AD154" s="22"/>
      <c r="AE154" s="11"/>
      <c r="AF154" s="22"/>
      <c r="AG154" s="5"/>
      <c r="AH154" s="5"/>
    </row>
    <row r="155" spans="1:34" ht="12" customHeight="1">
      <c r="A155" s="50"/>
      <c r="B155" s="6"/>
      <c r="C155" s="6"/>
      <c r="D155" s="5"/>
      <c r="E155" s="5"/>
      <c r="F155" s="5"/>
      <c r="G155" s="12"/>
      <c r="H155" s="12"/>
      <c r="I155" s="12"/>
      <c r="J155" s="12"/>
      <c r="K155" s="41"/>
      <c r="L155" s="41"/>
      <c r="M155" s="42"/>
      <c r="N155" s="42"/>
      <c r="O155" s="32"/>
      <c r="P155" s="32"/>
      <c r="Q155" s="35"/>
      <c r="R155" s="12"/>
      <c r="S155" s="21"/>
      <c r="T155" s="5"/>
      <c r="U155" s="5"/>
      <c r="V155" s="5"/>
      <c r="W155" s="6"/>
      <c r="X155" s="5"/>
      <c r="Y155" s="9"/>
      <c r="Z155" s="22"/>
      <c r="AA155" s="20"/>
      <c r="AB155" s="11"/>
      <c r="AC155" s="11"/>
      <c r="AD155" s="22"/>
      <c r="AE155" s="11"/>
      <c r="AF155" s="22"/>
      <c r="AG155" s="5"/>
      <c r="AH155" s="5"/>
    </row>
    <row r="156" spans="1:34" ht="12" customHeight="1">
      <c r="A156" s="50" t="s">
        <v>132</v>
      </c>
      <c r="B156" s="6" t="s">
        <v>160</v>
      </c>
      <c r="C156" s="6"/>
      <c r="D156" s="5"/>
      <c r="E156" s="5"/>
      <c r="F156" s="5"/>
      <c r="G156" s="12"/>
      <c r="H156" s="12"/>
      <c r="I156" s="12"/>
      <c r="J156" s="12"/>
      <c r="K156" s="41"/>
      <c r="L156" s="41"/>
      <c r="M156" s="42"/>
      <c r="N156" s="42"/>
      <c r="O156" s="32"/>
      <c r="P156" s="32"/>
      <c r="Q156" s="35"/>
      <c r="R156" s="12"/>
      <c r="S156" s="21"/>
      <c r="T156" s="5"/>
      <c r="U156" s="5"/>
      <c r="V156" s="5"/>
      <c r="W156" s="6"/>
      <c r="X156" s="5"/>
      <c r="Y156" s="9"/>
      <c r="Z156" s="22"/>
      <c r="AA156" s="20"/>
      <c r="AB156" s="11"/>
      <c r="AC156" s="11"/>
      <c r="AD156" s="22"/>
      <c r="AE156" s="11"/>
      <c r="AF156" s="22"/>
      <c r="AG156" s="5"/>
      <c r="AH156" s="5"/>
    </row>
    <row r="157" spans="1:34" ht="12" customHeight="1">
      <c r="A157" s="50"/>
      <c r="B157" s="6"/>
      <c r="C157" s="6"/>
      <c r="D157" s="5"/>
      <c r="E157" s="5"/>
      <c r="F157" s="5"/>
      <c r="G157" s="12"/>
      <c r="H157" s="12"/>
      <c r="I157" s="12"/>
      <c r="J157" s="12"/>
      <c r="K157" s="41"/>
      <c r="L157" s="41"/>
      <c r="M157" s="42"/>
      <c r="N157" s="42"/>
      <c r="O157" s="32"/>
      <c r="P157" s="32"/>
      <c r="Q157" s="35"/>
      <c r="R157" s="12"/>
      <c r="S157" s="21"/>
      <c r="T157" s="5"/>
      <c r="U157" s="5"/>
      <c r="V157" s="5"/>
      <c r="W157" s="6"/>
      <c r="X157" s="5"/>
      <c r="Y157" s="9"/>
      <c r="Z157" s="22"/>
      <c r="AA157" s="20"/>
      <c r="AB157" s="11"/>
      <c r="AC157" s="11"/>
      <c r="AD157" s="22"/>
      <c r="AE157" s="11"/>
      <c r="AF157" s="22"/>
      <c r="AG157" s="5"/>
      <c r="AH157" s="5"/>
    </row>
    <row r="158" spans="1:34" ht="12" customHeight="1">
      <c r="A158" s="50" t="s">
        <v>138</v>
      </c>
      <c r="B158" s="6" t="s">
        <v>0</v>
      </c>
      <c r="C158" s="6"/>
      <c r="D158" s="5"/>
      <c r="E158" s="5"/>
      <c r="F158" s="5"/>
      <c r="G158" s="12"/>
      <c r="H158" s="12"/>
      <c r="I158" s="12"/>
      <c r="J158" s="12"/>
      <c r="K158" s="41"/>
      <c r="L158" s="41"/>
      <c r="M158" s="42"/>
      <c r="N158" s="42"/>
      <c r="O158" s="32"/>
      <c r="P158" s="32"/>
      <c r="Q158" s="35"/>
      <c r="R158" s="12"/>
      <c r="S158" s="21"/>
      <c r="T158" s="5"/>
      <c r="U158" s="5"/>
      <c r="V158" s="5"/>
      <c r="W158" s="6"/>
      <c r="X158" s="5"/>
      <c r="Y158" s="9"/>
      <c r="Z158" s="22"/>
      <c r="AA158" s="20"/>
      <c r="AB158" s="11"/>
      <c r="AC158" s="11"/>
      <c r="AD158" s="22"/>
      <c r="AE158" s="11"/>
      <c r="AF158" s="22"/>
      <c r="AG158" s="5"/>
      <c r="AH158" s="5"/>
    </row>
    <row r="159" spans="1:34" ht="12" customHeight="1">
      <c r="A159" s="50"/>
      <c r="B159" s="5" t="s">
        <v>268</v>
      </c>
      <c r="C159" s="6"/>
      <c r="D159" s="5"/>
      <c r="E159" s="5"/>
      <c r="F159" s="5"/>
      <c r="G159" s="12"/>
      <c r="H159" s="12"/>
      <c r="I159" s="12"/>
      <c r="J159" s="12"/>
      <c r="K159" s="41"/>
      <c r="L159" s="41"/>
      <c r="M159" s="42"/>
      <c r="N159" s="42"/>
      <c r="O159" s="32"/>
      <c r="P159" s="32"/>
      <c r="Q159" s="35"/>
      <c r="R159" s="12"/>
      <c r="S159" s="21"/>
      <c r="T159" s="5"/>
      <c r="U159" s="5"/>
      <c r="V159" s="5"/>
      <c r="W159" s="6"/>
      <c r="X159" s="5"/>
      <c r="Y159" s="9"/>
      <c r="Z159" s="22"/>
      <c r="AA159" s="20"/>
      <c r="AB159" s="11"/>
      <c r="AC159" s="11"/>
      <c r="AD159" s="22"/>
      <c r="AE159" s="11"/>
      <c r="AF159" s="22"/>
      <c r="AG159" s="5"/>
      <c r="AH159" s="5"/>
    </row>
    <row r="160" spans="1:34" ht="12" customHeight="1">
      <c r="A160" s="50"/>
      <c r="B160" s="6"/>
      <c r="C160" s="6"/>
      <c r="D160" s="5"/>
      <c r="E160" s="5"/>
      <c r="F160" s="5"/>
      <c r="G160" s="12"/>
      <c r="H160" s="12"/>
      <c r="I160" s="12"/>
      <c r="J160" s="12"/>
      <c r="K160" s="41"/>
      <c r="L160" s="41"/>
      <c r="M160" s="42"/>
      <c r="N160" s="42"/>
      <c r="O160" s="32"/>
      <c r="P160" s="32"/>
      <c r="Q160" s="35"/>
      <c r="R160" s="12"/>
      <c r="S160" s="21"/>
      <c r="T160" s="5"/>
      <c r="U160" s="5"/>
      <c r="V160" s="5"/>
      <c r="W160" s="6"/>
      <c r="X160" s="5"/>
      <c r="Y160" s="9"/>
      <c r="Z160" s="22"/>
      <c r="AA160" s="20"/>
      <c r="AB160" s="11"/>
      <c r="AC160" s="11"/>
      <c r="AD160" s="22"/>
      <c r="AE160" s="11"/>
      <c r="AF160" s="22"/>
      <c r="AG160" s="5"/>
      <c r="AH160" s="5"/>
    </row>
    <row r="161" spans="1:34" ht="12" customHeight="1">
      <c r="A161" s="50" t="s">
        <v>143</v>
      </c>
      <c r="B161" s="8" t="s">
        <v>79</v>
      </c>
      <c r="C161" s="5" t="s">
        <v>1</v>
      </c>
      <c r="D161" s="5"/>
      <c r="E161" s="5"/>
      <c r="F161" s="5"/>
      <c r="G161" s="12"/>
      <c r="H161" s="12"/>
      <c r="I161" s="12"/>
      <c r="J161" s="12"/>
      <c r="K161" s="41"/>
      <c r="L161" s="41"/>
      <c r="M161" s="42"/>
      <c r="N161" s="42"/>
      <c r="O161" s="32"/>
      <c r="P161" s="32"/>
      <c r="Q161" s="35"/>
      <c r="R161" s="12"/>
      <c r="S161" s="21"/>
      <c r="T161" s="5"/>
      <c r="U161" s="5"/>
      <c r="V161" s="5"/>
      <c r="W161" s="6"/>
      <c r="X161" s="5"/>
      <c r="Y161" s="9"/>
      <c r="Z161" s="22"/>
      <c r="AA161" s="20"/>
      <c r="AB161" s="11"/>
      <c r="AC161" s="11"/>
      <c r="AD161" s="22"/>
      <c r="AE161" s="11"/>
      <c r="AF161" s="22"/>
      <c r="AG161" s="5"/>
      <c r="AH161" s="5"/>
    </row>
    <row r="162" spans="1:34" ht="12" customHeight="1">
      <c r="A162" s="50"/>
      <c r="C162" s="6"/>
      <c r="D162" s="5"/>
      <c r="E162" s="5"/>
      <c r="F162" s="5"/>
      <c r="G162" s="12"/>
      <c r="H162" s="12"/>
      <c r="I162" s="12"/>
      <c r="J162" s="12"/>
      <c r="K162" s="41"/>
      <c r="L162" s="41"/>
      <c r="M162" s="42"/>
      <c r="N162" s="42"/>
      <c r="O162" s="32"/>
      <c r="P162" s="32"/>
      <c r="Q162" s="35"/>
      <c r="R162" s="12"/>
      <c r="S162" s="21"/>
      <c r="T162" s="5"/>
      <c r="U162" s="5"/>
      <c r="V162" s="5"/>
      <c r="W162" s="6"/>
      <c r="X162" s="5"/>
      <c r="Y162" s="9"/>
      <c r="Z162" s="22"/>
      <c r="AA162" s="20"/>
      <c r="AB162" s="11"/>
      <c r="AC162" s="11"/>
      <c r="AD162" s="22"/>
      <c r="AE162" s="11"/>
      <c r="AF162" s="22"/>
      <c r="AG162" s="5"/>
      <c r="AH162" s="5"/>
    </row>
    <row r="163" spans="1:34" ht="12" customHeight="1">
      <c r="A163" s="50"/>
      <c r="B163" s="8" t="s">
        <v>80</v>
      </c>
      <c r="C163" s="6" t="s">
        <v>2</v>
      </c>
      <c r="D163" s="5"/>
      <c r="E163" s="5"/>
      <c r="F163" s="5"/>
      <c r="G163" s="12"/>
      <c r="H163" s="12"/>
      <c r="I163" s="12"/>
      <c r="J163" s="12"/>
      <c r="K163" s="41"/>
      <c r="L163" s="41"/>
      <c r="M163" s="42"/>
      <c r="N163" s="42"/>
      <c r="O163" s="32"/>
      <c r="P163" s="32"/>
      <c r="Q163" s="35"/>
      <c r="R163" s="12"/>
      <c r="S163" s="21"/>
      <c r="T163" s="5"/>
      <c r="U163" s="5"/>
      <c r="V163" s="5"/>
      <c r="W163" s="6"/>
      <c r="X163" s="5"/>
      <c r="Y163" s="9"/>
      <c r="Z163" s="22"/>
      <c r="AA163" s="20"/>
      <c r="AB163" s="11"/>
      <c r="AC163" s="11"/>
      <c r="AD163" s="22"/>
      <c r="AE163" s="11"/>
      <c r="AF163" s="22"/>
      <c r="AG163" s="5"/>
      <c r="AH163" s="5"/>
    </row>
    <row r="164" spans="1:34" ht="12" customHeight="1">
      <c r="A164" s="50"/>
      <c r="C164" s="6"/>
      <c r="D164" s="5"/>
      <c r="E164" s="5"/>
      <c r="F164" s="5"/>
      <c r="G164" s="12"/>
      <c r="H164" s="12"/>
      <c r="I164" s="12"/>
      <c r="J164" s="12"/>
      <c r="K164" s="41"/>
      <c r="L164" s="41"/>
      <c r="M164" s="42"/>
      <c r="N164" s="42"/>
      <c r="O164" s="32"/>
      <c r="P164" s="32"/>
      <c r="Q164" s="35"/>
      <c r="R164" s="12"/>
      <c r="S164" s="21"/>
      <c r="T164" s="5"/>
      <c r="U164" s="5"/>
      <c r="V164" s="5"/>
      <c r="W164" s="6"/>
      <c r="X164" s="5"/>
      <c r="Y164" s="9"/>
      <c r="Z164" s="22"/>
      <c r="AA164" s="20"/>
      <c r="AB164" s="11"/>
      <c r="AC164" s="11"/>
      <c r="AD164" s="22"/>
      <c r="AE164" s="11"/>
      <c r="AF164" s="22"/>
      <c r="AG164" s="5"/>
      <c r="AH164" s="5"/>
    </row>
    <row r="165" spans="1:34" ht="12" customHeight="1">
      <c r="A165" s="50"/>
      <c r="C165" s="6"/>
      <c r="D165" s="5"/>
      <c r="E165" s="5"/>
      <c r="F165" s="5"/>
      <c r="G165" s="12"/>
      <c r="H165" s="12"/>
      <c r="I165" s="12"/>
      <c r="J165" s="12"/>
      <c r="K165" s="41"/>
      <c r="L165" s="41"/>
      <c r="M165" s="42"/>
      <c r="N165" s="42"/>
      <c r="O165" s="158" t="s">
        <v>72</v>
      </c>
      <c r="P165" s="32"/>
      <c r="Q165" s="35"/>
      <c r="R165" s="12"/>
      <c r="S165" s="21"/>
      <c r="T165" s="5"/>
      <c r="U165" s="5"/>
      <c r="V165" s="5"/>
      <c r="W165" s="6"/>
      <c r="X165" s="5"/>
      <c r="Y165" s="9"/>
      <c r="Z165" s="22"/>
      <c r="AA165" s="20"/>
      <c r="AB165" s="11"/>
      <c r="AC165" s="11"/>
      <c r="AD165" s="22"/>
      <c r="AE165" s="11"/>
      <c r="AF165" s="22"/>
      <c r="AG165" s="5"/>
      <c r="AH165" s="5"/>
    </row>
    <row r="166" spans="1:34" ht="12" customHeight="1">
      <c r="A166" s="50"/>
      <c r="C166" s="6" t="s">
        <v>161</v>
      </c>
      <c r="D166" s="5"/>
      <c r="E166" s="5"/>
      <c r="F166" s="5"/>
      <c r="G166" s="12"/>
      <c r="H166" s="12"/>
      <c r="I166" s="12"/>
      <c r="J166" s="12"/>
      <c r="K166" s="41"/>
      <c r="L166" s="41"/>
      <c r="M166" s="42"/>
      <c r="N166" s="42"/>
      <c r="O166" s="101">
        <f>6869+890606+357</f>
        <v>897832</v>
      </c>
      <c r="P166" s="32"/>
      <c r="Q166" s="35"/>
      <c r="R166" s="12"/>
      <c r="S166" s="21"/>
      <c r="T166" s="5"/>
      <c r="U166" s="5"/>
      <c r="V166" s="5"/>
      <c r="W166" s="6"/>
      <c r="X166" s="5"/>
      <c r="Y166" s="9"/>
      <c r="Z166" s="22"/>
      <c r="AA166" s="20"/>
      <c r="AB166" s="11"/>
      <c r="AC166" s="11"/>
      <c r="AD166" s="22"/>
      <c r="AE166" s="11"/>
      <c r="AF166" s="22"/>
      <c r="AG166" s="5"/>
      <c r="AH166" s="5"/>
    </row>
    <row r="167" spans="1:34" ht="12" customHeight="1">
      <c r="A167" s="50"/>
      <c r="C167" s="6" t="s">
        <v>236</v>
      </c>
      <c r="D167" s="5"/>
      <c r="E167" s="5"/>
      <c r="F167" s="5"/>
      <c r="G167" s="12"/>
      <c r="H167" s="12"/>
      <c r="I167" s="12"/>
      <c r="J167" s="12"/>
      <c r="K167" s="41"/>
      <c r="L167" s="41"/>
      <c r="M167" s="42"/>
      <c r="N167" s="42"/>
      <c r="O167" s="101">
        <f>6814+890606+170-399353+4957+3222-8</f>
        <v>506408</v>
      </c>
      <c r="P167" s="32"/>
      <c r="Q167" s="35"/>
      <c r="R167" s="12"/>
      <c r="S167" s="21"/>
      <c r="T167" s="5"/>
      <c r="U167" s="5"/>
      <c r="V167" s="5"/>
      <c r="W167" s="6"/>
      <c r="X167" s="5"/>
      <c r="Y167" s="9"/>
      <c r="Z167" s="22"/>
      <c r="AA167" s="20"/>
      <c r="AB167" s="11"/>
      <c r="AC167" s="11"/>
      <c r="AD167" s="22"/>
      <c r="AE167" s="11"/>
      <c r="AF167" s="22"/>
      <c r="AG167" s="5"/>
      <c r="AH167" s="5"/>
    </row>
    <row r="168" spans="1:34" ht="12" customHeight="1">
      <c r="A168" s="50"/>
      <c r="C168" s="6" t="s">
        <v>162</v>
      </c>
      <c r="D168" s="5"/>
      <c r="E168" s="5"/>
      <c r="F168" s="5"/>
      <c r="G168" s="12"/>
      <c r="H168" s="12"/>
      <c r="I168" s="12"/>
      <c r="J168" s="12"/>
      <c r="K168" s="41"/>
      <c r="L168" s="41"/>
      <c r="M168" s="42"/>
      <c r="N168" s="42"/>
      <c r="O168" s="101">
        <f>32076+934700+215</f>
        <v>966991</v>
      </c>
      <c r="P168" s="32"/>
      <c r="Q168" s="35"/>
      <c r="R168" s="12"/>
      <c r="S168" s="21"/>
      <c r="T168" s="5"/>
      <c r="U168" s="5"/>
      <c r="V168" s="5"/>
      <c r="W168" s="6"/>
      <c r="X168" s="5"/>
      <c r="Y168" s="9"/>
      <c r="Z168" s="22"/>
      <c r="AA168" s="20"/>
      <c r="AB168" s="11"/>
      <c r="AC168" s="11"/>
      <c r="AD168" s="22"/>
      <c r="AE168" s="11"/>
      <c r="AF168" s="22"/>
      <c r="AG168" s="5"/>
      <c r="AH168" s="5"/>
    </row>
    <row r="169" spans="1:34" ht="12" customHeight="1">
      <c r="A169" s="50"/>
      <c r="C169" s="6"/>
      <c r="D169" s="5"/>
      <c r="E169" s="5"/>
      <c r="F169" s="5"/>
      <c r="G169" s="12"/>
      <c r="H169" s="12"/>
      <c r="I169" s="12"/>
      <c r="J169" s="12"/>
      <c r="K169" s="41"/>
      <c r="L169" s="41"/>
      <c r="M169" s="42"/>
      <c r="N169" s="42"/>
      <c r="O169" s="32"/>
      <c r="P169" s="32"/>
      <c r="Q169" s="35"/>
      <c r="R169" s="12"/>
      <c r="S169" s="21"/>
      <c r="T169" s="5"/>
      <c r="U169" s="5"/>
      <c r="V169" s="5"/>
      <c r="W169" s="6"/>
      <c r="X169" s="5"/>
      <c r="Y169" s="9"/>
      <c r="Z169" s="22"/>
      <c r="AA169" s="20"/>
      <c r="AB169" s="11"/>
      <c r="AC169" s="11"/>
      <c r="AD169" s="22"/>
      <c r="AE169" s="11"/>
      <c r="AF169" s="22"/>
      <c r="AG169" s="5"/>
      <c r="AH169" s="5"/>
    </row>
    <row r="170" spans="1:34" ht="12" customHeight="1">
      <c r="A170" s="50" t="s">
        <v>147</v>
      </c>
      <c r="B170" s="5" t="s">
        <v>41</v>
      </c>
      <c r="C170" s="6"/>
      <c r="D170" s="5"/>
      <c r="E170" s="5"/>
      <c r="F170" s="5"/>
      <c r="G170" s="12"/>
      <c r="H170" s="12"/>
      <c r="I170" s="12"/>
      <c r="J170" s="12"/>
      <c r="K170" s="41"/>
      <c r="L170" s="41"/>
      <c r="M170" s="42"/>
      <c r="N170" s="42"/>
      <c r="O170" s="32"/>
      <c r="P170" s="32"/>
      <c r="Q170" s="35"/>
      <c r="R170" s="12"/>
      <c r="S170" s="21"/>
      <c r="T170" s="5"/>
      <c r="U170" s="5"/>
      <c r="V170" s="5"/>
      <c r="W170" s="6"/>
      <c r="X170" s="5"/>
      <c r="Y170" s="9"/>
      <c r="Z170" s="22"/>
      <c r="AA170" s="20"/>
      <c r="AB170" s="11"/>
      <c r="AC170" s="11"/>
      <c r="AD170" s="22"/>
      <c r="AE170" s="11"/>
      <c r="AF170" s="22"/>
      <c r="AG170" s="5"/>
      <c r="AH170" s="5"/>
    </row>
    <row r="171" spans="1:34" ht="12" customHeight="1">
      <c r="A171" s="50"/>
      <c r="B171" s="5" t="s">
        <v>3</v>
      </c>
      <c r="C171" s="6"/>
      <c r="D171" s="5"/>
      <c r="E171" s="5"/>
      <c r="F171" s="5"/>
      <c r="G171" s="12"/>
      <c r="H171" s="12"/>
      <c r="I171" s="12"/>
      <c r="J171" s="12"/>
      <c r="K171" s="41"/>
      <c r="L171" s="41"/>
      <c r="M171" s="42"/>
      <c r="N171" s="42"/>
      <c r="O171" s="32"/>
      <c r="P171" s="32"/>
      <c r="Q171" s="35"/>
      <c r="R171" s="12"/>
      <c r="S171" s="21"/>
      <c r="T171" s="5"/>
      <c r="U171" s="5"/>
      <c r="V171" s="5"/>
      <c r="W171" s="6"/>
      <c r="X171" s="5"/>
      <c r="Y171" s="9"/>
      <c r="Z171" s="22"/>
      <c r="AA171" s="20"/>
      <c r="AB171" s="11"/>
      <c r="AC171" s="11"/>
      <c r="AD171" s="22"/>
      <c r="AE171" s="11"/>
      <c r="AF171" s="22"/>
      <c r="AG171" s="5"/>
      <c r="AH171" s="5"/>
    </row>
    <row r="172" spans="1:34" ht="12" customHeight="1">
      <c r="A172" s="50"/>
      <c r="B172" s="5" t="s">
        <v>42</v>
      </c>
      <c r="C172" s="6"/>
      <c r="D172" s="5"/>
      <c r="E172" s="5"/>
      <c r="F172" s="5"/>
      <c r="G172" s="12"/>
      <c r="H172" s="12"/>
      <c r="I172" s="12"/>
      <c r="J172" s="12"/>
      <c r="K172" s="41"/>
      <c r="L172" s="41"/>
      <c r="M172" s="42"/>
      <c r="N172" s="42"/>
      <c r="O172" s="32"/>
      <c r="P172" s="32"/>
      <c r="Q172" s="35"/>
      <c r="R172" s="12"/>
      <c r="S172" s="21"/>
      <c r="T172" s="5"/>
      <c r="U172" s="5"/>
      <c r="V172" s="5"/>
      <c r="W172" s="6"/>
      <c r="X172" s="5"/>
      <c r="Y172" s="9"/>
      <c r="Z172" s="22"/>
      <c r="AA172" s="20"/>
      <c r="AB172" s="11"/>
      <c r="AC172" s="11"/>
      <c r="AD172" s="22"/>
      <c r="AE172" s="11"/>
      <c r="AF172" s="22"/>
      <c r="AG172" s="5"/>
      <c r="AH172" s="5"/>
    </row>
    <row r="173" spans="1:34" ht="12" customHeight="1">
      <c r="A173" s="50"/>
      <c r="B173" s="5"/>
      <c r="C173" s="6"/>
      <c r="D173" s="5"/>
      <c r="E173" s="5"/>
      <c r="F173" s="5"/>
      <c r="G173" s="12"/>
      <c r="H173" s="12"/>
      <c r="I173" s="12"/>
      <c r="J173" s="12"/>
      <c r="K173" s="41"/>
      <c r="L173" s="41"/>
      <c r="M173" s="42"/>
      <c r="N173" s="42"/>
      <c r="O173" s="32"/>
      <c r="P173" s="32"/>
      <c r="Q173" s="35"/>
      <c r="R173" s="12"/>
      <c r="S173" s="21"/>
      <c r="T173" s="5"/>
      <c r="U173" s="5"/>
      <c r="V173" s="5"/>
      <c r="W173" s="6"/>
      <c r="X173" s="5"/>
      <c r="Y173" s="9"/>
      <c r="Z173" s="22"/>
      <c r="AA173" s="20"/>
      <c r="AB173" s="11"/>
      <c r="AC173" s="11"/>
      <c r="AD173" s="22"/>
      <c r="AE173" s="11"/>
      <c r="AF173" s="22"/>
      <c r="AG173" s="5"/>
      <c r="AH173" s="5"/>
    </row>
    <row r="174" spans="1:34" ht="12" customHeight="1">
      <c r="A174" s="50" t="s">
        <v>148</v>
      </c>
      <c r="B174" s="6" t="s">
        <v>43</v>
      </c>
      <c r="C174" s="6"/>
      <c r="D174" s="5"/>
      <c r="E174" s="5"/>
      <c r="F174" s="5"/>
      <c r="G174" s="12"/>
      <c r="H174" s="12"/>
      <c r="I174" s="12"/>
      <c r="J174" s="12"/>
      <c r="K174" s="41"/>
      <c r="L174" s="41"/>
      <c r="M174" s="42"/>
      <c r="N174" s="42"/>
      <c r="O174" s="32"/>
      <c r="P174" s="32"/>
      <c r="Q174" s="35"/>
      <c r="R174" s="12"/>
      <c r="S174" s="21"/>
      <c r="T174" s="5"/>
      <c r="U174" s="5"/>
      <c r="V174" s="5"/>
      <c r="W174" s="6"/>
      <c r="X174" s="5"/>
      <c r="Y174" s="9"/>
      <c r="Z174" s="22"/>
      <c r="AA174" s="20"/>
      <c r="AB174" s="11"/>
      <c r="AC174" s="11"/>
      <c r="AD174" s="22"/>
      <c r="AE174" s="11"/>
      <c r="AF174" s="22"/>
      <c r="AG174" s="5"/>
      <c r="AH174" s="5"/>
    </row>
    <row r="175" spans="1:34" ht="12" customHeight="1">
      <c r="A175" s="50"/>
      <c r="B175" s="6"/>
      <c r="C175" s="6"/>
      <c r="D175" s="5"/>
      <c r="E175" s="5"/>
      <c r="F175" s="5"/>
      <c r="G175" s="12"/>
      <c r="H175" s="12"/>
      <c r="I175" s="12"/>
      <c r="J175" s="12"/>
      <c r="K175" s="41"/>
      <c r="L175" s="41"/>
      <c r="M175" s="42"/>
      <c r="N175" s="42"/>
      <c r="O175" s="32"/>
      <c r="P175" s="32"/>
      <c r="Q175" s="35"/>
      <c r="R175" s="12"/>
      <c r="S175" s="21"/>
      <c r="T175" s="5"/>
      <c r="U175" s="5"/>
      <c r="V175" s="5"/>
      <c r="W175" s="6"/>
      <c r="X175" s="5"/>
      <c r="Y175" s="9"/>
      <c r="Z175" s="22"/>
      <c r="AA175" s="20"/>
      <c r="AB175" s="11"/>
      <c r="AC175" s="11"/>
      <c r="AD175" s="22"/>
      <c r="AE175" s="11"/>
      <c r="AF175" s="22"/>
      <c r="AG175" s="5"/>
      <c r="AH175" s="5"/>
    </row>
    <row r="176" spans="1:34" ht="12" customHeight="1">
      <c r="A176" s="50"/>
      <c r="B176" s="5" t="s">
        <v>79</v>
      </c>
      <c r="C176" s="5" t="s">
        <v>44</v>
      </c>
      <c r="D176" s="5"/>
      <c r="E176" s="5"/>
      <c r="F176" s="5"/>
      <c r="G176" s="5"/>
      <c r="H176" s="5"/>
      <c r="I176" s="5"/>
      <c r="J176" s="5"/>
      <c r="K176" s="30"/>
      <c r="L176" s="30"/>
      <c r="M176" s="30"/>
      <c r="N176" s="30"/>
      <c r="O176" s="30"/>
      <c r="P176" s="30"/>
      <c r="Q176" s="3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2" customHeight="1">
      <c r="A177" s="50"/>
      <c r="B177" s="5"/>
      <c r="C177" s="5" t="s">
        <v>45</v>
      </c>
      <c r="D177" s="5"/>
      <c r="E177" s="5"/>
      <c r="F177" s="5"/>
      <c r="G177" s="5"/>
      <c r="H177" s="5"/>
      <c r="I177" s="5"/>
      <c r="J177" s="5"/>
      <c r="K177" s="30"/>
      <c r="L177" s="30"/>
      <c r="M177" s="30"/>
      <c r="N177" s="30"/>
      <c r="O177" s="30"/>
      <c r="P177" s="30"/>
      <c r="Q177" s="3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2" customHeight="1">
      <c r="A178" s="50"/>
      <c r="B178" s="5"/>
      <c r="C178" s="5" t="s">
        <v>46</v>
      </c>
      <c r="D178" s="5"/>
      <c r="E178" s="5"/>
      <c r="F178" s="5"/>
      <c r="G178" s="5"/>
      <c r="H178" s="5"/>
      <c r="I178" s="5"/>
      <c r="J178" s="5"/>
      <c r="K178" s="30"/>
      <c r="L178" s="30"/>
      <c r="M178" s="30"/>
      <c r="N178" s="30"/>
      <c r="O178" s="30"/>
      <c r="P178" s="30"/>
      <c r="Q178" s="3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2" customHeight="1">
      <c r="A179" s="50"/>
      <c r="B179" s="5"/>
      <c r="C179" s="5" t="s">
        <v>47</v>
      </c>
      <c r="D179" s="5"/>
      <c r="E179" s="5"/>
      <c r="F179" s="5"/>
      <c r="G179" s="5"/>
      <c r="H179" s="5"/>
      <c r="I179" s="5"/>
      <c r="J179" s="5"/>
      <c r="K179" s="30"/>
      <c r="L179" s="30"/>
      <c r="M179" s="30"/>
      <c r="N179" s="30"/>
      <c r="O179" s="30"/>
      <c r="P179" s="30"/>
      <c r="Q179" s="3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2" customHeight="1">
      <c r="A180" s="50"/>
      <c r="B180" s="5"/>
      <c r="C180" s="5" t="s">
        <v>48</v>
      </c>
      <c r="D180" s="5"/>
      <c r="E180" s="5"/>
      <c r="F180" s="5"/>
      <c r="G180" s="5"/>
      <c r="H180" s="5"/>
      <c r="I180" s="5"/>
      <c r="J180" s="5"/>
      <c r="K180" s="30"/>
      <c r="L180" s="30"/>
      <c r="M180" s="30"/>
      <c r="N180" s="30"/>
      <c r="O180" s="30"/>
      <c r="P180" s="30"/>
      <c r="Q180" s="3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2" customHeight="1">
      <c r="A181" s="51"/>
      <c r="B181" s="5"/>
      <c r="C181" s="5"/>
      <c r="D181" s="5"/>
      <c r="E181" s="5"/>
      <c r="F181" s="5"/>
      <c r="G181" s="5"/>
      <c r="H181" s="5"/>
      <c r="I181" s="5"/>
      <c r="J181" s="5"/>
      <c r="K181" s="30"/>
      <c r="L181" s="30"/>
      <c r="M181" s="30"/>
      <c r="N181" s="30"/>
      <c r="O181" s="30"/>
      <c r="P181" s="30"/>
      <c r="Q181" s="3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2" customHeight="1">
      <c r="A182" s="50"/>
      <c r="B182" s="5"/>
      <c r="C182" s="5" t="s">
        <v>49</v>
      </c>
      <c r="D182" s="5"/>
      <c r="E182" s="5"/>
      <c r="F182" s="5"/>
      <c r="G182" s="5"/>
      <c r="H182" s="5"/>
      <c r="I182" s="5"/>
      <c r="J182" s="5"/>
      <c r="K182" s="30"/>
      <c r="L182" s="30"/>
      <c r="M182" s="30"/>
      <c r="N182" s="30"/>
      <c r="O182" s="30"/>
      <c r="P182" s="30"/>
      <c r="Q182" s="3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2" customHeight="1">
      <c r="A183" s="51"/>
      <c r="B183" s="6"/>
      <c r="C183" s="5" t="s">
        <v>50</v>
      </c>
      <c r="D183" s="5"/>
      <c r="E183" s="5"/>
      <c r="F183" s="5"/>
      <c r="G183" s="5"/>
      <c r="H183" s="5"/>
      <c r="I183" s="5"/>
      <c r="J183" s="5"/>
      <c r="K183" s="30"/>
      <c r="L183" s="30"/>
      <c r="M183" s="30"/>
      <c r="N183" s="30"/>
      <c r="O183" s="30"/>
      <c r="P183" s="30"/>
      <c r="Q183" s="3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2" customHeight="1">
      <c r="A184" s="50"/>
      <c r="B184" s="5"/>
      <c r="C184" s="5"/>
      <c r="D184" s="5"/>
      <c r="E184" s="5"/>
      <c r="F184" s="5"/>
      <c r="G184" s="5"/>
      <c r="H184" s="5"/>
      <c r="I184" s="5"/>
      <c r="J184" s="5"/>
      <c r="K184" s="30"/>
      <c r="L184" s="30"/>
      <c r="M184" s="30"/>
      <c r="N184" s="30"/>
      <c r="O184" s="30"/>
      <c r="P184" s="30"/>
      <c r="Q184" s="3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2" customHeight="1">
      <c r="A185" s="50"/>
      <c r="B185" s="5"/>
      <c r="C185" s="5" t="s">
        <v>4</v>
      </c>
      <c r="D185" s="5"/>
      <c r="E185" s="26"/>
      <c r="F185" s="26"/>
      <c r="G185" s="5"/>
      <c r="H185" s="5"/>
      <c r="I185" s="5"/>
      <c r="J185" s="5"/>
      <c r="K185" s="30"/>
      <c r="L185" s="30"/>
      <c r="M185" s="30"/>
      <c r="N185" s="30"/>
      <c r="O185" s="30"/>
      <c r="P185" s="30"/>
      <c r="Q185" s="30"/>
      <c r="R185" s="5"/>
      <c r="S185" s="26"/>
      <c r="T185" s="5"/>
      <c r="U185" s="26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2" customHeight="1">
      <c r="A186" s="50"/>
      <c r="B186" s="5"/>
      <c r="C186" s="5" t="s">
        <v>51</v>
      </c>
      <c r="D186" s="5"/>
      <c r="E186" s="26"/>
      <c r="F186" s="26"/>
      <c r="G186" s="10"/>
      <c r="H186" s="10"/>
      <c r="I186" s="10"/>
      <c r="J186" s="10"/>
      <c r="K186" s="39"/>
      <c r="L186" s="39"/>
      <c r="M186" s="31"/>
      <c r="N186" s="31"/>
      <c r="O186" s="43"/>
      <c r="P186" s="43"/>
      <c r="Q186" s="31"/>
      <c r="R186" s="15"/>
      <c r="S186" s="10"/>
      <c r="T186" s="26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2" customHeight="1">
      <c r="A187" s="50"/>
      <c r="B187" s="5"/>
      <c r="C187" s="5"/>
      <c r="D187" s="5"/>
      <c r="E187" s="26"/>
      <c r="F187" s="26"/>
      <c r="G187" s="5"/>
      <c r="H187" s="5"/>
      <c r="I187" s="5"/>
      <c r="J187" s="5"/>
      <c r="K187" s="30"/>
      <c r="L187" s="30"/>
      <c r="M187" s="30"/>
      <c r="N187" s="30"/>
      <c r="O187" s="30"/>
      <c r="P187" s="30"/>
      <c r="Q187" s="3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2" customHeight="1">
      <c r="A188" s="50"/>
      <c r="B188" s="5"/>
      <c r="C188" s="5" t="s">
        <v>5</v>
      </c>
      <c r="D188" s="5"/>
      <c r="E188" s="26"/>
      <c r="F188" s="26"/>
      <c r="G188" s="5"/>
      <c r="H188" s="5"/>
      <c r="I188" s="5"/>
      <c r="J188" s="5"/>
      <c r="K188" s="30"/>
      <c r="L188" s="30"/>
      <c r="M188" s="30"/>
      <c r="N188" s="30"/>
      <c r="O188" s="30"/>
      <c r="P188" s="30"/>
      <c r="Q188" s="3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2" customHeight="1">
      <c r="A189" s="50"/>
      <c r="B189" s="5"/>
      <c r="C189" s="5" t="s">
        <v>52</v>
      </c>
      <c r="D189" s="5"/>
      <c r="E189" s="5"/>
      <c r="F189" s="5"/>
      <c r="G189" s="12"/>
      <c r="H189" s="12"/>
      <c r="I189" s="12"/>
      <c r="J189" s="12"/>
      <c r="K189" s="32"/>
      <c r="L189" s="32"/>
      <c r="M189" s="33"/>
      <c r="N189" s="33"/>
      <c r="O189" s="39"/>
      <c r="P189" s="39"/>
      <c r="Q189" s="33"/>
      <c r="R189" s="12"/>
      <c r="S189" s="12"/>
      <c r="T189" s="27"/>
      <c r="U189" s="26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2" customHeight="1">
      <c r="A190" s="50"/>
      <c r="B190" s="6"/>
      <c r="C190" s="5"/>
      <c r="D190" s="5"/>
      <c r="E190" s="5"/>
      <c r="F190" s="5"/>
      <c r="G190" s="12"/>
      <c r="H190" s="12"/>
      <c r="I190" s="12"/>
      <c r="J190" s="12"/>
      <c r="K190" s="32"/>
      <c r="L190" s="32"/>
      <c r="M190" s="33"/>
      <c r="N190" s="33"/>
      <c r="O190" s="39"/>
      <c r="P190" s="39"/>
      <c r="Q190" s="33"/>
      <c r="R190" s="12"/>
      <c r="S190" s="12"/>
      <c r="T190" s="1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2" customHeight="1">
      <c r="A191" s="50"/>
      <c r="B191" s="5"/>
      <c r="C191" s="5" t="s">
        <v>6</v>
      </c>
      <c r="D191" s="5"/>
      <c r="E191" s="5"/>
      <c r="F191" s="5"/>
      <c r="G191" s="12"/>
      <c r="H191" s="12"/>
      <c r="I191" s="12"/>
      <c r="J191" s="12"/>
      <c r="K191" s="32"/>
      <c r="L191" s="32"/>
      <c r="M191" s="33"/>
      <c r="N191" s="33"/>
      <c r="O191" s="39"/>
      <c r="P191" s="39"/>
      <c r="Q191" s="33"/>
      <c r="R191" s="12"/>
      <c r="S191" s="12"/>
      <c r="T191" s="28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2" customHeight="1">
      <c r="A192" s="50"/>
      <c r="B192" s="5"/>
      <c r="C192" s="5" t="s">
        <v>53</v>
      </c>
      <c r="D192" s="5"/>
      <c r="E192" s="5"/>
      <c r="F192" s="5"/>
      <c r="G192" s="12"/>
      <c r="H192" s="12"/>
      <c r="I192" s="12"/>
      <c r="J192" s="12"/>
      <c r="K192" s="32"/>
      <c r="L192" s="32"/>
      <c r="M192" s="33"/>
      <c r="N192" s="33"/>
      <c r="O192" s="39"/>
      <c r="P192" s="39"/>
      <c r="Q192" s="33"/>
      <c r="R192" s="12"/>
      <c r="S192" s="12"/>
      <c r="T192" s="28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2" customHeight="1">
      <c r="A193" s="50"/>
      <c r="B193" s="5"/>
      <c r="C193" s="5"/>
      <c r="D193" s="5"/>
      <c r="E193" s="5"/>
      <c r="F193" s="5"/>
      <c r="G193" s="12"/>
      <c r="H193" s="12"/>
      <c r="I193" s="12"/>
      <c r="J193" s="12"/>
      <c r="K193" s="32"/>
      <c r="L193" s="32"/>
      <c r="M193" s="33"/>
      <c r="N193" s="33"/>
      <c r="O193" s="39"/>
      <c r="P193" s="39"/>
      <c r="Q193" s="33"/>
      <c r="R193" s="12"/>
      <c r="S193" s="12"/>
      <c r="T193" s="1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2" customHeight="1">
      <c r="A194" s="50"/>
      <c r="B194" s="5"/>
      <c r="C194" s="5" t="s">
        <v>7</v>
      </c>
      <c r="D194" s="5"/>
      <c r="E194" s="5"/>
      <c r="F194" s="5"/>
      <c r="G194" s="12"/>
      <c r="H194" s="12"/>
      <c r="I194" s="12"/>
      <c r="J194" s="12"/>
      <c r="K194" s="32"/>
      <c r="L194" s="32"/>
      <c r="M194" s="33"/>
      <c r="N194" s="33"/>
      <c r="O194" s="39"/>
      <c r="P194" s="39"/>
      <c r="Q194" s="33"/>
      <c r="R194" s="12"/>
      <c r="S194" s="12"/>
      <c r="T194" s="1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2" customHeight="1">
      <c r="A195" s="50"/>
      <c r="B195" s="5"/>
      <c r="C195" s="5" t="s">
        <v>8</v>
      </c>
      <c r="D195" s="5"/>
      <c r="E195" s="5"/>
      <c r="F195" s="5"/>
      <c r="G195" s="12"/>
      <c r="H195" s="12"/>
      <c r="I195" s="12"/>
      <c r="J195" s="12"/>
      <c r="K195" s="32"/>
      <c r="L195" s="32"/>
      <c r="M195" s="33"/>
      <c r="N195" s="33"/>
      <c r="O195" s="39"/>
      <c r="P195" s="39"/>
      <c r="Q195" s="33"/>
      <c r="R195" s="12"/>
      <c r="S195" s="12"/>
      <c r="T195" s="1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2" customHeight="1">
      <c r="A196" s="50"/>
      <c r="B196" s="5"/>
      <c r="C196" s="5"/>
      <c r="D196" s="5"/>
      <c r="E196" s="5"/>
      <c r="F196" s="5"/>
      <c r="G196" s="12"/>
      <c r="H196" s="12"/>
      <c r="I196" s="12"/>
      <c r="J196" s="12"/>
      <c r="K196" s="32"/>
      <c r="L196" s="32"/>
      <c r="M196" s="33"/>
      <c r="N196" s="33"/>
      <c r="O196" s="39"/>
      <c r="P196" s="39"/>
      <c r="Q196" s="33"/>
      <c r="R196" s="12"/>
      <c r="S196" s="12"/>
      <c r="T196" s="1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2" customHeight="1">
      <c r="A197" s="50"/>
      <c r="B197" s="5" t="s">
        <v>80</v>
      </c>
      <c r="C197" s="5" t="s">
        <v>9</v>
      </c>
      <c r="D197" s="5"/>
      <c r="E197" s="5"/>
      <c r="F197" s="5"/>
      <c r="G197" s="12"/>
      <c r="H197" s="12"/>
      <c r="I197" s="12"/>
      <c r="J197" s="12"/>
      <c r="K197" s="32"/>
      <c r="L197" s="32"/>
      <c r="M197" s="33"/>
      <c r="N197" s="33"/>
      <c r="O197" s="39"/>
      <c r="P197" s="39"/>
      <c r="Q197" s="33"/>
      <c r="R197" s="12"/>
      <c r="S197" s="12"/>
      <c r="T197" s="1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2" customHeight="1">
      <c r="A198" s="50"/>
      <c r="B198" s="5"/>
      <c r="C198" s="5" t="s">
        <v>54</v>
      </c>
      <c r="D198" s="5"/>
      <c r="E198" s="5"/>
      <c r="F198" s="5"/>
      <c r="G198" s="12"/>
      <c r="H198" s="12"/>
      <c r="I198" s="12"/>
      <c r="J198" s="12"/>
      <c r="K198" s="32"/>
      <c r="L198" s="32"/>
      <c r="M198" s="33"/>
      <c r="N198" s="33"/>
      <c r="O198" s="39"/>
      <c r="P198" s="39"/>
      <c r="Q198" s="33"/>
      <c r="R198" s="12"/>
      <c r="S198" s="12"/>
      <c r="T198" s="1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2" customHeight="1">
      <c r="A199" s="50"/>
      <c r="B199" s="5"/>
      <c r="C199" s="5" t="s">
        <v>10</v>
      </c>
      <c r="D199" s="5"/>
      <c r="E199" s="5"/>
      <c r="F199" s="5"/>
      <c r="G199" s="12"/>
      <c r="H199" s="12"/>
      <c r="I199" s="12"/>
      <c r="J199" s="12"/>
      <c r="K199" s="32"/>
      <c r="L199" s="32"/>
      <c r="M199" s="33"/>
      <c r="N199" s="33"/>
      <c r="O199" s="3"/>
      <c r="P199" s="3"/>
      <c r="Q199" s="33"/>
      <c r="R199" s="12"/>
      <c r="S199" s="12"/>
      <c r="T199" s="1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2" customHeight="1">
      <c r="A200" s="50"/>
      <c r="B200" s="5"/>
      <c r="C200" s="5" t="s">
        <v>11</v>
      </c>
      <c r="D200" s="5"/>
      <c r="E200" s="5"/>
      <c r="F200" s="5"/>
      <c r="G200" s="16"/>
      <c r="H200" s="16"/>
      <c r="I200" s="16"/>
      <c r="J200" s="16"/>
      <c r="K200" s="44"/>
      <c r="L200" s="44"/>
      <c r="M200" s="4"/>
      <c r="N200" s="4"/>
      <c r="O200" s="39"/>
      <c r="P200" s="39"/>
      <c r="Q200" s="4"/>
      <c r="R200" s="16"/>
      <c r="S200" s="16"/>
      <c r="T200" s="15"/>
      <c r="U200" s="26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2" customHeight="1">
      <c r="A201" s="50"/>
      <c r="B201" s="5"/>
      <c r="C201" s="5" t="s">
        <v>12</v>
      </c>
      <c r="D201" s="5"/>
      <c r="E201" s="26"/>
      <c r="F201" s="26"/>
      <c r="G201" s="12"/>
      <c r="H201" s="12"/>
      <c r="I201" s="12"/>
      <c r="J201" s="12"/>
      <c r="K201" s="32"/>
      <c r="L201" s="32"/>
      <c r="M201" s="33"/>
      <c r="N201" s="33"/>
      <c r="O201" s="39"/>
      <c r="P201" s="39"/>
      <c r="Q201" s="33"/>
      <c r="R201" s="12"/>
      <c r="S201" s="12"/>
      <c r="T201" s="15"/>
      <c r="U201" s="26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2" customHeight="1">
      <c r="A202" s="50"/>
      <c r="B202" s="5"/>
      <c r="C202" s="5" t="s">
        <v>13</v>
      </c>
      <c r="D202" s="5"/>
      <c r="E202" s="26"/>
      <c r="F202" s="26"/>
      <c r="G202" s="12"/>
      <c r="H202" s="12"/>
      <c r="I202" s="12"/>
      <c r="J202" s="12"/>
      <c r="K202" s="32"/>
      <c r="L202" s="32"/>
      <c r="M202" s="33"/>
      <c r="N202" s="33"/>
      <c r="O202" s="39"/>
      <c r="P202" s="39"/>
      <c r="Q202" s="33"/>
      <c r="R202" s="12"/>
      <c r="S202" s="12"/>
      <c r="T202" s="15"/>
      <c r="U202" s="26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2" customHeight="1">
      <c r="A203" s="50"/>
      <c r="B203" s="5"/>
      <c r="C203" s="5"/>
      <c r="D203" s="5"/>
      <c r="E203" s="5"/>
      <c r="F203" s="5"/>
      <c r="G203" s="12"/>
      <c r="H203" s="12"/>
      <c r="I203" s="12"/>
      <c r="J203" s="12"/>
      <c r="K203" s="32"/>
      <c r="L203" s="32"/>
      <c r="M203" s="33"/>
      <c r="N203" s="33"/>
      <c r="O203" s="39"/>
      <c r="P203" s="39"/>
      <c r="Q203" s="33"/>
      <c r="R203" s="12"/>
      <c r="S203" s="12"/>
      <c r="T203" s="12"/>
      <c r="U203" s="26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2" customHeight="1">
      <c r="A204" s="50"/>
      <c r="B204" s="5"/>
      <c r="C204" s="5" t="s">
        <v>55</v>
      </c>
      <c r="D204" s="5"/>
      <c r="E204" s="26"/>
      <c r="F204" s="26"/>
      <c r="G204" s="12"/>
      <c r="H204" s="12"/>
      <c r="I204" s="12"/>
      <c r="J204" s="12"/>
      <c r="K204" s="32"/>
      <c r="L204" s="32"/>
      <c r="M204" s="33"/>
      <c r="N204" s="33"/>
      <c r="O204" s="34"/>
      <c r="P204" s="34"/>
      <c r="Q204" s="33"/>
      <c r="R204" s="12"/>
      <c r="S204" s="12"/>
      <c r="T204" s="28"/>
      <c r="U204" s="26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2" customHeight="1">
      <c r="A205" s="50"/>
      <c r="B205" s="5"/>
      <c r="C205" s="5" t="s">
        <v>56</v>
      </c>
      <c r="D205" s="5"/>
      <c r="E205" s="5"/>
      <c r="F205" s="5"/>
      <c r="G205" s="12"/>
      <c r="H205" s="12"/>
      <c r="I205" s="12"/>
      <c r="J205" s="12"/>
      <c r="K205" s="32"/>
      <c r="L205" s="32"/>
      <c r="M205" s="33"/>
      <c r="N205" s="33"/>
      <c r="O205" s="39"/>
      <c r="P205" s="39"/>
      <c r="Q205" s="33"/>
      <c r="R205" s="12"/>
      <c r="S205" s="12"/>
      <c r="T205" s="27"/>
      <c r="U205" s="26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2" customHeight="1">
      <c r="A206" s="50"/>
      <c r="B206" s="5"/>
      <c r="C206" s="5"/>
      <c r="D206" s="5"/>
      <c r="E206" s="5"/>
      <c r="F206" s="5"/>
      <c r="G206" s="7"/>
      <c r="H206" s="7"/>
      <c r="I206" s="7"/>
      <c r="J206" s="7"/>
      <c r="K206" s="36"/>
      <c r="L206" s="36"/>
      <c r="M206" s="36"/>
      <c r="N206" s="36"/>
      <c r="O206" s="45"/>
      <c r="P206" s="45"/>
      <c r="Q206" s="36"/>
      <c r="R206" s="7"/>
      <c r="S206" s="7"/>
      <c r="T206" s="29"/>
      <c r="U206" s="26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2" customHeight="1">
      <c r="A207" s="50"/>
      <c r="B207" s="5" t="s">
        <v>81</v>
      </c>
      <c r="C207" s="5" t="s">
        <v>269</v>
      </c>
      <c r="D207" s="5"/>
      <c r="E207" s="5"/>
      <c r="F207" s="5"/>
      <c r="G207" s="7"/>
      <c r="H207" s="7"/>
      <c r="I207" s="7"/>
      <c r="J207" s="7"/>
      <c r="K207" s="36"/>
      <c r="L207" s="36"/>
      <c r="M207" s="36"/>
      <c r="N207" s="36"/>
      <c r="O207" s="45"/>
      <c r="P207" s="45"/>
      <c r="Q207" s="36"/>
      <c r="R207" s="7"/>
      <c r="S207" s="7"/>
      <c r="T207" s="29"/>
      <c r="U207" s="26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2" customHeight="1">
      <c r="A208" s="50"/>
      <c r="B208" s="5"/>
      <c r="C208" s="5" t="s">
        <v>270</v>
      </c>
      <c r="D208" s="5"/>
      <c r="E208" s="9"/>
      <c r="F208" s="9"/>
      <c r="G208" s="18"/>
      <c r="H208" s="18"/>
      <c r="I208" s="18"/>
      <c r="J208" s="18"/>
      <c r="K208" s="36"/>
      <c r="L208" s="36"/>
      <c r="M208" s="37"/>
      <c r="N208" s="37"/>
      <c r="O208" s="30"/>
      <c r="P208" s="30"/>
      <c r="Q208" s="36"/>
      <c r="R208" s="7"/>
      <c r="S208" s="7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2" customHeight="1">
      <c r="A209" s="50"/>
      <c r="B209" s="5"/>
      <c r="C209" s="5" t="s">
        <v>271</v>
      </c>
      <c r="D209" s="5"/>
      <c r="E209" s="9"/>
      <c r="F209" s="9"/>
      <c r="G209" s="18"/>
      <c r="H209" s="18"/>
      <c r="I209" s="18"/>
      <c r="J209" s="18"/>
      <c r="K209" s="36"/>
      <c r="L209" s="36"/>
      <c r="M209" s="37"/>
      <c r="N209" s="37"/>
      <c r="O209" s="30"/>
      <c r="P209" s="30"/>
      <c r="Q209" s="36"/>
      <c r="R209" s="7"/>
      <c r="S209" s="7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2" customHeight="1">
      <c r="A210" s="50"/>
      <c r="B210" s="9"/>
      <c r="C210" s="5"/>
      <c r="D210" s="5"/>
      <c r="E210" s="9"/>
      <c r="F210" s="9"/>
      <c r="G210" s="19"/>
      <c r="H210" s="19"/>
      <c r="I210" s="19"/>
      <c r="J210" s="19"/>
      <c r="K210" s="41"/>
      <c r="L210" s="41"/>
      <c r="M210" s="41"/>
      <c r="N210" s="41"/>
      <c r="O210" s="30"/>
      <c r="P210" s="30"/>
      <c r="Q210" s="36"/>
      <c r="R210" s="7"/>
      <c r="S210" s="7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2" customHeight="1">
      <c r="A211" s="50" t="s">
        <v>149</v>
      </c>
      <c r="B211" s="5" t="s">
        <v>14</v>
      </c>
      <c r="C211" s="5"/>
      <c r="D211" s="5"/>
      <c r="E211" s="5"/>
      <c r="F211" s="5"/>
      <c r="G211" s="7"/>
      <c r="H211" s="7"/>
      <c r="I211" s="7"/>
      <c r="J211" s="7"/>
      <c r="K211" s="36"/>
      <c r="L211" s="36"/>
      <c r="M211" s="36"/>
      <c r="N211" s="36"/>
      <c r="O211" s="43"/>
      <c r="P211" s="43"/>
      <c r="Q211" s="36"/>
      <c r="R211" s="7"/>
      <c r="S211" s="7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2" customHeight="1">
      <c r="A212" s="50"/>
      <c r="B212" s="5"/>
      <c r="C212" s="6"/>
      <c r="D212" s="6"/>
      <c r="E212" s="5"/>
      <c r="F212" s="5"/>
      <c r="G212" s="7"/>
      <c r="H212" s="7"/>
      <c r="I212" s="7"/>
      <c r="J212" s="7"/>
      <c r="K212" s="36"/>
      <c r="L212" s="36"/>
      <c r="M212" s="36"/>
      <c r="N212" s="36"/>
      <c r="O212" s="43"/>
      <c r="P212" s="43"/>
      <c r="Q212" s="36"/>
      <c r="R212" s="7"/>
      <c r="S212" s="7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2" customHeight="1">
      <c r="A213" s="50" t="s">
        <v>150</v>
      </c>
      <c r="B213" s="5" t="s">
        <v>239</v>
      </c>
      <c r="C213" s="6"/>
      <c r="D213" s="6"/>
      <c r="E213" s="5"/>
      <c r="F213" s="5"/>
      <c r="G213" s="7"/>
      <c r="H213" s="7"/>
      <c r="I213" s="7"/>
      <c r="J213" s="7"/>
      <c r="K213" s="36"/>
      <c r="L213" s="36"/>
      <c r="M213" s="36"/>
      <c r="N213" s="36"/>
      <c r="O213" s="43"/>
      <c r="P213" s="43"/>
      <c r="Q213" s="36"/>
      <c r="R213" s="7"/>
      <c r="S213" s="7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2" customHeight="1">
      <c r="A214" s="8"/>
      <c r="B214" s="9" t="s">
        <v>240</v>
      </c>
      <c r="C214" s="2"/>
      <c r="D214" s="5"/>
      <c r="E214" s="9"/>
      <c r="F214" s="9"/>
      <c r="G214" s="12"/>
      <c r="H214" s="12"/>
      <c r="I214" s="12"/>
      <c r="J214" s="12"/>
      <c r="K214" s="33"/>
      <c r="L214" s="33"/>
      <c r="M214" s="33"/>
      <c r="N214" s="33"/>
      <c r="O214" s="43"/>
      <c r="P214" s="43"/>
      <c r="Q214" s="33"/>
      <c r="R214" s="12"/>
      <c r="S214" s="12"/>
      <c r="T214" s="26"/>
      <c r="U214" s="26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2" customHeight="1">
      <c r="A215" s="50"/>
      <c r="B215" s="9"/>
      <c r="C215" s="2"/>
      <c r="D215" s="5"/>
      <c r="E215" s="9"/>
      <c r="F215" s="9"/>
      <c r="G215" s="12"/>
      <c r="H215" s="12"/>
      <c r="I215" s="12"/>
      <c r="J215" s="12"/>
      <c r="K215" s="33"/>
      <c r="L215" s="33"/>
      <c r="M215" s="33"/>
      <c r="N215" s="33"/>
      <c r="O215" s="43"/>
      <c r="P215" s="43"/>
      <c r="Q215" s="33"/>
      <c r="R215" s="12"/>
      <c r="S215" s="12"/>
      <c r="T215" s="26"/>
      <c r="U215" s="26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2" customHeight="1">
      <c r="A216" s="50" t="s">
        <v>152</v>
      </c>
      <c r="B216" s="9" t="s">
        <v>57</v>
      </c>
      <c r="C216" s="2"/>
      <c r="D216" s="5"/>
      <c r="E216" s="9"/>
      <c r="F216" s="9"/>
      <c r="G216" s="12"/>
      <c r="H216" s="12"/>
      <c r="I216" s="12"/>
      <c r="J216" s="12"/>
      <c r="K216" s="33"/>
      <c r="L216" s="33"/>
      <c r="M216" s="33"/>
      <c r="N216" s="33"/>
      <c r="O216" s="43"/>
      <c r="P216" s="43"/>
      <c r="Q216" s="33"/>
      <c r="R216" s="12"/>
      <c r="S216" s="12"/>
      <c r="T216" s="26"/>
      <c r="U216" s="26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2" customHeight="1">
      <c r="A217" s="50"/>
      <c r="B217" s="9"/>
      <c r="C217" s="2"/>
      <c r="D217" s="5"/>
      <c r="E217" s="9"/>
      <c r="F217" s="9"/>
      <c r="G217" s="12"/>
      <c r="H217" s="12"/>
      <c r="I217" s="12"/>
      <c r="J217" s="12"/>
      <c r="K217" s="33"/>
      <c r="L217" s="33"/>
      <c r="M217" s="33"/>
      <c r="N217" s="33"/>
      <c r="O217" s="43"/>
      <c r="P217" s="43"/>
      <c r="Q217" s="33"/>
      <c r="R217" s="12"/>
      <c r="S217" s="12"/>
      <c r="T217" s="26"/>
      <c r="U217" s="26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2" customHeight="1">
      <c r="A218" s="50"/>
      <c r="B218" s="5"/>
      <c r="C218" s="2"/>
      <c r="D218" s="5"/>
      <c r="E218" s="5"/>
      <c r="F218" s="5"/>
      <c r="G218" s="120"/>
      <c r="H218" s="75"/>
      <c r="I218" s="164" t="s">
        <v>163</v>
      </c>
      <c r="J218" s="66"/>
      <c r="K218" s="66"/>
      <c r="L218" s="69"/>
      <c r="M218" s="66"/>
      <c r="N218" s="66"/>
      <c r="O218" s="165" t="s">
        <v>140</v>
      </c>
      <c r="P218" s="73"/>
      <c r="Q218" s="74"/>
      <c r="R218" s="12"/>
      <c r="S218" s="12"/>
      <c r="T218" s="26"/>
      <c r="U218" s="26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2" customHeight="1">
      <c r="A219" s="50"/>
      <c r="B219" s="5"/>
      <c r="C219" s="2"/>
      <c r="D219" s="5"/>
      <c r="G219" s="121" t="s">
        <v>164</v>
      </c>
      <c r="H219" s="76"/>
      <c r="I219" s="74" t="s">
        <v>165</v>
      </c>
      <c r="J219" s="77"/>
      <c r="K219" s="66" t="s">
        <v>84</v>
      </c>
      <c r="L219" s="69"/>
      <c r="M219" s="74" t="s">
        <v>164</v>
      </c>
      <c r="N219" s="72"/>
      <c r="O219" s="78" t="s">
        <v>165</v>
      </c>
      <c r="P219" s="79"/>
      <c r="Q219" s="74" t="s">
        <v>84</v>
      </c>
      <c r="R219" s="12"/>
      <c r="S219" s="12"/>
      <c r="T219" s="26"/>
      <c r="U219" s="26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2" customHeight="1">
      <c r="A220" s="50"/>
      <c r="C220" s="5"/>
      <c r="D220" s="5"/>
      <c r="G220" s="121" t="s">
        <v>72</v>
      </c>
      <c r="H220" s="76"/>
      <c r="I220" s="74" t="s">
        <v>72</v>
      </c>
      <c r="J220" s="77"/>
      <c r="K220" s="66" t="s">
        <v>72</v>
      </c>
      <c r="L220" s="69"/>
      <c r="M220" s="74" t="s">
        <v>72</v>
      </c>
      <c r="N220" s="72"/>
      <c r="O220" s="78" t="s">
        <v>72</v>
      </c>
      <c r="P220" s="79"/>
      <c r="Q220" s="74" t="s">
        <v>72</v>
      </c>
      <c r="R220" s="12"/>
      <c r="S220" s="12"/>
      <c r="T220" s="26"/>
      <c r="U220" s="26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2" customHeight="1">
      <c r="A221" s="50"/>
      <c r="B221" s="80" t="s">
        <v>203</v>
      </c>
      <c r="C221" s="6"/>
      <c r="D221" s="5"/>
      <c r="E221" s="5"/>
      <c r="F221" s="5"/>
      <c r="G221" s="122"/>
      <c r="H221" s="85"/>
      <c r="I221" s="81"/>
      <c r="J221" s="85"/>
      <c r="K221" s="126"/>
      <c r="L221" s="69"/>
      <c r="M221" s="88"/>
      <c r="N221" s="91"/>
      <c r="O221" s="94"/>
      <c r="P221" s="97"/>
      <c r="Q221" s="88"/>
      <c r="R221" s="12"/>
      <c r="S221" s="12"/>
      <c r="T221" s="26"/>
      <c r="U221" s="2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2" customHeight="1">
      <c r="A222" s="50"/>
      <c r="B222" s="5" t="s">
        <v>205</v>
      </c>
      <c r="C222" s="6"/>
      <c r="D222" s="6" t="s">
        <v>254</v>
      </c>
      <c r="F222" s="5"/>
      <c r="G222" s="123">
        <v>950000</v>
      </c>
      <c r="H222" s="86"/>
      <c r="I222" s="82">
        <v>0</v>
      </c>
      <c r="J222" s="86"/>
      <c r="K222" s="33">
        <f>SUM(G222:J222)</f>
        <v>950000</v>
      </c>
      <c r="L222" s="69"/>
      <c r="M222" s="89">
        <v>0</v>
      </c>
      <c r="N222" s="92"/>
      <c r="O222" s="89">
        <v>0</v>
      </c>
      <c r="P222" s="98"/>
      <c r="Q222" s="89">
        <f>SUM(M222:P222)</f>
        <v>0</v>
      </c>
      <c r="R222" s="12"/>
      <c r="S222" s="12"/>
      <c r="T222" s="26"/>
      <c r="U222" s="26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2" customHeight="1">
      <c r="A223" s="50"/>
      <c r="B223" s="5"/>
      <c r="C223" s="6"/>
      <c r="D223" s="5"/>
      <c r="E223" s="5"/>
      <c r="F223" s="5"/>
      <c r="G223" s="123"/>
      <c r="H223" s="86"/>
      <c r="I223" s="82"/>
      <c r="J223" s="86"/>
      <c r="K223" s="33"/>
      <c r="L223" s="69"/>
      <c r="M223" s="89"/>
      <c r="N223" s="92"/>
      <c r="O223" s="89"/>
      <c r="P223" s="98"/>
      <c r="Q223" s="89"/>
      <c r="R223" s="12"/>
      <c r="S223" s="12"/>
      <c r="T223" s="26"/>
      <c r="U223" s="26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ht="12" customHeight="1">
      <c r="A224" s="50"/>
      <c r="B224" s="80" t="s">
        <v>206</v>
      </c>
      <c r="C224" s="6"/>
      <c r="D224" s="5"/>
      <c r="E224" s="5"/>
      <c r="F224" s="5"/>
      <c r="G224" s="123"/>
      <c r="H224" s="86"/>
      <c r="I224" s="82"/>
      <c r="J224" s="86"/>
      <c r="K224" s="33"/>
      <c r="L224" s="69"/>
      <c r="M224" s="89"/>
      <c r="N224" s="92"/>
      <c r="O224" s="95"/>
      <c r="P224" s="98"/>
      <c r="Q224" s="89"/>
      <c r="R224" s="12"/>
      <c r="S224" s="12"/>
      <c r="T224" s="26"/>
      <c r="U224" s="26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2" customHeight="1">
      <c r="A225" s="50"/>
      <c r="B225" s="5" t="s">
        <v>204</v>
      </c>
      <c r="C225" s="6"/>
      <c r="D225" s="6" t="s">
        <v>207</v>
      </c>
      <c r="F225" s="5"/>
      <c r="G225" s="123">
        <v>754852</v>
      </c>
      <c r="H225" s="86"/>
      <c r="I225" s="82">
        <v>22375</v>
      </c>
      <c r="J225" s="86"/>
      <c r="K225" s="33">
        <f>SUM(G225:J225)</f>
        <v>777227</v>
      </c>
      <c r="L225" s="69"/>
      <c r="M225" s="89">
        <f>532660+96</f>
        <v>532756</v>
      </c>
      <c r="N225" s="92"/>
      <c r="O225" s="100">
        <f>1301355+18286-96</f>
        <v>1319545</v>
      </c>
      <c r="P225" s="98"/>
      <c r="Q225" s="89">
        <f>SUM(M225:P225)</f>
        <v>1852301</v>
      </c>
      <c r="R225" s="12"/>
      <c r="S225" s="12"/>
      <c r="T225" s="26"/>
      <c r="U225" s="26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2" customHeight="1">
      <c r="A226" s="50"/>
      <c r="B226" s="5"/>
      <c r="C226" s="6"/>
      <c r="D226" s="5"/>
      <c r="E226" s="5"/>
      <c r="F226" s="5"/>
      <c r="G226" s="124"/>
      <c r="H226" s="87"/>
      <c r="I226" s="83"/>
      <c r="J226" s="87"/>
      <c r="K226" s="54"/>
      <c r="L226" s="69"/>
      <c r="M226" s="90"/>
      <c r="N226" s="93"/>
      <c r="O226" s="96"/>
      <c r="P226" s="99"/>
      <c r="Q226" s="90"/>
      <c r="R226" s="12"/>
      <c r="S226" s="12"/>
      <c r="T226" s="26"/>
      <c r="U226" s="26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2" customHeight="1">
      <c r="A227" s="50"/>
      <c r="B227" s="5" t="s">
        <v>208</v>
      </c>
      <c r="C227" s="6"/>
      <c r="D227" s="5"/>
      <c r="E227" s="5"/>
      <c r="F227" s="5"/>
      <c r="G227" s="125">
        <f>SUM(G222:G225)</f>
        <v>1704852</v>
      </c>
      <c r="H227" s="77"/>
      <c r="I227" s="84">
        <f>SUM(I222:I225)</f>
        <v>22375</v>
      </c>
      <c r="J227" s="77"/>
      <c r="K227" s="127">
        <f>SUM(K222:K225)</f>
        <v>1727227</v>
      </c>
      <c r="L227" s="69"/>
      <c r="M227" s="84">
        <f>SUM(M222:M225)</f>
        <v>532756</v>
      </c>
      <c r="N227" s="72"/>
      <c r="O227" s="84">
        <f>SUM(O222:O225)</f>
        <v>1319545</v>
      </c>
      <c r="P227" s="79"/>
      <c r="Q227" s="84">
        <f>SUM(Q222:Q225)</f>
        <v>1852301</v>
      </c>
      <c r="R227" s="12"/>
      <c r="S227" s="12"/>
      <c r="T227" s="26"/>
      <c r="U227" s="26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2" customHeight="1">
      <c r="A228" s="50"/>
      <c r="B228" s="5"/>
      <c r="C228" s="6"/>
      <c r="D228" s="5"/>
      <c r="E228" s="5"/>
      <c r="F228" s="5"/>
      <c r="G228" s="122"/>
      <c r="H228" s="85"/>
      <c r="I228" s="81"/>
      <c r="J228" s="85"/>
      <c r="K228" s="126"/>
      <c r="L228" s="69"/>
      <c r="M228" s="88"/>
      <c r="N228" s="91"/>
      <c r="O228" s="94"/>
      <c r="P228" s="97"/>
      <c r="Q228" s="88"/>
      <c r="R228" s="12"/>
      <c r="S228" s="12"/>
      <c r="T228" s="26"/>
      <c r="U228" s="26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2" customHeight="1">
      <c r="A229" s="50"/>
      <c r="B229" s="5" t="s">
        <v>218</v>
      </c>
      <c r="C229" s="6"/>
      <c r="D229" s="5"/>
      <c r="E229" s="5"/>
      <c r="F229" s="5"/>
      <c r="G229" s="123"/>
      <c r="H229" s="86"/>
      <c r="I229" s="82"/>
      <c r="J229" s="86"/>
      <c r="K229" s="33"/>
      <c r="L229" s="69"/>
      <c r="M229" s="89"/>
      <c r="N229" s="92"/>
      <c r="O229" s="95"/>
      <c r="P229" s="98"/>
      <c r="Q229" s="89"/>
      <c r="R229" s="12"/>
      <c r="S229" s="12"/>
      <c r="T229" s="26"/>
      <c r="U229" s="26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2" customHeight="1">
      <c r="A230" s="50"/>
      <c r="B230" s="5" t="s">
        <v>217</v>
      </c>
      <c r="C230" s="6"/>
      <c r="D230" s="5"/>
      <c r="E230" s="5"/>
      <c r="F230" s="5"/>
      <c r="G230" s="123"/>
      <c r="H230" s="86"/>
      <c r="I230" s="82"/>
      <c r="J230" s="86"/>
      <c r="K230" s="33"/>
      <c r="L230" s="69"/>
      <c r="M230" s="89"/>
      <c r="N230" s="92"/>
      <c r="O230" s="95"/>
      <c r="P230" s="98"/>
      <c r="Q230" s="89"/>
      <c r="R230" s="12"/>
      <c r="S230" s="12"/>
      <c r="T230" s="26"/>
      <c r="U230" s="2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2" customHeight="1">
      <c r="A231" s="50"/>
      <c r="B231" s="5" t="s">
        <v>219</v>
      </c>
      <c r="C231" s="6"/>
      <c r="D231" s="5"/>
      <c r="E231" s="5"/>
      <c r="F231" s="5"/>
      <c r="G231" s="123">
        <v>-21736</v>
      </c>
      <c r="H231" s="86"/>
      <c r="I231" s="82">
        <v>-14875</v>
      </c>
      <c r="J231" s="86"/>
      <c r="K231" s="33">
        <f>SUM(G231:I231)</f>
        <v>-36611</v>
      </c>
      <c r="L231" s="69"/>
      <c r="M231" s="82">
        <v>0</v>
      </c>
      <c r="N231" s="86"/>
      <c r="O231" s="82">
        <v>0</v>
      </c>
      <c r="P231" s="86"/>
      <c r="Q231" s="89">
        <f>SUM(M231:O231)</f>
        <v>0</v>
      </c>
      <c r="R231" s="12"/>
      <c r="S231" s="12"/>
      <c r="T231" s="26"/>
      <c r="U231" s="26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2" customHeight="1">
      <c r="A232" s="50"/>
      <c r="B232" s="5"/>
      <c r="C232" s="6"/>
      <c r="D232" s="5"/>
      <c r="E232" s="5"/>
      <c r="F232" s="5"/>
      <c r="G232" s="124"/>
      <c r="H232" s="87"/>
      <c r="I232" s="83"/>
      <c r="J232" s="87"/>
      <c r="K232" s="54"/>
      <c r="L232" s="69"/>
      <c r="M232" s="90"/>
      <c r="N232" s="93"/>
      <c r="O232" s="96"/>
      <c r="P232" s="99"/>
      <c r="Q232" s="90"/>
      <c r="R232" s="12"/>
      <c r="S232" s="12"/>
      <c r="T232" s="26"/>
      <c r="U232" s="26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2" customHeight="1" thickBot="1">
      <c r="A233" s="50"/>
      <c r="B233" s="103" t="s">
        <v>78</v>
      </c>
      <c r="C233" s="6"/>
      <c r="D233" s="5"/>
      <c r="E233" s="5"/>
      <c r="F233" s="5"/>
      <c r="G233" s="167">
        <f>SUM(G227:G231)</f>
        <v>1683116</v>
      </c>
      <c r="H233" s="166"/>
      <c r="I233" s="168">
        <f>SUM(I227:I231)</f>
        <v>7500</v>
      </c>
      <c r="J233" s="166"/>
      <c r="K233" s="168">
        <f>SUM(K227:K231)</f>
        <v>1690616</v>
      </c>
      <c r="L233" s="69"/>
      <c r="M233" s="167">
        <f>SUM(M227:M231)</f>
        <v>532756</v>
      </c>
      <c r="N233" s="169"/>
      <c r="O233" s="168">
        <f>SUM(O227:O231)</f>
        <v>1319545</v>
      </c>
      <c r="P233" s="170"/>
      <c r="Q233" s="168">
        <f>SUM(Q227:Q231)</f>
        <v>1852301</v>
      </c>
      <c r="R233" s="12"/>
      <c r="S233" s="12"/>
      <c r="T233" s="26"/>
      <c r="U233" s="26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2" customHeight="1">
      <c r="A234" s="50"/>
      <c r="B234" s="5"/>
      <c r="C234" s="6"/>
      <c r="D234" s="5"/>
      <c r="E234" s="5"/>
      <c r="F234" s="5"/>
      <c r="G234" s="12"/>
      <c r="H234" s="12"/>
      <c r="I234" s="12"/>
      <c r="J234" s="12"/>
      <c r="K234" s="33"/>
      <c r="L234" s="33"/>
      <c r="M234" s="33"/>
      <c r="N234" s="33"/>
      <c r="O234" s="43"/>
      <c r="P234" s="43"/>
      <c r="Q234" s="33"/>
      <c r="R234" s="12"/>
      <c r="S234" s="12"/>
      <c r="T234" s="26"/>
      <c r="U234" s="26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2" customHeight="1">
      <c r="A235" s="50" t="s">
        <v>166</v>
      </c>
      <c r="B235" s="5" t="s">
        <v>15</v>
      </c>
      <c r="C235" s="6"/>
      <c r="D235" s="5"/>
      <c r="E235" s="5"/>
      <c r="F235" s="5"/>
      <c r="G235" s="12"/>
      <c r="H235" s="12"/>
      <c r="I235" s="12"/>
      <c r="J235" s="12"/>
      <c r="K235" s="33"/>
      <c r="L235" s="33"/>
      <c r="M235" s="33"/>
      <c r="N235" s="33"/>
      <c r="O235" s="43"/>
      <c r="P235" s="43"/>
      <c r="Q235" s="33"/>
      <c r="R235" s="12"/>
      <c r="S235" s="12"/>
      <c r="T235" s="26"/>
      <c r="U235" s="26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2" customHeight="1">
      <c r="A236" s="50"/>
      <c r="B236" s="5" t="s">
        <v>209</v>
      </c>
      <c r="C236" s="6"/>
      <c r="D236" s="5"/>
      <c r="E236" s="5"/>
      <c r="F236" s="5"/>
      <c r="G236" s="12"/>
      <c r="H236" s="12"/>
      <c r="I236" s="12"/>
      <c r="J236" s="12"/>
      <c r="K236" s="33"/>
      <c r="L236" s="33"/>
      <c r="M236" s="33"/>
      <c r="N236" s="33"/>
      <c r="O236" s="43"/>
      <c r="P236" s="43"/>
      <c r="Q236" s="33"/>
      <c r="R236" s="12"/>
      <c r="S236" s="12"/>
      <c r="T236" s="26"/>
      <c r="U236" s="26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2" customHeight="1">
      <c r="A237" s="50"/>
      <c r="B237" s="5"/>
      <c r="C237" s="6"/>
      <c r="D237" s="5"/>
      <c r="E237" s="5"/>
      <c r="F237" s="5"/>
      <c r="G237" s="7"/>
      <c r="H237" s="7"/>
      <c r="I237" s="7"/>
      <c r="J237" s="7"/>
      <c r="K237" s="36"/>
      <c r="L237" s="36"/>
      <c r="M237" s="36"/>
      <c r="N237" s="36"/>
      <c r="O237" s="43"/>
      <c r="P237" s="43"/>
      <c r="Q237" s="36"/>
      <c r="R237" s="7"/>
      <c r="S237" s="7"/>
      <c r="T237" s="26"/>
      <c r="U237" s="26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17" s="9" customFormat="1" ht="12" customHeight="1">
      <c r="A238" s="49" t="s">
        <v>167</v>
      </c>
      <c r="B238" s="8" t="s">
        <v>16</v>
      </c>
      <c r="C238" s="8"/>
      <c r="K238" s="3"/>
      <c r="L238" s="3"/>
      <c r="M238" s="3"/>
      <c r="N238" s="3"/>
      <c r="O238" s="3"/>
      <c r="P238" s="3"/>
      <c r="Q238" s="3"/>
    </row>
    <row r="239" spans="1:17" s="9" customFormat="1" ht="12" customHeight="1">
      <c r="A239" s="49"/>
      <c r="B239" s="8"/>
      <c r="C239" s="8"/>
      <c r="K239" s="3"/>
      <c r="L239" s="3"/>
      <c r="M239" s="3"/>
      <c r="N239" s="3"/>
      <c r="O239" s="3"/>
      <c r="P239" s="3"/>
      <c r="Q239" s="3"/>
    </row>
    <row r="240" spans="1:34" ht="12" customHeight="1">
      <c r="A240" s="50" t="s">
        <v>168</v>
      </c>
      <c r="B240" s="5" t="s">
        <v>17</v>
      </c>
      <c r="C240" s="6"/>
      <c r="D240" s="5"/>
      <c r="E240" s="5"/>
      <c r="F240" s="5"/>
      <c r="G240" s="7"/>
      <c r="H240" s="7"/>
      <c r="I240" s="7"/>
      <c r="J240" s="7"/>
      <c r="K240" s="36"/>
      <c r="L240" s="36"/>
      <c r="M240" s="36"/>
      <c r="N240" s="36"/>
      <c r="O240" s="43"/>
      <c r="P240" s="43"/>
      <c r="Q240" s="36"/>
      <c r="R240" s="7"/>
      <c r="S240" s="7"/>
      <c r="T240" s="26"/>
      <c r="U240" s="26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2" spans="1:2" ht="12" customHeight="1">
      <c r="A242" s="49" t="s">
        <v>169</v>
      </c>
      <c r="B242" s="8" t="s">
        <v>58</v>
      </c>
    </row>
    <row r="244" spans="13:17" ht="12" customHeight="1">
      <c r="M244" s="104"/>
      <c r="N244" s="104"/>
      <c r="O244" s="160" t="s">
        <v>170</v>
      </c>
      <c r="P244" s="104"/>
      <c r="Q244" s="119"/>
    </row>
    <row r="245" spans="1:34" ht="12" customHeight="1">
      <c r="A245" s="50"/>
      <c r="B245" s="9"/>
      <c r="C245" s="5"/>
      <c r="D245" s="5"/>
      <c r="E245" s="5"/>
      <c r="F245" s="5"/>
      <c r="G245" s="7"/>
      <c r="H245" s="7"/>
      <c r="I245" s="7"/>
      <c r="J245" s="7"/>
      <c r="K245" s="36"/>
      <c r="L245" s="36"/>
      <c r="M245" s="144" t="s">
        <v>65</v>
      </c>
      <c r="N245" s="114"/>
      <c r="O245" s="137" t="s">
        <v>76</v>
      </c>
      <c r="P245" s="107"/>
      <c r="Q245" s="162" t="s">
        <v>171</v>
      </c>
      <c r="R245" s="7"/>
      <c r="S245" s="9"/>
      <c r="T245" s="5"/>
      <c r="U245" s="5"/>
      <c r="V245" s="5"/>
      <c r="W245" s="6"/>
      <c r="X245" s="5"/>
      <c r="Y245" s="5"/>
      <c r="Z245" s="11"/>
      <c r="AA245" s="20"/>
      <c r="AB245" s="11"/>
      <c r="AC245" s="11"/>
      <c r="AD245" s="22"/>
      <c r="AE245" s="11"/>
      <c r="AF245" s="22"/>
      <c r="AG245" s="5"/>
      <c r="AH245" s="5"/>
    </row>
    <row r="246" spans="1:34" ht="12" customHeight="1">
      <c r="A246" s="50"/>
      <c r="B246" s="116" t="s">
        <v>172</v>
      </c>
      <c r="C246" s="5"/>
      <c r="D246" s="5"/>
      <c r="E246" s="5"/>
      <c r="F246" s="5"/>
      <c r="G246" s="10"/>
      <c r="H246" s="10"/>
      <c r="I246" s="10"/>
      <c r="J246" s="10"/>
      <c r="K246" s="39"/>
      <c r="L246" s="39"/>
      <c r="M246" s="135" t="s">
        <v>72</v>
      </c>
      <c r="N246" s="106"/>
      <c r="O246" s="161" t="s">
        <v>72</v>
      </c>
      <c r="P246" s="115"/>
      <c r="Q246" s="135" t="s">
        <v>72</v>
      </c>
      <c r="R246" s="15"/>
      <c r="S246" s="10"/>
      <c r="T246" s="26"/>
      <c r="U246" s="5"/>
      <c r="V246" s="5"/>
      <c r="W246" s="6"/>
      <c r="X246" s="5"/>
      <c r="Y246" s="5"/>
      <c r="Z246" s="11"/>
      <c r="AA246" s="20"/>
      <c r="AB246" s="11"/>
      <c r="AC246" s="11"/>
      <c r="AD246" s="22"/>
      <c r="AE246" s="11"/>
      <c r="AF246" s="22"/>
      <c r="AG246" s="5"/>
      <c r="AH246" s="5"/>
    </row>
    <row r="247" spans="1:34" ht="12" customHeight="1">
      <c r="A247" s="50"/>
      <c r="B247" s="9"/>
      <c r="C247" s="5"/>
      <c r="D247" s="5"/>
      <c r="E247" s="5"/>
      <c r="F247" s="5"/>
      <c r="G247" s="7"/>
      <c r="H247" s="7"/>
      <c r="I247" s="7"/>
      <c r="J247" s="7"/>
      <c r="K247" s="41"/>
      <c r="L247" s="41"/>
      <c r="M247" s="36"/>
      <c r="N247" s="36"/>
      <c r="O247" s="30"/>
      <c r="P247" s="30"/>
      <c r="Q247" s="36"/>
      <c r="R247" s="7"/>
      <c r="S247" s="7"/>
      <c r="T247" s="5"/>
      <c r="U247" s="5"/>
      <c r="V247" s="5"/>
      <c r="W247" s="6"/>
      <c r="X247" s="5"/>
      <c r="Y247" s="5"/>
      <c r="Z247" s="11"/>
      <c r="AA247" s="20"/>
      <c r="AB247" s="11"/>
      <c r="AC247" s="11"/>
      <c r="AD247" s="22"/>
      <c r="AE247" s="11"/>
      <c r="AF247" s="22"/>
      <c r="AG247" s="5"/>
      <c r="AH247" s="5"/>
    </row>
    <row r="248" spans="1:34" ht="12" customHeight="1">
      <c r="A248" s="50"/>
      <c r="B248" s="9" t="s">
        <v>173</v>
      </c>
      <c r="C248" s="5"/>
      <c r="D248" s="5"/>
      <c r="E248" s="5"/>
      <c r="F248" s="5"/>
      <c r="G248" s="18"/>
      <c r="H248" s="18"/>
      <c r="I248" s="18"/>
      <c r="J248" s="18"/>
      <c r="K248" s="41"/>
      <c r="L248" s="41"/>
      <c r="M248" s="33">
        <v>445090</v>
      </c>
      <c r="N248" s="47"/>
      <c r="O248" s="33">
        <v>-191620</v>
      </c>
      <c r="P248" s="32"/>
      <c r="Q248" s="33">
        <v>4604410</v>
      </c>
      <c r="R248" s="7"/>
      <c r="S248" s="9"/>
      <c r="T248" s="5"/>
      <c r="U248" s="5"/>
      <c r="V248" s="5"/>
      <c r="W248" s="6"/>
      <c r="X248" s="5"/>
      <c r="Y248" s="5"/>
      <c r="Z248" s="11"/>
      <c r="AA248" s="20"/>
      <c r="AB248" s="11"/>
      <c r="AC248" s="11"/>
      <c r="AD248" s="22"/>
      <c r="AE248" s="11"/>
      <c r="AF248" s="22"/>
      <c r="AG248" s="5"/>
      <c r="AH248" s="5"/>
    </row>
    <row r="249" spans="1:34" ht="12" customHeight="1">
      <c r="A249" s="50"/>
      <c r="B249" s="5" t="s">
        <v>174</v>
      </c>
      <c r="C249" s="5"/>
      <c r="D249" s="5"/>
      <c r="E249" s="5"/>
      <c r="F249" s="5"/>
      <c r="G249" s="12"/>
      <c r="H249" s="12"/>
      <c r="I249" s="12"/>
      <c r="J249" s="12"/>
      <c r="K249" s="41"/>
      <c r="L249" s="41"/>
      <c r="M249" s="46">
        <v>65823</v>
      </c>
      <c r="N249" s="46"/>
      <c r="O249" s="33">
        <v>21311</v>
      </c>
      <c r="P249" s="39"/>
      <c r="Q249" s="33">
        <v>100308</v>
      </c>
      <c r="R249" s="7"/>
      <c r="S249" s="12"/>
      <c r="T249" s="12"/>
      <c r="U249" s="5"/>
      <c r="V249" s="5"/>
      <c r="W249" s="6"/>
      <c r="X249" s="5"/>
      <c r="Y249" s="5"/>
      <c r="Z249" s="11"/>
      <c r="AA249" s="20"/>
      <c r="AB249" s="11"/>
      <c r="AC249" s="11"/>
      <c r="AD249" s="22"/>
      <c r="AE249" s="11"/>
      <c r="AF249" s="22"/>
      <c r="AG249" s="5"/>
      <c r="AH249" s="5"/>
    </row>
    <row r="250" spans="1:34" ht="12" customHeight="1">
      <c r="A250" s="50"/>
      <c r="B250" s="5" t="s">
        <v>74</v>
      </c>
      <c r="C250" s="5"/>
      <c r="D250" s="5"/>
      <c r="E250" s="5"/>
      <c r="F250" s="5"/>
      <c r="G250" s="12"/>
      <c r="H250" s="12"/>
      <c r="I250" s="12"/>
      <c r="J250" s="12"/>
      <c r="K250" s="41"/>
      <c r="L250" s="41"/>
      <c r="M250" s="46">
        <v>162318</v>
      </c>
      <c r="N250" s="46"/>
      <c r="O250" s="33">
        <v>19772</v>
      </c>
      <c r="P250" s="39"/>
      <c r="Q250" s="33">
        <v>624530</v>
      </c>
      <c r="R250" s="7"/>
      <c r="S250" s="12"/>
      <c r="T250" s="5"/>
      <c r="U250" s="5"/>
      <c r="V250" s="5"/>
      <c r="W250" s="6"/>
      <c r="X250" s="5"/>
      <c r="Y250" s="5"/>
      <c r="Z250" s="11"/>
      <c r="AA250" s="20"/>
      <c r="AB250" s="11"/>
      <c r="AC250" s="11"/>
      <c r="AD250" s="22"/>
      <c r="AE250" s="11"/>
      <c r="AF250" s="22"/>
      <c r="AG250" s="5"/>
      <c r="AH250" s="5"/>
    </row>
    <row r="251" spans="1:34" ht="12" customHeight="1">
      <c r="A251" s="50"/>
      <c r="B251" s="5" t="s">
        <v>175</v>
      </c>
      <c r="C251" s="9"/>
      <c r="D251" s="5"/>
      <c r="E251" s="5"/>
      <c r="F251" s="5"/>
      <c r="G251" s="9"/>
      <c r="H251" s="9"/>
      <c r="I251" s="9"/>
      <c r="J251" s="9"/>
      <c r="K251" s="3"/>
      <c r="L251" s="3"/>
      <c r="M251" s="1">
        <v>62202</v>
      </c>
      <c r="N251" s="48"/>
      <c r="O251" s="33">
        <v>4931</v>
      </c>
      <c r="P251" s="39"/>
      <c r="Q251" s="33">
        <v>122024</v>
      </c>
      <c r="R251" s="9"/>
      <c r="S251" s="9"/>
      <c r="T251" s="5"/>
      <c r="U251" s="5"/>
      <c r="V251" s="5"/>
      <c r="W251" s="6"/>
      <c r="X251" s="5"/>
      <c r="Y251" s="5"/>
      <c r="Z251" s="11"/>
      <c r="AA251" s="20"/>
      <c r="AB251" s="11"/>
      <c r="AC251" s="11"/>
      <c r="AD251" s="22"/>
      <c r="AE251" s="11"/>
      <c r="AF251" s="22"/>
      <c r="AG251" s="5"/>
      <c r="AH251" s="5"/>
    </row>
    <row r="252" spans="1:34" ht="12" customHeight="1">
      <c r="A252" s="50"/>
      <c r="B252" s="5" t="s">
        <v>75</v>
      </c>
      <c r="C252" s="5"/>
      <c r="D252" s="5"/>
      <c r="E252" s="5"/>
      <c r="F252" s="5"/>
      <c r="G252" s="12"/>
      <c r="H252" s="12"/>
      <c r="I252" s="12"/>
      <c r="J252" s="12"/>
      <c r="K252" s="41"/>
      <c r="L252" s="41"/>
      <c r="M252" s="46">
        <v>1893</v>
      </c>
      <c r="N252" s="46"/>
      <c r="O252" s="33">
        <v>-2215</v>
      </c>
      <c r="P252" s="39"/>
      <c r="Q252" s="33">
        <v>14622</v>
      </c>
      <c r="R252" s="7"/>
      <c r="S252" s="12"/>
      <c r="T252" s="12"/>
      <c r="U252" s="5"/>
      <c r="V252" s="5"/>
      <c r="W252" s="6"/>
      <c r="X252" s="5"/>
      <c r="Y252" s="5"/>
      <c r="Z252" s="11"/>
      <c r="AA252" s="20"/>
      <c r="AB252" s="11"/>
      <c r="AC252" s="11"/>
      <c r="AD252" s="22"/>
      <c r="AE252" s="11"/>
      <c r="AF252" s="22"/>
      <c r="AG252" s="5"/>
      <c r="AH252" s="5"/>
    </row>
    <row r="253" spans="1:34" ht="12" customHeight="1">
      <c r="A253" s="50"/>
      <c r="B253" s="5" t="s">
        <v>73</v>
      </c>
      <c r="C253" s="5"/>
      <c r="D253" s="5"/>
      <c r="E253" s="5"/>
      <c r="F253" s="5"/>
      <c r="G253" s="12"/>
      <c r="H253" s="12"/>
      <c r="I253" s="12"/>
      <c r="J253" s="12"/>
      <c r="K253" s="41"/>
      <c r="L253" s="41"/>
      <c r="M253" s="63">
        <v>0</v>
      </c>
      <c r="N253" s="46"/>
      <c r="O253" s="54">
        <v>1714</v>
      </c>
      <c r="P253" s="33"/>
      <c r="Q253" s="54">
        <v>62278</v>
      </c>
      <c r="R253" s="7"/>
      <c r="S253" s="12"/>
      <c r="T253" s="12"/>
      <c r="U253" s="5"/>
      <c r="V253" s="5"/>
      <c r="W253" s="6"/>
      <c r="X253" s="5"/>
      <c r="Y253" s="5"/>
      <c r="Z253" s="11"/>
      <c r="AA253" s="20"/>
      <c r="AB253" s="11"/>
      <c r="AC253" s="11"/>
      <c r="AD253" s="22"/>
      <c r="AE253" s="11"/>
      <c r="AF253" s="22"/>
      <c r="AG253" s="5"/>
      <c r="AH253" s="5"/>
    </row>
    <row r="254" spans="1:34" ht="12" customHeight="1">
      <c r="A254" s="50"/>
      <c r="B254" s="5"/>
      <c r="C254" s="5"/>
      <c r="D254" s="5"/>
      <c r="E254" s="5"/>
      <c r="F254" s="5"/>
      <c r="G254" s="12"/>
      <c r="H254" s="12"/>
      <c r="I254" s="12"/>
      <c r="J254" s="12"/>
      <c r="K254" s="41"/>
      <c r="L254" s="41"/>
      <c r="M254" s="33">
        <f>SUM(M248:M253)</f>
        <v>737326</v>
      </c>
      <c r="N254" s="33"/>
      <c r="O254" s="33">
        <f>SUM(O248:O253)</f>
        <v>-146107</v>
      </c>
      <c r="P254" s="33"/>
      <c r="Q254" s="33">
        <f>SUM(Q248:Q253)</f>
        <v>5528172</v>
      </c>
      <c r="R254" s="7"/>
      <c r="S254" s="12"/>
      <c r="T254" s="12"/>
      <c r="U254" s="5"/>
      <c r="V254" s="5"/>
      <c r="W254" s="6"/>
      <c r="X254" s="5"/>
      <c r="Y254" s="5"/>
      <c r="Z254" s="11"/>
      <c r="AA254" s="20"/>
      <c r="AB254" s="11"/>
      <c r="AC254" s="11"/>
      <c r="AD254" s="22"/>
      <c r="AE254" s="11"/>
      <c r="AF254" s="22"/>
      <c r="AG254" s="5"/>
      <c r="AH254" s="5"/>
    </row>
    <row r="255" spans="1:34" ht="12" customHeight="1">
      <c r="A255" s="50"/>
      <c r="B255" s="5" t="s">
        <v>210</v>
      </c>
      <c r="C255" s="5"/>
      <c r="D255" s="5"/>
      <c r="E255" s="5"/>
      <c r="F255" s="5"/>
      <c r="G255" s="7"/>
      <c r="H255" s="7"/>
      <c r="I255" s="7"/>
      <c r="J255" s="7"/>
      <c r="K255" s="41"/>
      <c r="L255" s="41"/>
      <c r="M255" s="46">
        <v>0</v>
      </c>
      <c r="N255" s="33"/>
      <c r="O255" s="33">
        <v>116</v>
      </c>
      <c r="P255" s="32"/>
      <c r="Q255" s="46">
        <v>0</v>
      </c>
      <c r="R255" s="7"/>
      <c r="S255" s="12"/>
      <c r="T255" s="5"/>
      <c r="U255" s="5"/>
      <c r="V255" s="5"/>
      <c r="W255" s="6"/>
      <c r="X255" s="5"/>
      <c r="Y255" s="5"/>
      <c r="Z255" s="11"/>
      <c r="AA255" s="20"/>
      <c r="AB255" s="11"/>
      <c r="AC255" s="11"/>
      <c r="AD255" s="22"/>
      <c r="AE255" s="11"/>
      <c r="AF255" s="22"/>
      <c r="AG255" s="5"/>
      <c r="AH255" s="5"/>
    </row>
    <row r="256" spans="1:34" ht="12" customHeight="1">
      <c r="A256" s="50"/>
      <c r="B256" s="5" t="s">
        <v>211</v>
      </c>
      <c r="C256" s="5"/>
      <c r="D256" s="5"/>
      <c r="E256" s="5"/>
      <c r="F256" s="5"/>
      <c r="G256" s="7"/>
      <c r="H256" s="7"/>
      <c r="I256" s="7"/>
      <c r="J256" s="7"/>
      <c r="K256" s="41"/>
      <c r="L256" s="41"/>
      <c r="M256" s="63">
        <v>0</v>
      </c>
      <c r="N256" s="33"/>
      <c r="O256" s="63">
        <v>0</v>
      </c>
      <c r="P256" s="32"/>
      <c r="Q256" s="63">
        <v>505292</v>
      </c>
      <c r="R256" s="7"/>
      <c r="S256" s="12"/>
      <c r="T256" s="5"/>
      <c r="U256" s="5"/>
      <c r="V256" s="5"/>
      <c r="W256" s="6"/>
      <c r="X256" s="5"/>
      <c r="Y256" s="5"/>
      <c r="Z256" s="11"/>
      <c r="AA256" s="20"/>
      <c r="AB256" s="11"/>
      <c r="AC256" s="11"/>
      <c r="AD256" s="22"/>
      <c r="AE256" s="11"/>
      <c r="AF256" s="22"/>
      <c r="AG256" s="5"/>
      <c r="AH256" s="5"/>
    </row>
    <row r="257" spans="1:34" ht="12" customHeight="1" thickBot="1">
      <c r="A257" s="50"/>
      <c r="B257" s="5"/>
      <c r="C257" s="5"/>
      <c r="D257" s="5"/>
      <c r="E257" s="5"/>
      <c r="F257" s="5"/>
      <c r="G257" s="7"/>
      <c r="H257" s="7"/>
      <c r="I257" s="7"/>
      <c r="J257" s="7"/>
      <c r="K257" s="41"/>
      <c r="L257" s="41"/>
      <c r="M257" s="71">
        <f>SUM(M254:M256)</f>
        <v>737326</v>
      </c>
      <c r="N257" s="33"/>
      <c r="O257" s="71">
        <f>SUM(O254:O256)</f>
        <v>-145991</v>
      </c>
      <c r="P257" s="33"/>
      <c r="Q257" s="71">
        <f>SUM(Q254:Q256)</f>
        <v>6033464</v>
      </c>
      <c r="R257" s="7"/>
      <c r="S257" s="12"/>
      <c r="T257" s="5"/>
      <c r="U257" s="5"/>
      <c r="V257" s="5"/>
      <c r="W257" s="6"/>
      <c r="X257" s="5"/>
      <c r="Y257" s="5"/>
      <c r="Z257" s="11"/>
      <c r="AA257" s="20"/>
      <c r="AB257" s="11"/>
      <c r="AC257" s="11"/>
      <c r="AD257" s="22"/>
      <c r="AE257" s="11"/>
      <c r="AF257" s="22"/>
      <c r="AG257" s="5"/>
      <c r="AH257" s="5"/>
    </row>
    <row r="258" spans="1:34" ht="12" customHeight="1">
      <c r="A258" s="50"/>
      <c r="B258" s="5"/>
      <c r="C258" s="5"/>
      <c r="D258" s="5"/>
      <c r="E258" s="5"/>
      <c r="F258" s="5"/>
      <c r="G258" s="7"/>
      <c r="H258" s="7"/>
      <c r="I258" s="7"/>
      <c r="J258" s="7"/>
      <c r="K258" s="41"/>
      <c r="L258" s="41"/>
      <c r="M258" s="33"/>
      <c r="N258" s="33"/>
      <c r="O258" s="32"/>
      <c r="P258" s="32"/>
      <c r="Q258" s="33"/>
      <c r="R258" s="7"/>
      <c r="S258" s="12"/>
      <c r="T258" s="5"/>
      <c r="U258" s="5"/>
      <c r="V258" s="5"/>
      <c r="W258" s="6"/>
      <c r="X258" s="5"/>
      <c r="Y258" s="5"/>
      <c r="Z258" s="11"/>
      <c r="AA258" s="20"/>
      <c r="AB258" s="11"/>
      <c r="AC258" s="11"/>
      <c r="AD258" s="22"/>
      <c r="AE258" s="11"/>
      <c r="AF258" s="22"/>
      <c r="AG258" s="5"/>
      <c r="AH258" s="5"/>
    </row>
    <row r="259" spans="1:2" ht="12" customHeight="1">
      <c r="A259" s="49" t="s">
        <v>184</v>
      </c>
      <c r="B259" s="8" t="s">
        <v>18</v>
      </c>
    </row>
    <row r="260" ht="12" customHeight="1">
      <c r="B260" s="8" t="s">
        <v>19</v>
      </c>
    </row>
    <row r="262" spans="1:2" ht="12" customHeight="1">
      <c r="A262" s="49" t="s">
        <v>185</v>
      </c>
      <c r="B262" s="8" t="s">
        <v>186</v>
      </c>
    </row>
    <row r="264" ht="12" customHeight="1">
      <c r="B264" s="8" t="s">
        <v>23</v>
      </c>
    </row>
    <row r="265" ht="12" customHeight="1">
      <c r="B265" s="8" t="s">
        <v>20</v>
      </c>
    </row>
    <row r="266" ht="12" customHeight="1">
      <c r="B266" s="8" t="s">
        <v>37</v>
      </c>
    </row>
    <row r="267" ht="12" customHeight="1">
      <c r="B267" s="8" t="s">
        <v>36</v>
      </c>
    </row>
    <row r="269" ht="12" customHeight="1">
      <c r="B269" s="8" t="s">
        <v>59</v>
      </c>
    </row>
    <row r="270" ht="12" customHeight="1">
      <c r="B270" s="8" t="s">
        <v>21</v>
      </c>
    </row>
    <row r="271" ht="12" customHeight="1">
      <c r="B271" s="8" t="s">
        <v>60</v>
      </c>
    </row>
    <row r="273" spans="1:2" ht="12" customHeight="1">
      <c r="A273" s="49" t="s">
        <v>187</v>
      </c>
      <c r="B273" s="8" t="s">
        <v>22</v>
      </c>
    </row>
    <row r="275" ht="12" customHeight="1">
      <c r="B275" s="8" t="s">
        <v>24</v>
      </c>
    </row>
    <row r="276" ht="12" customHeight="1">
      <c r="B276" s="8" t="s">
        <v>25</v>
      </c>
    </row>
    <row r="278" spans="1:2" ht="12" customHeight="1">
      <c r="A278" s="49" t="s">
        <v>188</v>
      </c>
      <c r="B278" s="8" t="s">
        <v>26</v>
      </c>
    </row>
    <row r="280" spans="1:2" ht="12" customHeight="1">
      <c r="A280" s="49" t="s">
        <v>189</v>
      </c>
      <c r="B280" s="8" t="s">
        <v>273</v>
      </c>
    </row>
    <row r="282" spans="1:2" ht="12" customHeight="1">
      <c r="A282" s="49" t="s">
        <v>190</v>
      </c>
      <c r="B282" s="8" t="s">
        <v>191</v>
      </c>
    </row>
    <row r="284" ht="12" customHeight="1">
      <c r="B284" s="8" t="s">
        <v>61</v>
      </c>
    </row>
    <row r="285" ht="12" customHeight="1">
      <c r="B285" s="8" t="s">
        <v>28</v>
      </c>
    </row>
    <row r="286" ht="12" customHeight="1">
      <c r="B286" s="8" t="s">
        <v>30</v>
      </c>
    </row>
    <row r="287" ht="12" customHeight="1">
      <c r="B287" s="8" t="s">
        <v>29</v>
      </c>
    </row>
    <row r="289" ht="12" customHeight="1">
      <c r="B289" s="8" t="s">
        <v>27</v>
      </c>
    </row>
    <row r="290" ht="12" customHeight="1">
      <c r="B290" s="8" t="s">
        <v>31</v>
      </c>
    </row>
    <row r="291" ht="12" customHeight="1">
      <c r="B291" s="8" t="s">
        <v>32</v>
      </c>
    </row>
    <row r="292" ht="12" customHeight="1">
      <c r="B292" s="8" t="s">
        <v>33</v>
      </c>
    </row>
    <row r="294" ht="12" customHeight="1">
      <c r="B294" s="8" t="s">
        <v>34</v>
      </c>
    </row>
    <row r="295" ht="12" customHeight="1">
      <c r="B295" s="8" t="s">
        <v>35</v>
      </c>
    </row>
    <row r="297" spans="1:34" ht="12" customHeight="1">
      <c r="A297" s="49" t="s">
        <v>241</v>
      </c>
      <c r="B297" s="5" t="s">
        <v>237</v>
      </c>
      <c r="C297" s="5"/>
      <c r="D297" s="9"/>
      <c r="E297" s="5"/>
      <c r="F297" s="5"/>
      <c r="G297" s="7"/>
      <c r="H297" s="7"/>
      <c r="I297" s="7"/>
      <c r="J297" s="7"/>
      <c r="K297" s="41"/>
      <c r="L297" s="41"/>
      <c r="M297" s="36"/>
      <c r="N297" s="36"/>
      <c r="O297" s="32"/>
      <c r="P297" s="32"/>
      <c r="Q297" s="37"/>
      <c r="R297" s="7"/>
      <c r="S297" s="18"/>
      <c r="T297" s="5"/>
      <c r="U297" s="5"/>
      <c r="V297" s="5"/>
      <c r="W297" s="5"/>
      <c r="X297" s="6"/>
      <c r="Y297" s="5"/>
      <c r="Z297" s="11"/>
      <c r="AA297" s="20"/>
      <c r="AB297" s="11"/>
      <c r="AC297" s="11"/>
      <c r="AD297" s="22"/>
      <c r="AE297" s="11"/>
      <c r="AF297" s="22"/>
      <c r="AG297" s="5"/>
      <c r="AH297" s="5"/>
    </row>
    <row r="298" spans="1:34" ht="12" customHeight="1">
      <c r="A298" s="50"/>
      <c r="B298" s="5" t="s">
        <v>238</v>
      </c>
      <c r="C298" s="5"/>
      <c r="D298" s="9"/>
      <c r="E298" s="5"/>
      <c r="F298" s="5"/>
      <c r="G298" s="7"/>
      <c r="H298" s="7"/>
      <c r="I298" s="7"/>
      <c r="J298" s="7"/>
      <c r="K298" s="41"/>
      <c r="L298" s="41"/>
      <c r="M298" s="36"/>
      <c r="N298" s="36"/>
      <c r="O298" s="32"/>
      <c r="P298" s="32"/>
      <c r="Q298" s="37"/>
      <c r="R298" s="7"/>
      <c r="S298" s="18"/>
      <c r="T298" s="5"/>
      <c r="U298" s="5"/>
      <c r="V298" s="5"/>
      <c r="W298" s="5"/>
      <c r="X298" s="6"/>
      <c r="Y298" s="5"/>
      <c r="Z298" s="11"/>
      <c r="AA298" s="20"/>
      <c r="AB298" s="11"/>
      <c r="AC298" s="11"/>
      <c r="AD298" s="22"/>
      <c r="AE298" s="11"/>
      <c r="AF298" s="22"/>
      <c r="AG298" s="5"/>
      <c r="AH298" s="5"/>
    </row>
    <row r="299" spans="1:34" ht="12" customHeight="1">
      <c r="A299" s="50"/>
      <c r="B299" s="5"/>
      <c r="C299" s="5"/>
      <c r="D299" s="9"/>
      <c r="E299" s="5"/>
      <c r="F299" s="5"/>
      <c r="G299" s="7"/>
      <c r="H299" s="7"/>
      <c r="I299" s="7"/>
      <c r="J299" s="7"/>
      <c r="K299" s="41"/>
      <c r="L299" s="41"/>
      <c r="M299" s="36"/>
      <c r="N299" s="36"/>
      <c r="O299" s="32"/>
      <c r="P299" s="32"/>
      <c r="Q299" s="37"/>
      <c r="R299" s="7"/>
      <c r="S299" s="18"/>
      <c r="T299" s="5"/>
      <c r="U299" s="5"/>
      <c r="V299" s="5"/>
      <c r="W299" s="5"/>
      <c r="X299" s="6"/>
      <c r="Y299" s="5"/>
      <c r="Z299" s="11"/>
      <c r="AA299" s="20"/>
      <c r="AB299" s="11"/>
      <c r="AC299" s="11"/>
      <c r="AD299" s="22"/>
      <c r="AE299" s="11"/>
      <c r="AF299" s="22"/>
      <c r="AG299" s="5"/>
      <c r="AH299" s="5"/>
    </row>
    <row r="300" spans="1:34" ht="12" customHeight="1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104"/>
      <c r="L300" s="105" t="s">
        <v>70</v>
      </c>
      <c r="M300" s="105"/>
      <c r="N300" s="105"/>
      <c r="O300" s="104"/>
      <c r="P300" s="105" t="s">
        <v>71</v>
      </c>
      <c r="Q300" s="10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ht="12" customHeight="1">
      <c r="A301" s="50"/>
      <c r="B301" s="5"/>
      <c r="C301" s="5"/>
      <c r="D301" s="5"/>
      <c r="E301" s="5"/>
      <c r="F301" s="5"/>
      <c r="G301" s="5"/>
      <c r="H301" s="5"/>
      <c r="I301" s="5"/>
      <c r="J301" s="5"/>
      <c r="K301" s="104"/>
      <c r="L301" s="105" t="s">
        <v>91</v>
      </c>
      <c r="M301" s="105"/>
      <c r="N301" s="105"/>
      <c r="O301" s="104"/>
      <c r="P301" s="105" t="s">
        <v>91</v>
      </c>
      <c r="Q301" s="10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ht="12" customHeight="1">
      <c r="A302" s="50"/>
      <c r="B302" s="5"/>
      <c r="C302" s="5"/>
      <c r="D302" s="5"/>
      <c r="E302" s="5"/>
      <c r="F302" s="5"/>
      <c r="G302" s="5"/>
      <c r="H302" s="5"/>
      <c r="I302" s="5"/>
      <c r="J302" s="5"/>
      <c r="K302" s="136"/>
      <c r="L302" s="136"/>
      <c r="M302" s="136" t="s">
        <v>92</v>
      </c>
      <c r="N302" s="136"/>
      <c r="O302" s="136"/>
      <c r="P302" s="136"/>
      <c r="Q302" s="136" t="s">
        <v>92</v>
      </c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ht="12" customHeight="1">
      <c r="A303" s="50"/>
      <c r="B303" s="5"/>
      <c r="C303" s="5"/>
      <c r="D303" s="5"/>
      <c r="E303" s="5"/>
      <c r="F303" s="5"/>
      <c r="G303" s="5"/>
      <c r="H303" s="5"/>
      <c r="I303" s="5"/>
      <c r="J303" s="5"/>
      <c r="K303" s="136" t="s">
        <v>93</v>
      </c>
      <c r="L303" s="136"/>
      <c r="M303" s="136" t="s">
        <v>94</v>
      </c>
      <c r="N303" s="136"/>
      <c r="O303" s="136" t="s">
        <v>93</v>
      </c>
      <c r="P303" s="136"/>
      <c r="Q303" s="136" t="s">
        <v>94</v>
      </c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ht="12" customHeight="1">
      <c r="A304" s="50"/>
      <c r="B304" s="5"/>
      <c r="C304" s="5"/>
      <c r="D304" s="5"/>
      <c r="E304" s="5"/>
      <c r="F304" s="5"/>
      <c r="G304" s="10"/>
      <c r="H304" s="10"/>
      <c r="I304" s="10"/>
      <c r="J304" s="10"/>
      <c r="K304" s="136" t="s">
        <v>94</v>
      </c>
      <c r="L304" s="136"/>
      <c r="M304" s="141" t="s">
        <v>95</v>
      </c>
      <c r="N304" s="135"/>
      <c r="O304" s="136" t="s">
        <v>94</v>
      </c>
      <c r="P304" s="136"/>
      <c r="Q304" s="141" t="s">
        <v>95</v>
      </c>
      <c r="R304" s="10"/>
      <c r="S304" s="10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ht="12" customHeight="1">
      <c r="A305" s="50"/>
      <c r="B305" s="5"/>
      <c r="C305" s="5"/>
      <c r="D305" s="5"/>
      <c r="E305" s="5"/>
      <c r="F305" s="5"/>
      <c r="G305" s="11"/>
      <c r="H305" s="11"/>
      <c r="I305" s="11"/>
      <c r="J305" s="11"/>
      <c r="K305" s="140" t="s">
        <v>97</v>
      </c>
      <c r="L305" s="140"/>
      <c r="M305" s="136" t="s">
        <v>98</v>
      </c>
      <c r="N305" s="137"/>
      <c r="O305" s="140" t="s">
        <v>97</v>
      </c>
      <c r="P305" s="140"/>
      <c r="Q305" s="136" t="s">
        <v>98</v>
      </c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ht="12" customHeight="1">
      <c r="A306" s="50"/>
      <c r="B306" s="5"/>
      <c r="C306" s="5"/>
      <c r="D306" s="5"/>
      <c r="E306" s="5"/>
      <c r="F306" s="5"/>
      <c r="G306" s="11"/>
      <c r="H306" s="11"/>
      <c r="I306" s="11"/>
      <c r="J306" s="11"/>
      <c r="K306" s="138" t="s">
        <v>99</v>
      </c>
      <c r="L306" s="107"/>
      <c r="M306" s="138" t="s">
        <v>199</v>
      </c>
      <c r="N306" s="137"/>
      <c r="O306" s="138" t="s">
        <v>99</v>
      </c>
      <c r="P306" s="136"/>
      <c r="Q306" s="138" t="s">
        <v>199</v>
      </c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ht="12" customHeight="1">
      <c r="A307" s="50"/>
      <c r="B307" s="5"/>
      <c r="C307" s="5"/>
      <c r="D307" s="5"/>
      <c r="E307" s="5"/>
      <c r="F307" s="5"/>
      <c r="G307" s="12"/>
      <c r="H307" s="12"/>
      <c r="I307" s="12"/>
      <c r="J307" s="12"/>
      <c r="K307" s="138" t="s">
        <v>72</v>
      </c>
      <c r="L307" s="108"/>
      <c r="M307" s="138" t="s">
        <v>72</v>
      </c>
      <c r="N307" s="108"/>
      <c r="O307" s="138" t="s">
        <v>72</v>
      </c>
      <c r="P307" s="109"/>
      <c r="Q307" s="138" t="s">
        <v>72</v>
      </c>
      <c r="R307" s="12"/>
      <c r="S307" s="12"/>
      <c r="T307" s="13"/>
      <c r="U307" s="14"/>
      <c r="V307" s="5"/>
      <c r="W307" s="5"/>
      <c r="X307" s="5"/>
      <c r="Y307" s="5"/>
      <c r="Z307" s="11"/>
      <c r="AA307" s="11"/>
      <c r="AB307" s="11"/>
      <c r="AC307" s="13"/>
      <c r="AD307" s="11"/>
      <c r="AE307" s="11"/>
      <c r="AF307" s="11"/>
      <c r="AG307" s="13"/>
      <c r="AH307" s="14"/>
    </row>
    <row r="308" spans="1:34" ht="12" customHeight="1">
      <c r="A308" s="50"/>
      <c r="B308" s="5"/>
      <c r="C308" s="5"/>
      <c r="D308" s="5"/>
      <c r="E308" s="5"/>
      <c r="F308" s="5"/>
      <c r="G308" s="12"/>
      <c r="H308" s="12"/>
      <c r="I308" s="12"/>
      <c r="J308" s="12"/>
      <c r="K308" s="33"/>
      <c r="L308" s="33"/>
      <c r="M308" s="33"/>
      <c r="N308" s="33"/>
      <c r="O308" s="34"/>
      <c r="P308" s="34"/>
      <c r="Q308" s="33"/>
      <c r="R308" s="12"/>
      <c r="S308" s="12"/>
      <c r="T308" s="13"/>
      <c r="U308" s="14"/>
      <c r="V308" s="5"/>
      <c r="W308" s="5"/>
      <c r="X308" s="5"/>
      <c r="Y308" s="5"/>
      <c r="Z308" s="11"/>
      <c r="AA308" s="11"/>
      <c r="AB308" s="11"/>
      <c r="AC308" s="13"/>
      <c r="AD308" s="11"/>
      <c r="AE308" s="11"/>
      <c r="AF308" s="11"/>
      <c r="AG308" s="13"/>
      <c r="AH308" s="14"/>
    </row>
    <row r="309" spans="1:34" s="117" customFormat="1" ht="12" customHeight="1" thickBot="1">
      <c r="A309" s="102" t="s">
        <v>64</v>
      </c>
      <c r="B309" s="103" t="s">
        <v>79</v>
      </c>
      <c r="C309" s="103" t="s">
        <v>65</v>
      </c>
      <c r="D309" s="103"/>
      <c r="E309" s="103"/>
      <c r="F309" s="103"/>
      <c r="G309" s="128"/>
      <c r="H309" s="128"/>
      <c r="I309" s="128"/>
      <c r="J309" s="128"/>
      <c r="K309" s="129">
        <v>77639</v>
      </c>
      <c r="L309" s="108"/>
      <c r="M309" s="130">
        <v>106407</v>
      </c>
      <c r="N309" s="108"/>
      <c r="O309" s="129">
        <v>187203</v>
      </c>
      <c r="P309" s="131"/>
      <c r="Q309" s="129">
        <v>179613</v>
      </c>
      <c r="R309" s="128"/>
      <c r="S309" s="128"/>
      <c r="T309" s="132"/>
      <c r="U309" s="132"/>
      <c r="V309" s="103"/>
      <c r="W309" s="103"/>
      <c r="X309" s="103"/>
      <c r="Y309" s="103"/>
      <c r="Z309" s="133"/>
      <c r="AA309" s="133"/>
      <c r="AB309" s="133"/>
      <c r="AC309" s="134"/>
      <c r="AD309" s="133"/>
      <c r="AE309" s="133"/>
      <c r="AF309" s="133"/>
      <c r="AG309" s="132"/>
      <c r="AH309" s="132"/>
    </row>
    <row r="310" spans="1:34" ht="12" customHeight="1">
      <c r="A310" s="50" t="s">
        <v>102</v>
      </c>
      <c r="B310" s="5" t="s">
        <v>79</v>
      </c>
      <c r="C310" s="5" t="s">
        <v>176</v>
      </c>
      <c r="D310" s="5"/>
      <c r="E310" s="5"/>
      <c r="F310" s="5"/>
      <c r="G310" s="12"/>
      <c r="H310" s="12"/>
      <c r="I310" s="12"/>
      <c r="J310" s="12"/>
      <c r="K310" s="33"/>
      <c r="L310" s="33"/>
      <c r="M310" s="57"/>
      <c r="N310" s="33"/>
      <c r="O310" s="34"/>
      <c r="P310" s="34"/>
      <c r="Q310" s="33"/>
      <c r="R310" s="12"/>
      <c r="S310" s="12"/>
      <c r="T310" s="13"/>
      <c r="U310" s="14"/>
      <c r="V310" s="5"/>
      <c r="W310" s="5"/>
      <c r="X310" s="5"/>
      <c r="Y310" s="5"/>
      <c r="Z310" s="11"/>
      <c r="AA310" s="11"/>
      <c r="AB310" s="11"/>
      <c r="AC310" s="15"/>
      <c r="AD310" s="11"/>
      <c r="AE310" s="11"/>
      <c r="AF310" s="11"/>
      <c r="AG310" s="14"/>
      <c r="AH310" s="14"/>
    </row>
    <row r="311" spans="1:34" ht="12" customHeight="1">
      <c r="A311" s="50"/>
      <c r="B311" s="5"/>
      <c r="C311" s="5" t="s">
        <v>243</v>
      </c>
      <c r="D311" s="5"/>
      <c r="E311" s="5"/>
      <c r="F311" s="5"/>
      <c r="G311" s="12"/>
      <c r="H311" s="12"/>
      <c r="I311" s="12"/>
      <c r="J311" s="12"/>
      <c r="K311" s="33"/>
      <c r="L311" s="33"/>
      <c r="M311" s="57"/>
      <c r="N311" s="33"/>
      <c r="O311" s="34"/>
      <c r="P311" s="34"/>
      <c r="Q311" s="33"/>
      <c r="R311" s="12"/>
      <c r="S311" s="12"/>
      <c r="T311" s="13"/>
      <c r="U311" s="14"/>
      <c r="V311" s="5"/>
      <c r="W311" s="5"/>
      <c r="X311" s="5"/>
      <c r="Y311" s="5"/>
      <c r="Z311" s="11"/>
      <c r="AA311" s="11"/>
      <c r="AB311" s="11"/>
      <c r="AC311" s="15"/>
      <c r="AD311" s="11"/>
      <c r="AE311" s="11"/>
      <c r="AF311" s="11"/>
      <c r="AG311" s="14"/>
      <c r="AH311" s="14"/>
    </row>
    <row r="312" spans="1:34" ht="12" customHeight="1">
      <c r="A312" s="50"/>
      <c r="B312" s="5"/>
      <c r="C312" s="5" t="s">
        <v>242</v>
      </c>
      <c r="D312" s="5"/>
      <c r="E312" s="5"/>
      <c r="F312" s="5"/>
      <c r="G312" s="12"/>
      <c r="H312" s="12"/>
      <c r="I312" s="12"/>
      <c r="J312" s="12"/>
      <c r="K312" s="33">
        <v>-19281</v>
      </c>
      <c r="L312" s="33"/>
      <c r="M312" s="33">
        <v>-31948</v>
      </c>
      <c r="N312" s="33"/>
      <c r="O312" s="33">
        <v>48087</v>
      </c>
      <c r="P312" s="34"/>
      <c r="Q312" s="33">
        <v>35421</v>
      </c>
      <c r="R312" s="12"/>
      <c r="S312" s="12"/>
      <c r="T312" s="15"/>
      <c r="U312" s="14"/>
      <c r="V312" s="5"/>
      <c r="W312" s="5"/>
      <c r="X312" s="5"/>
      <c r="Y312" s="5"/>
      <c r="Z312" s="11"/>
      <c r="AA312" s="11"/>
      <c r="AB312" s="11"/>
      <c r="AC312" s="15"/>
      <c r="AD312" s="11"/>
      <c r="AE312" s="11"/>
      <c r="AF312" s="11"/>
      <c r="AG312" s="14"/>
      <c r="AH312" s="14"/>
    </row>
    <row r="313" spans="1:34" ht="12" customHeight="1">
      <c r="A313" s="50"/>
      <c r="B313" s="6" t="s">
        <v>80</v>
      </c>
      <c r="C313" s="5" t="s">
        <v>77</v>
      </c>
      <c r="D313" s="5"/>
      <c r="E313" s="5"/>
      <c r="F313" s="5"/>
      <c r="G313" s="12"/>
      <c r="H313" s="12"/>
      <c r="I313" s="12"/>
      <c r="J313" s="12"/>
      <c r="K313" s="33">
        <v>-19453</v>
      </c>
      <c r="L313" s="33"/>
      <c r="M313" s="57">
        <v>-2240</v>
      </c>
      <c r="N313" s="33"/>
      <c r="O313" s="33">
        <v>-32151</v>
      </c>
      <c r="P313" s="34"/>
      <c r="Q313" s="57">
        <v>-41045</v>
      </c>
      <c r="R313" s="12"/>
      <c r="S313" s="12"/>
      <c r="T313" s="13"/>
      <c r="U313" s="14"/>
      <c r="V313" s="5"/>
      <c r="W313" s="6"/>
      <c r="X313" s="5"/>
      <c r="Y313" s="5"/>
      <c r="Z313" s="11"/>
      <c r="AA313" s="11"/>
      <c r="AB313" s="11"/>
      <c r="AC313" s="13"/>
      <c r="AD313" s="11"/>
      <c r="AE313" s="11"/>
      <c r="AF313" s="11"/>
      <c r="AG313" s="13"/>
      <c r="AH313" s="14"/>
    </row>
    <row r="314" spans="1:34" ht="12" customHeight="1">
      <c r="A314" s="50"/>
      <c r="B314" s="5" t="s">
        <v>81</v>
      </c>
      <c r="C314" s="5" t="s">
        <v>103</v>
      </c>
      <c r="D314" s="5"/>
      <c r="E314" s="5"/>
      <c r="F314" s="5"/>
      <c r="G314" s="12"/>
      <c r="H314" s="12"/>
      <c r="I314" s="12"/>
      <c r="J314" s="12"/>
      <c r="K314" s="33">
        <v>-40545</v>
      </c>
      <c r="L314" s="33"/>
      <c r="M314" s="33">
        <v>-56843</v>
      </c>
      <c r="N314" s="33"/>
      <c r="O314" s="33">
        <v>-55548</v>
      </c>
      <c r="P314" s="34"/>
      <c r="Q314" s="33">
        <v>-55070</v>
      </c>
      <c r="R314" s="12"/>
      <c r="S314" s="12"/>
      <c r="T314" s="13"/>
      <c r="U314" s="14"/>
      <c r="V314" s="5"/>
      <c r="W314" s="5"/>
      <c r="X314" s="5"/>
      <c r="Y314" s="5"/>
      <c r="Z314" s="11"/>
      <c r="AA314" s="11"/>
      <c r="AB314" s="11"/>
      <c r="AC314" s="13"/>
      <c r="AD314" s="11"/>
      <c r="AE314" s="11"/>
      <c r="AF314" s="11"/>
      <c r="AG314" s="13"/>
      <c r="AH314" s="14"/>
    </row>
    <row r="315" spans="1:34" ht="12" customHeight="1">
      <c r="A315" s="50"/>
      <c r="B315" s="5" t="s">
        <v>104</v>
      </c>
      <c r="C315" s="5" t="s">
        <v>105</v>
      </c>
      <c r="D315" s="5"/>
      <c r="E315" s="5"/>
      <c r="F315" s="5"/>
      <c r="G315" s="12"/>
      <c r="H315" s="12"/>
      <c r="I315" s="12"/>
      <c r="J315" s="12"/>
      <c r="K315" s="54">
        <v>-11741</v>
      </c>
      <c r="L315" s="33"/>
      <c r="M315" s="58">
        <v>-33659</v>
      </c>
      <c r="N315" s="33"/>
      <c r="O315" s="54">
        <v>-18343</v>
      </c>
      <c r="P315" s="34"/>
      <c r="Q315" s="58">
        <v>-4189</v>
      </c>
      <c r="R315" s="12"/>
      <c r="S315" s="12"/>
      <c r="T315" s="15"/>
      <c r="U315" s="14"/>
      <c r="V315" s="5"/>
      <c r="W315" s="5"/>
      <c r="X315" s="5"/>
      <c r="Y315" s="5"/>
      <c r="Z315" s="11"/>
      <c r="AA315" s="11"/>
      <c r="AB315" s="11"/>
      <c r="AC315" s="13"/>
      <c r="AD315" s="11"/>
      <c r="AE315" s="11"/>
      <c r="AF315" s="11"/>
      <c r="AG315" s="13"/>
      <c r="AH315" s="14"/>
    </row>
    <row r="316" spans="1:34" ht="12" customHeight="1">
      <c r="A316" s="50"/>
      <c r="B316" s="103" t="s">
        <v>106</v>
      </c>
      <c r="C316" s="103" t="s">
        <v>247</v>
      </c>
      <c r="D316" s="5"/>
      <c r="E316" s="5"/>
      <c r="F316" s="5"/>
      <c r="G316" s="12"/>
      <c r="H316" s="12"/>
      <c r="I316" s="12"/>
      <c r="J316" s="12"/>
      <c r="K316" s="33"/>
      <c r="L316" s="33"/>
      <c r="M316" s="57"/>
      <c r="N316" s="33"/>
      <c r="O316" s="34"/>
      <c r="P316" s="34"/>
      <c r="Q316" s="33"/>
      <c r="R316" s="12"/>
      <c r="S316" s="12"/>
      <c r="T316" s="13"/>
      <c r="U316" s="14"/>
      <c r="V316" s="5"/>
      <c r="W316" s="5"/>
      <c r="X316" s="5"/>
      <c r="Y316" s="5"/>
      <c r="Z316" s="11"/>
      <c r="AA316" s="11"/>
      <c r="AB316" s="11"/>
      <c r="AC316" s="13"/>
      <c r="AD316" s="11"/>
      <c r="AE316" s="11"/>
      <c r="AF316" s="11"/>
      <c r="AG316" s="13"/>
      <c r="AH316" s="14"/>
    </row>
    <row r="317" spans="1:34" ht="12" customHeight="1">
      <c r="A317" s="50"/>
      <c r="B317" s="103"/>
      <c r="C317" s="103" t="s">
        <v>220</v>
      </c>
      <c r="D317" s="5"/>
      <c r="E317" s="5"/>
      <c r="F317" s="5"/>
      <c r="G317" s="12"/>
      <c r="H317" s="12"/>
      <c r="I317" s="12"/>
      <c r="J317" s="12"/>
      <c r="K317" s="33"/>
      <c r="L317" s="33"/>
      <c r="M317" s="57"/>
      <c r="N317" s="33"/>
      <c r="O317" s="34"/>
      <c r="P317" s="34"/>
      <c r="Q317" s="33"/>
      <c r="R317" s="12"/>
      <c r="S317" s="12"/>
      <c r="T317" s="13"/>
      <c r="U317" s="14"/>
      <c r="V317" s="5"/>
      <c r="W317" s="5"/>
      <c r="X317" s="5"/>
      <c r="Y317" s="5"/>
      <c r="Z317" s="11"/>
      <c r="AA317" s="11"/>
      <c r="AB317" s="11"/>
      <c r="AC317" s="13"/>
      <c r="AD317" s="11"/>
      <c r="AE317" s="11"/>
      <c r="AF317" s="11"/>
      <c r="AG317" s="13"/>
      <c r="AH317" s="14"/>
    </row>
    <row r="318" spans="1:34" s="117" customFormat="1" ht="12" customHeight="1">
      <c r="A318" s="102"/>
      <c r="B318" s="103"/>
      <c r="C318" s="103" t="s">
        <v>244</v>
      </c>
      <c r="D318" s="103"/>
      <c r="E318" s="116"/>
      <c r="F318" s="116"/>
      <c r="G318" s="142"/>
      <c r="H318" s="142"/>
      <c r="I318" s="142"/>
      <c r="J318" s="142"/>
      <c r="K318" s="108">
        <f>SUM(K312:K315)</f>
        <v>-91020</v>
      </c>
      <c r="L318" s="114"/>
      <c r="M318" s="108">
        <f>SUM(M312:M315)</f>
        <v>-124690</v>
      </c>
      <c r="N318" s="110"/>
      <c r="O318" s="108">
        <f>SUM(O312:O315)</f>
        <v>-57955</v>
      </c>
      <c r="P318" s="114"/>
      <c r="Q318" s="108">
        <f>SUM(Q312:Q315)</f>
        <v>-64883</v>
      </c>
      <c r="R318" s="143"/>
      <c r="S318" s="143"/>
      <c r="T318" s="132"/>
      <c r="U318" s="132"/>
      <c r="V318" s="103"/>
      <c r="W318" s="103"/>
      <c r="X318" s="103"/>
      <c r="Y318" s="116"/>
      <c r="Z318" s="142"/>
      <c r="AA318" s="143"/>
      <c r="AB318" s="143"/>
      <c r="AC318" s="143"/>
      <c r="AD318" s="143"/>
      <c r="AE318" s="143"/>
      <c r="AF318" s="143"/>
      <c r="AG318" s="132"/>
      <c r="AH318" s="132"/>
    </row>
    <row r="319" spans="1:34" ht="12" customHeight="1">
      <c r="A319" s="50"/>
      <c r="B319" s="6" t="s">
        <v>107</v>
      </c>
      <c r="C319" s="9" t="s">
        <v>257</v>
      </c>
      <c r="D319" s="5"/>
      <c r="E319" s="5"/>
      <c r="F319" s="5"/>
      <c r="G319" s="12"/>
      <c r="H319" s="12"/>
      <c r="I319" s="12"/>
      <c r="J319" s="12"/>
      <c r="K319" s="63">
        <v>0</v>
      </c>
      <c r="L319" s="33"/>
      <c r="M319" s="58">
        <v>0</v>
      </c>
      <c r="N319" s="33"/>
      <c r="O319" s="63">
        <v>14300</v>
      </c>
      <c r="P319" s="34"/>
      <c r="Q319" s="63">
        <v>0</v>
      </c>
      <c r="R319" s="12"/>
      <c r="S319" s="12"/>
      <c r="T319" s="10"/>
      <c r="U319" s="5"/>
      <c r="V319" s="5"/>
      <c r="W319" s="6"/>
      <c r="X319" s="6"/>
      <c r="Y319" s="5"/>
      <c r="Z319" s="11"/>
      <c r="AA319" s="11"/>
      <c r="AB319" s="11"/>
      <c r="AC319" s="11"/>
      <c r="AD319" s="11"/>
      <c r="AE319" s="11"/>
      <c r="AF319" s="11"/>
      <c r="AG319" s="10"/>
      <c r="AH319" s="5"/>
    </row>
    <row r="320" spans="1:34" s="117" customFormat="1" ht="12" customHeight="1">
      <c r="A320" s="102"/>
      <c r="B320" s="111" t="s">
        <v>109</v>
      </c>
      <c r="C320" s="116" t="s">
        <v>251</v>
      </c>
      <c r="D320" s="103"/>
      <c r="E320" s="103"/>
      <c r="F320" s="103"/>
      <c r="G320" s="128"/>
      <c r="H320" s="128"/>
      <c r="I320" s="128"/>
      <c r="J320" s="128"/>
      <c r="K320" s="149"/>
      <c r="L320" s="149"/>
      <c r="M320" s="139"/>
      <c r="N320" s="108"/>
      <c r="O320" s="107"/>
      <c r="P320" s="107"/>
      <c r="Q320" s="108"/>
      <c r="R320" s="128"/>
      <c r="S320" s="128"/>
      <c r="T320" s="103"/>
      <c r="U320" s="103"/>
      <c r="V320" s="103"/>
      <c r="W320" s="111"/>
      <c r="X320" s="111"/>
      <c r="Y320" s="103"/>
      <c r="Z320" s="133"/>
      <c r="AA320" s="150"/>
      <c r="AB320" s="133"/>
      <c r="AC320" s="133"/>
      <c r="AD320" s="133"/>
      <c r="AE320" s="133"/>
      <c r="AF320" s="133"/>
      <c r="AG320" s="103"/>
      <c r="AH320" s="103"/>
    </row>
    <row r="321" spans="1:34" s="117" customFormat="1" ht="12" customHeight="1" thickBot="1">
      <c r="A321" s="102"/>
      <c r="B321" s="111"/>
      <c r="C321" s="116" t="s">
        <v>250</v>
      </c>
      <c r="D321" s="103"/>
      <c r="E321" s="103"/>
      <c r="F321" s="103"/>
      <c r="G321" s="128"/>
      <c r="H321" s="128"/>
      <c r="I321" s="128"/>
      <c r="J321" s="128"/>
      <c r="K321" s="163">
        <f>SUM(K318:K319)</f>
        <v>-91020</v>
      </c>
      <c r="L321" s="149"/>
      <c r="M321" s="163">
        <f>SUM(M318:M319)</f>
        <v>-124690</v>
      </c>
      <c r="N321" s="108"/>
      <c r="O321" s="163">
        <f>SUM(O318:O319)</f>
        <v>-43655</v>
      </c>
      <c r="P321" s="107"/>
      <c r="Q321" s="163">
        <f>SUM(Q318:Q319)</f>
        <v>-64883</v>
      </c>
      <c r="R321" s="128"/>
      <c r="S321" s="151"/>
      <c r="T321" s="103"/>
      <c r="U321" s="103"/>
      <c r="V321" s="103"/>
      <c r="W321" s="111"/>
      <c r="X321" s="111"/>
      <c r="Y321" s="103"/>
      <c r="Z321" s="133"/>
      <c r="AA321" s="150"/>
      <c r="AB321" s="133"/>
      <c r="AC321" s="133"/>
      <c r="AD321" s="152"/>
      <c r="AE321" s="133"/>
      <c r="AF321" s="152"/>
      <c r="AG321" s="103"/>
      <c r="AH321" s="103"/>
    </row>
    <row r="322" spans="1:3" ht="12" customHeight="1">
      <c r="A322" s="49" t="s">
        <v>117</v>
      </c>
      <c r="B322" s="8" t="s">
        <v>79</v>
      </c>
      <c r="C322" s="8" t="s">
        <v>255</v>
      </c>
    </row>
    <row r="324" spans="3:17" ht="12" customHeight="1">
      <c r="C324" s="6" t="s">
        <v>156</v>
      </c>
      <c r="D324" s="6"/>
      <c r="K324" s="33">
        <v>0</v>
      </c>
      <c r="M324" s="33">
        <v>0</v>
      </c>
      <c r="O324" s="33">
        <v>8062</v>
      </c>
      <c r="Q324" s="33">
        <v>0</v>
      </c>
    </row>
    <row r="325" spans="3:4" ht="12" customHeight="1">
      <c r="C325" s="5" t="s">
        <v>234</v>
      </c>
      <c r="D325" s="6"/>
    </row>
    <row r="326" spans="3:17" ht="12" customHeight="1">
      <c r="C326" s="5"/>
      <c r="D326" s="5" t="s">
        <v>215</v>
      </c>
      <c r="K326" s="33">
        <v>0</v>
      </c>
      <c r="M326" s="33">
        <v>44</v>
      </c>
      <c r="O326" s="33">
        <v>8469</v>
      </c>
      <c r="Q326" s="33">
        <v>22</v>
      </c>
    </row>
    <row r="327" spans="3:17" ht="12" customHeight="1">
      <c r="C327" s="6" t="s">
        <v>157</v>
      </c>
      <c r="D327" s="6"/>
      <c r="K327" s="33">
        <v>11004</v>
      </c>
      <c r="M327" s="33">
        <v>33100</v>
      </c>
      <c r="O327" s="33">
        <v>41</v>
      </c>
      <c r="Q327" s="33">
        <v>3694</v>
      </c>
    </row>
    <row r="328" spans="3:17" ht="12" customHeight="1">
      <c r="C328" s="5" t="s">
        <v>216</v>
      </c>
      <c r="D328" s="6"/>
      <c r="K328" s="33">
        <v>531</v>
      </c>
      <c r="M328" s="33">
        <v>515</v>
      </c>
      <c r="O328" s="33">
        <v>531</v>
      </c>
      <c r="Q328" s="33">
        <v>473</v>
      </c>
    </row>
    <row r="329" spans="3:17" ht="12" customHeight="1">
      <c r="C329" s="5" t="s">
        <v>235</v>
      </c>
      <c r="D329" s="6"/>
      <c r="K329" s="33">
        <v>206</v>
      </c>
      <c r="M329" s="33">
        <v>0</v>
      </c>
      <c r="O329" s="33">
        <v>1240</v>
      </c>
      <c r="Q329" s="33">
        <v>0</v>
      </c>
    </row>
    <row r="330" spans="11:17" ht="12" customHeight="1">
      <c r="K330" s="66">
        <f>SUM(K324:K329)</f>
        <v>11741</v>
      </c>
      <c r="M330" s="66">
        <f>SUM(M324:M329)</f>
        <v>33659</v>
      </c>
      <c r="O330" s="66">
        <f>SUM(O324:O329)</f>
        <v>18343</v>
      </c>
      <c r="Q330" s="66">
        <f>SUM(Q324:Q329)</f>
        <v>4189</v>
      </c>
    </row>
    <row r="334" spans="11:17" ht="12" customHeight="1">
      <c r="K334" s="52"/>
      <c r="L334" s="52"/>
      <c r="M334" s="119" t="s">
        <v>193</v>
      </c>
      <c r="N334" s="52"/>
      <c r="O334" s="52"/>
      <c r="P334" s="52"/>
      <c r="Q334" s="52"/>
    </row>
    <row r="335" spans="11:17" ht="12" customHeight="1">
      <c r="K335" s="52"/>
      <c r="L335" s="52"/>
      <c r="M335" s="52"/>
      <c r="N335" s="52"/>
      <c r="O335" s="52"/>
      <c r="P335" s="52"/>
      <c r="Q335" s="52"/>
    </row>
    <row r="336" spans="2:17" ht="12" customHeight="1">
      <c r="B336" s="117" t="s">
        <v>192</v>
      </c>
      <c r="K336" s="52"/>
      <c r="L336" s="52"/>
      <c r="M336" s="119" t="s">
        <v>194</v>
      </c>
      <c r="N336" s="52"/>
      <c r="O336" s="52"/>
      <c r="P336" s="52"/>
      <c r="Q336" s="52"/>
    </row>
    <row r="337" spans="2:17" ht="12" customHeight="1">
      <c r="B337" s="118" t="s">
        <v>272</v>
      </c>
      <c r="K337" s="52"/>
      <c r="L337" s="52"/>
      <c r="M337" s="119" t="s">
        <v>195</v>
      </c>
      <c r="N337" s="52"/>
      <c r="O337" s="52"/>
      <c r="P337" s="52"/>
      <c r="Q337" s="52"/>
    </row>
  </sheetData>
  <printOptions/>
  <pageMargins left="0.75" right="0.5" top="0.75" bottom="0.75" header="0" footer="0"/>
  <pageSetup horizontalDpi="600" verticalDpi="600" orientation="portrait" paperSize="9" r:id="rId3"/>
  <headerFooter alignWithMargins="0">
    <oddFooter>&amp;R&amp;P of &amp;N</oddFooter>
  </headerFooter>
  <rowBreaks count="5" manualBreakCount="5">
    <brk id="56" max="17" man="1"/>
    <brk id="117" max="17" man="1"/>
    <brk id="173" max="17" man="1"/>
    <brk id="234" max="17" man="1"/>
    <brk id="296" max="17" man="1"/>
  </rowBreaks>
  <legacyDrawing r:id="rId2"/>
  <oleObjects>
    <oleObject progId="Word.Picture.8" shapeId="2208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RESULTS - 30 SEPTEMBER 1994</dc:title>
  <dc:subject/>
  <dc:creator>TIME Engineering Berhad</dc:creator>
  <cp:keywords/>
  <dc:description/>
  <cp:lastModifiedBy>Aminudin</cp:lastModifiedBy>
  <cp:lastPrinted>1999-11-24T10:33:17Z</cp:lastPrinted>
  <dcterms:created xsi:type="dcterms:W3CDTF">1999-07-29T04:29:29Z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