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850" activeTab="5"/>
  </bookViews>
  <sheets>
    <sheet name="PartA2" sheetId="1" r:id="rId1"/>
    <sheet name="Income stat." sheetId="2" r:id="rId2"/>
    <sheet name="Bal sheet" sheetId="3" r:id="rId3"/>
    <sheet name="Equity" sheetId="4" r:id="rId4"/>
    <sheet name="Csh flw" sheetId="5" r:id="rId5"/>
    <sheet name="Notes" sheetId="6" r:id="rId6"/>
  </sheets>
  <definedNames>
    <definedName name="_xlnm.Print_Area" localSheetId="2">'Bal sheet'!$A$1:$H$66</definedName>
    <definedName name="_xlnm.Print_Area" localSheetId="4">'Csh flw'!$A$1:$T$39</definedName>
    <definedName name="_xlnm.Print_Area" localSheetId="3">'Equity'!$A$1:$I$48</definedName>
    <definedName name="_xlnm.Print_Area" localSheetId="1">'Income stat.'!$A$1:$I$47</definedName>
    <definedName name="_xlnm.Print_Area" localSheetId="5">'Notes'!$A$8:$K$236</definedName>
    <definedName name="_xlnm.Print_Titles" localSheetId="5">'Notes'!$1:$6</definedName>
  </definedNames>
  <calcPr fullCalcOnLoad="1"/>
</workbook>
</file>

<file path=xl/sharedStrings.xml><?xml version="1.0" encoding="utf-8"?>
<sst xmlns="http://schemas.openxmlformats.org/spreadsheetml/2006/main" count="446" uniqueCount="328">
  <si>
    <t>TASEK CORPORATION BERHAD</t>
  </si>
  <si>
    <t>todate</t>
  </si>
  <si>
    <t>RM'000</t>
  </si>
  <si>
    <t>and its subsidiaries</t>
  </si>
  <si>
    <t>(Company No: 4698-W)</t>
  </si>
  <si>
    <t>Revenue</t>
  </si>
  <si>
    <t>Taxation</t>
  </si>
  <si>
    <t>CONDENSED CONSOLIDATED BALANCE SHEETS</t>
  </si>
  <si>
    <t>Property, Plant &amp; Equipment</t>
  </si>
  <si>
    <t>Investments in associates</t>
  </si>
  <si>
    <t>Other investments</t>
  </si>
  <si>
    <t>Development expenditure</t>
  </si>
  <si>
    <t>Current assets</t>
  </si>
  <si>
    <t>Inventories</t>
  </si>
  <si>
    <t>Cash &amp; cash equivalents</t>
  </si>
  <si>
    <t>Tax recoverable</t>
  </si>
  <si>
    <t>Current liabilities</t>
  </si>
  <si>
    <t>Borrowings</t>
  </si>
  <si>
    <t>Net current assets</t>
  </si>
  <si>
    <t>Financed by:</t>
  </si>
  <si>
    <t>Share Capital</t>
  </si>
  <si>
    <t>Reserves</t>
  </si>
  <si>
    <t>Shareholders' fund</t>
  </si>
  <si>
    <t>Long term liabilities</t>
  </si>
  <si>
    <t>Retirement Benefits</t>
  </si>
  <si>
    <t>Deferred taxation</t>
  </si>
  <si>
    <t>CONDENSED CONSOLIDATED STATEMENT OF CHANGES IN EQUITY</t>
  </si>
  <si>
    <t xml:space="preserve">Share </t>
  </si>
  <si>
    <t>capital</t>
  </si>
  <si>
    <t>Reserve</t>
  </si>
  <si>
    <t>Retained</t>
  </si>
  <si>
    <t>Profits</t>
  </si>
  <si>
    <t>Total</t>
  </si>
  <si>
    <t xml:space="preserve">The Condensed Consolidated Statement of Changes in Equity should be read in conjunction </t>
  </si>
  <si>
    <t>CONDENSED CONSOLIDATED CASH FLOW STATEMENTS</t>
  </si>
  <si>
    <t>Non-cash items</t>
  </si>
  <si>
    <t>Operating profit before changes in working capital</t>
  </si>
  <si>
    <t>Net cash flows from operating activities</t>
  </si>
  <si>
    <t>Net cash flows from investing activities</t>
  </si>
  <si>
    <t xml:space="preserve">The Condensed Consolidated Cash Flow Statements should be read in conjunction </t>
  </si>
  <si>
    <t>NOTES TO THE INTERIM FINANCIAL REPORT</t>
  </si>
  <si>
    <t>Basis of preparation</t>
  </si>
  <si>
    <t>Audit report</t>
  </si>
  <si>
    <t>The audit report of the Company's preceding annual financial statements was not qualified.</t>
  </si>
  <si>
    <t>Seasonal or cyclical factors</t>
  </si>
  <si>
    <t>Unusual items</t>
  </si>
  <si>
    <t>period.</t>
  </si>
  <si>
    <t>Changes in estimates of amount reported previously with material effect in current interim</t>
  </si>
  <si>
    <t>Debt and equity securities</t>
  </si>
  <si>
    <t>Dividends paid</t>
  </si>
  <si>
    <t>Segmental information</t>
  </si>
  <si>
    <t>Revaluations</t>
  </si>
  <si>
    <t>Material events subsequent to the end of the reporting period</t>
  </si>
  <si>
    <t>Contingent liabilities or assets</t>
  </si>
  <si>
    <t>Review of performance</t>
  </si>
  <si>
    <t>Immediate</t>
  </si>
  <si>
    <t>Current</t>
  </si>
  <si>
    <t>preceding</t>
  </si>
  <si>
    <t>quarter</t>
  </si>
  <si>
    <t>guarantee.</t>
  </si>
  <si>
    <t xml:space="preserve">quarter </t>
  </si>
  <si>
    <t>Purchases and sales of quoted securities</t>
  </si>
  <si>
    <t>At cost</t>
  </si>
  <si>
    <t>Less : Provision for diminution in value</t>
  </si>
  <si>
    <t xml:space="preserve">At carrying value </t>
  </si>
  <si>
    <t>At market value</t>
  </si>
  <si>
    <t>Status of corporate proposal</t>
  </si>
  <si>
    <t>Group borrowings and debts securities</t>
  </si>
  <si>
    <t>Off balance sheet financial instruments</t>
  </si>
  <si>
    <t>Material litigation</t>
  </si>
  <si>
    <t>There were no pending material litigations at the date of issuance of this report.</t>
  </si>
  <si>
    <t>Dividends</t>
  </si>
  <si>
    <t>BY ORDER OF THE BOARD</t>
  </si>
  <si>
    <t>VINCENT CHOW POH JIN</t>
  </si>
  <si>
    <t>Changes in working capital:</t>
  </si>
  <si>
    <t>Adjustment for non-cash flow:</t>
  </si>
  <si>
    <t>(a)</t>
  </si>
  <si>
    <t>(b)</t>
  </si>
  <si>
    <t xml:space="preserve">Share of associated companies' taxation </t>
  </si>
  <si>
    <t>Interest income</t>
  </si>
  <si>
    <t>Interest expense</t>
  </si>
  <si>
    <t xml:space="preserve">The Condensed Consolidated Balance Sheets should be read in conjunction with </t>
  </si>
  <si>
    <t>Part A2 : SUMMARY OF KEY FINANCIAL INFORMATION</t>
  </si>
  <si>
    <t xml:space="preserve">     (Company No: 4698-W)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</si>
  <si>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</si>
  <si>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</si>
  <si>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</si>
  <si>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</si>
  <si>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</si>
  <si>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</si>
  <si>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</si>
  <si>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</si>
  <si>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</si>
  <si>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</si>
  <si>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Profit/(Loss) before tax</t>
  </si>
  <si>
    <t>Basic earnings/(loss) per</t>
  </si>
  <si>
    <t>share (sen)</t>
  </si>
  <si>
    <t>AS AT END OF CURRENT</t>
  </si>
  <si>
    <t>AS AT PRECEDING</t>
  </si>
  <si>
    <t>FINANCIAL YEAR END</t>
  </si>
  <si>
    <t>Part A3 : ADDITIONAL INFORMATION</t>
  </si>
  <si>
    <t>Gross interest income</t>
  </si>
  <si>
    <t>Gross interest expense</t>
  </si>
  <si>
    <t>Premium</t>
  </si>
  <si>
    <t>Revaluation</t>
  </si>
  <si>
    <t>General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</si>
  <si>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</si>
  <si>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</si>
  <si>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</si>
  <si>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</si>
  <si>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</si>
  <si>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</si>
  <si>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</si>
  <si>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</si>
  <si>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</si>
  <si>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</si>
  <si>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</si>
  <si>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</si>
  <si>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B13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</si>
  <si>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</si>
  <si>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</si>
  <si>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</si>
  <si>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</si>
  <si>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</si>
  <si>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</si>
  <si>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</si>
  <si>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</si>
  <si>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</si>
  <si>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</si>
  <si>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</si>
  <si>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B6</t>
  </si>
  <si>
    <t>Sales of unquoted investments and properties.</t>
  </si>
  <si>
    <t>Preceding</t>
  </si>
  <si>
    <t>corresponding</t>
  </si>
  <si>
    <t>Quarter ended</t>
  </si>
  <si>
    <t xml:space="preserve">   (Incorporated in Malaysia)</t>
  </si>
  <si>
    <t>(Incorporated in Malaysia)</t>
  </si>
  <si>
    <t>A13</t>
  </si>
  <si>
    <t>Comparison of profit before tax for the current quarter with immediate preceding quarter</t>
  </si>
  <si>
    <t>Changes in composition of the Group</t>
  </si>
  <si>
    <t>-</t>
  </si>
  <si>
    <t>Basic (sen)</t>
  </si>
  <si>
    <t>Diluted (sen)</t>
  </si>
  <si>
    <t>Trade and other payables</t>
  </si>
  <si>
    <t>The same accounting policies and methods of computations are followed in the quarterly financial statements as</t>
  </si>
  <si>
    <t>There were no issues of any debt or equity securities, share buy-backs, share cancellations, shares held as treasury</t>
  </si>
  <si>
    <t>shares and resale of treasury shares for the current financial year to date.</t>
  </si>
  <si>
    <t>related products in Malaysia.</t>
  </si>
  <si>
    <t>and financial year to date.</t>
  </si>
  <si>
    <t>There were no changes in the composition of the Group during the current financial year to date including business</t>
  </si>
  <si>
    <t xml:space="preserve">combination, acquisition or disposal of subsidiaries and long term investments, restructuring and discontinuing </t>
  </si>
  <si>
    <t>Issue of share - Exercise of options</t>
  </si>
  <si>
    <t xml:space="preserve">The operations of the Group generally follow the performance of the property development, infrastructure and </t>
  </si>
  <si>
    <t>construction industry.</t>
  </si>
  <si>
    <t>There were no estimations of amount used in our previous reporting having a material impact in the current reporting</t>
  </si>
  <si>
    <t>preparation of profit forecast nor any contract negotiated with profit guarantee.</t>
  </si>
  <si>
    <t>Taxation for the quarter</t>
  </si>
  <si>
    <t>There were no unusual items during this quarter affecting assets, liabilities, equity, net income or cashflow.</t>
  </si>
  <si>
    <t>Trade and other receivables</t>
  </si>
  <si>
    <t>Commitments</t>
  </si>
  <si>
    <t xml:space="preserve">The outstanding commitment in respect of capital expenditure at balance sheet date not provided for in the </t>
  </si>
  <si>
    <t>financial statements is as follows:</t>
  </si>
  <si>
    <t>As at</t>
  </si>
  <si>
    <t>Prospect</t>
  </si>
  <si>
    <t>Net profit for the year</t>
  </si>
  <si>
    <t xml:space="preserve">Explanation on variances of actual results compared with forecast and shortfall in profit </t>
  </si>
  <si>
    <t xml:space="preserve">There were no corporate exercises proposed or announced in the last financial year ended that warrants the </t>
  </si>
  <si>
    <t xml:space="preserve">Net cash flows from financing activities   </t>
  </si>
  <si>
    <t>At 1 July 2004</t>
  </si>
  <si>
    <t xml:space="preserve">There were no borrowings and debt securities during the current financial period to date. </t>
  </si>
  <si>
    <t>30.6.05</t>
  </si>
  <si>
    <t xml:space="preserve">There was no tax on business income for the Company due to the utilisation of capital allowances for set off.  </t>
  </si>
  <si>
    <t>SELANGOR</t>
  </si>
  <si>
    <t xml:space="preserve">Cash &amp; cash equivalents at beginning of year   </t>
  </si>
  <si>
    <t xml:space="preserve">No segmental information is disclosed as the Group engages mainly in the manufacture and sale of cement and </t>
  </si>
  <si>
    <t>There were no amendments in the valuation amount of revalued assets brought forward to the current quarter ended</t>
  </si>
  <si>
    <t>30 June 2005</t>
  </si>
  <si>
    <t>COMPANY SECRETARY</t>
  </si>
  <si>
    <t xml:space="preserve">The valuation of financial instruments not recognised in the balance sheet reflects their current market rates at the </t>
  </si>
  <si>
    <t>balance sheet date.</t>
  </si>
  <si>
    <t>Forward foreign exchange contracts</t>
  </si>
  <si>
    <t>significant differences between the fair values and the contracted amount of the forward foreign exchange contracts.</t>
  </si>
  <si>
    <t>CONDENSED CONSOLIDATED INCOME STATEMENT</t>
  </si>
  <si>
    <t>The Condensed Consolidated Income Statement should be read in conjunction with the</t>
  </si>
  <si>
    <t>Share of profit of associates</t>
  </si>
  <si>
    <t>Annual Financial Report for the year ended 30 June 2005.</t>
  </si>
  <si>
    <t>Earnings per share</t>
  </si>
  <si>
    <t>the Annual Financial Report for the year ended 30 June 2005.</t>
  </si>
  <si>
    <t>At 1 July 2005</t>
  </si>
  <si>
    <t>with the Annual Financial Report for the year ended 30 June 2005.</t>
  </si>
  <si>
    <t>compared with the most recent annual financial statements for the year ended 30 June 2005.</t>
  </si>
  <si>
    <t>30.6.06</t>
  </si>
  <si>
    <t>* Note :</t>
  </si>
  <si>
    <t>*</t>
  </si>
  <si>
    <t>There were no purchases and sales of quoted securities for the current quarter and the financial year to date.</t>
  </si>
  <si>
    <t>There were no announcement of any corporate proposal during the current financial period to date.</t>
  </si>
  <si>
    <t>Gain on disposal of investments</t>
  </si>
  <si>
    <t>There were no contingent liabilities or assets arising at the date of issuance of this report nor any material change</t>
  </si>
  <si>
    <t xml:space="preserve">part of revenue expense in the Condensed Consolidated Income Statement to </t>
  </si>
  <si>
    <t>conform with the current period's presentation.</t>
  </si>
  <si>
    <t xml:space="preserve">Final dividend of 10 sen per share less </t>
  </si>
  <si>
    <t>tax of 28 %</t>
  </si>
  <si>
    <t xml:space="preserve">Final dividend of 3 sen per share less </t>
  </si>
  <si>
    <t>Consolidated profit before tax</t>
  </si>
  <si>
    <r>
      <t>The interim financial report is unaudited and has been prepared in compliance with FRS 134</t>
    </r>
    <r>
      <rPr>
        <sz val="7"/>
        <rFont val="Arial"/>
        <family val="2"/>
      </rPr>
      <t>2004</t>
    </r>
    <r>
      <rPr>
        <sz val="10"/>
        <rFont val="Arial"/>
        <family val="2"/>
      </rPr>
      <t xml:space="preserve">, Interim Financial </t>
    </r>
  </si>
  <si>
    <r>
      <t>Reporting</t>
    </r>
    <r>
      <rPr>
        <sz val="10"/>
        <rFont val="Arial"/>
        <family val="2"/>
      </rPr>
      <t xml:space="preserve"> and Chapter 9 Appendix 9B of the Listing Requirements of </t>
    </r>
    <r>
      <rPr>
        <sz val="10"/>
        <color indexed="8"/>
        <rFont val="Arial"/>
        <family val="2"/>
      </rPr>
      <t>Bursa Malaysia Securities Berhad.</t>
    </r>
  </si>
  <si>
    <t>All the above forward foreign exchange contracts mature within one year.  In the opinion of the Directors, there are no</t>
  </si>
  <si>
    <t>Net Assets per Share (RM)</t>
  </si>
  <si>
    <t>31.3.06</t>
  </si>
  <si>
    <t>Dividend payable</t>
  </si>
  <si>
    <t xml:space="preserve">Interim dividend payable of 2 sen per </t>
  </si>
  <si>
    <t>share less tax of 28 %</t>
  </si>
  <si>
    <t>Net assets per share attributable to</t>
  </si>
  <si>
    <t>ordinary equity holders of the parent (RM)</t>
  </si>
  <si>
    <t>gain of RM 1.9 million.</t>
  </si>
  <si>
    <t>Profit/(Loss) before taxation</t>
  </si>
  <si>
    <t>Net increase/(decrease) in cash and cash equivalents</t>
  </si>
  <si>
    <t>There were no sale of unquoted investments and properties during the current financial quarter and the financial year to date</t>
  </si>
  <si>
    <t>2006 were :-</t>
  </si>
  <si>
    <t>Summary of Key Financial Information for the financial 12 months year ended 30.6.2006</t>
  </si>
  <si>
    <t>30/6/2005</t>
  </si>
  <si>
    <t>30/6/2006</t>
  </si>
  <si>
    <t>30 June</t>
  </si>
  <si>
    <t>FOR THE YEAR ENDED 30 JUNE 2006</t>
  </si>
  <si>
    <t>12 months Cumulative</t>
  </si>
  <si>
    <t>Operating profit/(loss)</t>
  </si>
  <si>
    <t>AS AT 30 JUNE 2006</t>
  </si>
  <si>
    <t>30 June 2006</t>
  </si>
  <si>
    <t>Balance at 30 June 2005</t>
  </si>
  <si>
    <t>Balance at 30 June 2006</t>
  </si>
  <si>
    <t>12 Months ended</t>
  </si>
  <si>
    <t xml:space="preserve">28%)  for both the Ordinary and Cumulative Participating Preference shares and a preference dividend of 6.0 sen  per </t>
  </si>
  <si>
    <t>iii) Total dividend per share less income tax of 28%:</t>
  </si>
  <si>
    <t>Ordinary</t>
  </si>
  <si>
    <t>3.0 sen</t>
  </si>
  <si>
    <t>Preference</t>
  </si>
  <si>
    <t>9.0 sen</t>
  </si>
  <si>
    <t>The proposed final dividend, if approved by the shareholders at the forthcoming Annual General Meeting,</t>
  </si>
  <si>
    <t>A Depositor shall qualify for entitlement only in respect of:</t>
  </si>
  <si>
    <t>of ordinary transfers; and</t>
  </si>
  <si>
    <t xml:space="preserve">shares bought on Bursa Malaysia on a cum entitlement basis according to the Rules of the Bursa </t>
  </si>
  <si>
    <t>Malaysia.</t>
  </si>
  <si>
    <t>i) An interim ordinary dividend of 2.0 sen per share less income tax of 28%  for both the Ordinary and Cumulative</t>
  </si>
  <si>
    <t>preference share less income tax of 28% (2005: 6.0 sen per share less income tax of 28%) have been recommended.</t>
  </si>
  <si>
    <t>(II) Diluted loss/earnings per share</t>
  </si>
  <si>
    <t>(I) Basic earnings/loss per share</t>
  </si>
  <si>
    <t xml:space="preserve">(2005 : loss after taxation of RM 10,689,000) and deducting preference dividend of RM 22,000 (2005 : RM 22,000) </t>
  </si>
  <si>
    <t>183,217,000).</t>
  </si>
  <si>
    <t>8 AUGUST 2006</t>
  </si>
  <si>
    <t>operation except as follows.</t>
  </si>
  <si>
    <t>year</t>
  </si>
  <si>
    <t>year to date</t>
  </si>
  <si>
    <t>period</t>
  </si>
  <si>
    <t>30.06.05</t>
  </si>
  <si>
    <t>30.06.06</t>
  </si>
  <si>
    <t>Transfer (to)/from deferred taxation account</t>
  </si>
  <si>
    <t>Investments in quoted securities as at 30 June 2006 were as follows:</t>
  </si>
  <si>
    <t>The contracted amount of financial instruments not recognised in the balance sheet of the group as at 30 June</t>
  </si>
  <si>
    <t>An interim dividend of 2 sen less tax at 28% for both the Ordinary and Cumulative Participating Preference in respect of the</t>
  </si>
  <si>
    <t>financial year ended 30 June 2006 was paid on 5 May 2006.</t>
  </si>
  <si>
    <t xml:space="preserve">quarter of previous year due to higher revenue.   The increase in revenue by RM 32.5 million compared to the </t>
  </si>
  <si>
    <t>names appear in the Record of Depositors at the close of business on 17 November 2006.</t>
  </si>
  <si>
    <t>shares transferred into the Depositor's securities account before 4.00 p.m. on 17 November 2006 in respect</t>
  </si>
  <si>
    <t>Cash &amp; cash equivalents at end of year</t>
  </si>
  <si>
    <t xml:space="preserve">preceding quarter of RM 13.1 million mainly due to higher production cost resulting from lower production volume, higher </t>
  </si>
  <si>
    <t xml:space="preserve">will be payable on 15 December 2006 to holders of ordinary and cumulative participating preference shares whose </t>
  </si>
  <si>
    <t>7.0 sen</t>
  </si>
  <si>
    <t>13.0 sen</t>
  </si>
  <si>
    <t>ii) A final ordinary dividend of 5.0 sen per share less income tax of 28% (2005: 3.0 sen per share less income tax of</t>
  </si>
  <si>
    <t>N/A</t>
  </si>
  <si>
    <t>Other receivable</t>
  </si>
  <si>
    <t>in the contingent liabilities of the Group reported since the last financial year ended 30 June 2005 except as follows.</t>
  </si>
  <si>
    <t xml:space="preserve">and the proportion of profit attributable to preference shareholders of RM 88,000 (2005 : RM NIL) for the </t>
  </si>
  <si>
    <t>the said Registrar on 4 May 2006. The subsidiary is a dormant company with paid-up share capital of USD1.00.</t>
  </si>
  <si>
    <t>corresponding quarter of previous year was due to increase sales volume and the stability in pricing.</t>
  </si>
  <si>
    <t>fuel cost and increased electricity tariff.</t>
  </si>
  <si>
    <t xml:space="preserve">The Group anticipate  better prospects for the financial year ending 30 June 2007 with the prevailing stability in pricing </t>
  </si>
  <si>
    <t xml:space="preserve">increase in electricity tariff,  fuel cost and the expected inflationary pressure on production cost would have an impact </t>
  </si>
  <si>
    <t>on the results of the Group.</t>
  </si>
  <si>
    <t>Participating Preference shares was paid on 5 May 2006 (2005 : Nil).</t>
  </si>
  <si>
    <t xml:space="preserve">has been restated from RM 43,932,000 to RM 42,812,000 and RM 224,470,000 to </t>
  </si>
  <si>
    <t xml:space="preserve">RM 219,476,000 respectively as a result of reclassification of sales commission as </t>
  </si>
  <si>
    <t>Profit/(Loss) after taxation</t>
  </si>
  <si>
    <t>Earnings/(Loss) per share</t>
  </si>
  <si>
    <t>The revenue for the preceding quarter and preceding year ended 30 June 2005</t>
  </si>
  <si>
    <t>Net profit/(Loss) before taxation</t>
  </si>
  <si>
    <t>Net Change in current assets/(liabilities)</t>
  </si>
  <si>
    <t>Group by the weighted average number of ordinary shares in issue during the year of 183,224,000 (2005 :</t>
  </si>
  <si>
    <t>Profit/(Loss) for the period</t>
  </si>
  <si>
    <t>Profit/(Loss) attributable to ordinary</t>
  </si>
  <si>
    <t>equity holders of the parents</t>
  </si>
  <si>
    <t xml:space="preserve">Proposed/Declared dividend per share </t>
  </si>
  <si>
    <t>(sen)</t>
  </si>
  <si>
    <t>The Pejabat Tanah dan Galian has requested the Company to pay the shortfall in royalties of 50 sen per tonne for the</t>
  </si>
  <si>
    <t>limestone extracted by the Company from January 1998 to June 2006.  Arising from this, the Company has a possible</t>
  </si>
  <si>
    <t>exposure of approximately RM 1.7 million.  Further appeal has been made for the waiver of the shortfall in royalties.</t>
  </si>
  <si>
    <t xml:space="preserve">Property, plant &amp;equipment - Approved and contracted for </t>
  </si>
  <si>
    <t>entire shareholding of Hi-Tech Concrete Products Sdn Bhd for a purchase consideration of RM 2.0 million.</t>
  </si>
  <si>
    <t>As at 30 June 2006, the Company has paid a deposit of RM 400,000.</t>
  </si>
  <si>
    <t xml:space="preserve">except for the sale of land belonging to a subsidiary company for a consideration of RM 8.8 million with a recognised </t>
  </si>
  <si>
    <t xml:space="preserve">The Company has outstanding options not converted at year end to subscribe for new ordinary shares.  As the </t>
  </si>
  <si>
    <t>exercise price exceeded the market value of the shares, the effect of the assumed conversion of the options to</t>
  </si>
  <si>
    <t>ordinary shares on the earnings per share was antidilutive for the current year.</t>
  </si>
  <si>
    <t>Weighted average number of ordinary shares as above</t>
  </si>
  <si>
    <t>Effect of share options</t>
  </si>
  <si>
    <t>Weighted average number of ordinary shares (diluted)</t>
  </si>
  <si>
    <t>and deducting preference dividend of RM 22,000 by the weighted average number of ordinary shares (diluted) during the</t>
  </si>
  <si>
    <t>year of 183,283,000 as calculated below :</t>
  </si>
  <si>
    <t>method of accounting.</t>
  </si>
  <si>
    <t>wholly-owned subsidiary of the Company and will be accounted for in the Group financial statements using the acquisition</t>
  </si>
  <si>
    <t>(Under)/Over provision in previous year</t>
  </si>
  <si>
    <t>In the previous year, the diluted loss per share was calculated by dividing the Group's loss after taxation of RM 10,689,000</t>
  </si>
  <si>
    <t>There were no material events subsequent to the end of the period reported at the date of issuance of this report.</t>
  </si>
  <si>
    <t>concrete.</t>
  </si>
  <si>
    <t>The earnings per share is calculated by dividing the Group's profit after taxation of RM 32,283,000</t>
  </si>
  <si>
    <t>The Group achieved a profit before tax of RM 10.4 million compared with a loss of RM 22.2 million in the corresponding</t>
  </si>
  <si>
    <t>The Group achieved a lower profit before tax of RM 10.4 million for the current quarter compared with the immediate</t>
  </si>
  <si>
    <t xml:space="preserve">i) On 29 March 2006, the Company had entered into a conditional Sale of Share Agreement to acquire the entire issued </t>
  </si>
  <si>
    <t xml:space="preserve">and paid-up share capital comprising 650,000 ordinary shares of RM 1 each in Hi-Tech Concrete Products Sdn Bhd </t>
  </si>
  <si>
    <t xml:space="preserve">("Hi-Tech") for a total cash consideration of RM 2.0 million.  Hi-Tech is in the business of supplying ready mixed </t>
  </si>
  <si>
    <t>The acquisition of Hi-Tech was completed on 1 August 2006.  With the completion of the acquisition, Hi-Tech will be a</t>
  </si>
  <si>
    <t xml:space="preserve">ii) TCB Equities (BVI) Ltd, a wholly-owned subsidiary of the Company, was deregistered from the Registrar of </t>
  </si>
  <si>
    <t xml:space="preserve">Corporate Affairs of the British Virgin Islands with effect from 1 May 2005.  The certificate was issued by </t>
  </si>
  <si>
    <t>the said Registrar on 12 July 2005. The subsidiary is a dormant company with paid-up share capital of USD1.00.</t>
  </si>
  <si>
    <t>iii) Tasek Investment (BVI) Ltd, a wholly-owned subsidiary of the Company, was deregistered from the Registrar of</t>
  </si>
  <si>
    <t xml:space="preserve">Corporate Affairs of the British Virgin Islands with effect from 1 May 2006.  The certificate was issued by </t>
  </si>
  <si>
    <t xml:space="preserve">In addition, the Company had entered into a conditional Sale of Share Agreement for the acquisition of the </t>
  </si>
  <si>
    <t xml:space="preserve">and expected increase in demand for cement due to the implementation of the Ninth Malaysia Plan.  However, the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</si>
</sst>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0.0%"/>
    <numFmt numFmtId="176" formatCode="_-* #,##0.0000_-;\-* #,##0.0000_-;_-* &quot;-&quot;??_-;_-@_-"/>
    <numFmt numFmtId="177" formatCode="_-* #,##0.00000_-;\-* #,##0.00000_-;_-* &quot;-&quot;??_-;_-@_-"/>
    <numFmt numFmtId="178" formatCode="_(* #,##0.0_);_(* \(#,##0.0\);_(* &quot;-&quot;_);_(@_)"/>
    <numFmt numFmtId="179" formatCode="_(* #,##0.00_);_(* \(#,##0.00\);_(* &quot;-&quot;_);_(@_)"/>
    <numFmt numFmtId="180" formatCode="#,##0.0;\-#,##0.0"/>
    <numFmt numFmtId="181" formatCode="#,##0.000;\-#,##0.000"/>
    <numFmt numFmtId="182" formatCode="#,##0.0000;\-#,##0.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_(* #,##0.0_);_(* \(#,##0.0\);_(* &quot;-&quot;??_);_(@_)"/>
    <numFmt numFmtId="190" formatCode="_(* #,##0_);_(* \(#,##0\);_(* &quot;-&quot;??_);_(@_)"/>
    <numFmt numFmtId="191" formatCode="_(* #,##0.000_);_(* \(#,##0.000\);_(* &quot;-&quot;??_);_(@_)"/>
    <numFmt numFmtId="192" formatCode="m/d/yy"/>
    <numFmt numFmtId="193" formatCode="#,##0.00;[Red]#,##0.00"/>
    <numFmt numFmtId="194" formatCode="#,##0;[Red]#,##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"/>
    <numFmt numFmtId="200" formatCode="#,##0.0000000"/>
    <numFmt numFmtId="201" formatCode="#,##0.000000"/>
    <numFmt numFmtId="202" formatCode="#,##0.00000"/>
    <numFmt numFmtId="203" formatCode="#,##0.0000"/>
    <numFmt numFmtId="204" formatCode="#,##0.000"/>
    <numFmt numFmtId="205" formatCode="#,##0.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/>
    </xf>
    <xf numFmtId="173" fontId="0" fillId="0" borderId="0" xfId="15" applyNumberForma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5" fontId="1" fillId="0" borderId="0" xfId="0" applyNumberFormat="1" applyFont="1" applyAlignment="1" quotePrefix="1">
      <alignment/>
    </xf>
    <xf numFmtId="173" fontId="0" fillId="0" borderId="0" xfId="15" applyNumberForma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73" fontId="0" fillId="0" borderId="6" xfId="15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5" xfId="0" applyNumberFormat="1" applyBorder="1" applyAlignment="1">
      <alignment/>
    </xf>
    <xf numFmtId="41" fontId="0" fillId="0" borderId="1" xfId="15" applyNumberFormat="1" applyBorder="1" applyAlignment="1">
      <alignment/>
    </xf>
    <xf numFmtId="41" fontId="0" fillId="0" borderId="5" xfId="15" applyNumberFormat="1" applyBorder="1" applyAlignment="1">
      <alignment/>
    </xf>
    <xf numFmtId="41" fontId="0" fillId="0" borderId="0" xfId="15" applyNumberFormat="1" applyBorder="1" applyAlignment="1">
      <alignment/>
    </xf>
    <xf numFmtId="17" fontId="0" fillId="0" borderId="0" xfId="0" applyNumberFormat="1" applyAlignment="1">
      <alignment horizontal="center"/>
    </xf>
    <xf numFmtId="41" fontId="0" fillId="0" borderId="0" xfId="15" applyNumberFormat="1" applyFont="1" applyAlignment="1">
      <alignment/>
    </xf>
    <xf numFmtId="41" fontId="0" fillId="0" borderId="0" xfId="15" applyNumberFormat="1" applyFont="1" applyAlignment="1">
      <alignment horizontal="center"/>
    </xf>
    <xf numFmtId="0" fontId="0" fillId="0" borderId="0" xfId="0" applyAlignment="1">
      <alignment horizontal="right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73" fontId="0" fillId="0" borderId="0" xfId="15" applyNumberFormat="1" applyFont="1" applyAlignment="1">
      <alignment horizontal="center"/>
    </xf>
    <xf numFmtId="173" fontId="0" fillId="0" borderId="0" xfId="15" applyNumberFormat="1" applyFont="1" applyAlignment="1">
      <alignment/>
    </xf>
    <xf numFmtId="173" fontId="0" fillId="0" borderId="6" xfId="15" applyNumberFormat="1" applyBorder="1" applyAlignment="1">
      <alignment/>
    </xf>
    <xf numFmtId="38" fontId="0" fillId="0" borderId="0" xfId="0" applyNumberFormat="1" applyAlignment="1">
      <alignment/>
    </xf>
    <xf numFmtId="171" fontId="0" fillId="0" borderId="0" xfId="15" applyAlignment="1">
      <alignment/>
    </xf>
    <xf numFmtId="179" fontId="0" fillId="0" borderId="6" xfId="15" applyNumberFormat="1" applyBorder="1" applyAlignment="1">
      <alignment/>
    </xf>
    <xf numFmtId="0" fontId="4" fillId="0" borderId="7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14" fontId="0" fillId="0" borderId="9" xfId="0" applyNumberForma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39" fontId="0" fillId="0" borderId="6" xfId="0" applyNumberFormat="1" applyFont="1" applyBorder="1" applyAlignment="1" applyProtection="1">
      <alignment/>
      <protection/>
    </xf>
    <xf numFmtId="182" fontId="0" fillId="0" borderId="6" xfId="0" applyNumberFormat="1" applyBorder="1" applyAlignment="1">
      <alignment/>
    </xf>
    <xf numFmtId="0" fontId="1" fillId="0" borderId="0" xfId="0" applyFont="1" applyAlignment="1">
      <alignment horizontal="right"/>
    </xf>
    <xf numFmtId="179" fontId="0" fillId="0" borderId="0" xfId="0" applyNumberFormat="1" applyAlignment="1">
      <alignment/>
    </xf>
    <xf numFmtId="179" fontId="0" fillId="0" borderId="0" xfId="15" applyNumberFormat="1" applyAlignment="1">
      <alignment/>
    </xf>
    <xf numFmtId="14" fontId="0" fillId="0" borderId="17" xfId="0" applyNumberFormat="1" applyBorder="1" applyAlignment="1" applyProtection="1">
      <alignment horizontal="center"/>
      <protection/>
    </xf>
    <xf numFmtId="39" fontId="0" fillId="0" borderId="0" xfId="15" applyNumberFormat="1" applyAlignment="1">
      <alignment/>
    </xf>
    <xf numFmtId="17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173" fontId="0" fillId="0" borderId="0" xfId="15" applyNumberFormat="1" applyAlignment="1">
      <alignment horizontal="right"/>
    </xf>
    <xf numFmtId="173" fontId="0" fillId="0" borderId="1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41" fontId="0" fillId="0" borderId="1" xfId="15" applyNumberFormat="1" applyBorder="1" applyAlignment="1">
      <alignment horizontal="right"/>
    </xf>
    <xf numFmtId="41" fontId="0" fillId="0" borderId="0" xfId="15" applyNumberFormat="1" applyAlignment="1">
      <alignment horizontal="right"/>
    </xf>
    <xf numFmtId="174" fontId="0" fillId="0" borderId="0" xfId="0" applyNumberFormat="1" applyAlignment="1">
      <alignment/>
    </xf>
    <xf numFmtId="190" fontId="0" fillId="0" borderId="0" xfId="15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3" fontId="0" fillId="0" borderId="0" xfId="0" applyNumberFormat="1" applyFont="1" applyAlignment="1">
      <alignment/>
    </xf>
    <xf numFmtId="171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173" fontId="0" fillId="0" borderId="0" xfId="15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41" fontId="0" fillId="0" borderId="0" xfId="15" applyNumberFormat="1" applyFont="1" applyAlignment="1">
      <alignment/>
    </xf>
    <xf numFmtId="169" fontId="0" fillId="0" borderId="0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37" fontId="0" fillId="0" borderId="6" xfId="0" applyNumberFormat="1" applyFont="1" applyBorder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15" fontId="0" fillId="0" borderId="0" xfId="0" applyNumberFormat="1" applyFont="1" applyAlignment="1" applyProtection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71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91" fontId="0" fillId="0" borderId="0" xfId="0" applyNumberFormat="1" applyAlignment="1">
      <alignment/>
    </xf>
    <xf numFmtId="173" fontId="5" fillId="2" borderId="1" xfId="15" applyNumberFormat="1" applyFont="1" applyFill="1" applyBorder="1" applyAlignment="1">
      <alignment/>
    </xf>
    <xf numFmtId="173" fontId="5" fillId="2" borderId="0" xfId="15" applyNumberFormat="1" applyFont="1" applyFill="1" applyAlignment="1">
      <alignment/>
    </xf>
    <xf numFmtId="41" fontId="5" fillId="0" borderId="0" xfId="15" applyNumberFormat="1" applyFont="1" applyAlignment="1">
      <alignment/>
    </xf>
    <xf numFmtId="43" fontId="0" fillId="0" borderId="0" xfId="0" applyNumberFormat="1" applyAlignment="1">
      <alignment/>
    </xf>
    <xf numFmtId="41" fontId="0" fillId="0" borderId="0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173" fontId="5" fillId="0" borderId="0" xfId="15" applyNumberFormat="1" applyFont="1" applyAlignment="1">
      <alignment/>
    </xf>
    <xf numFmtId="41" fontId="5" fillId="0" borderId="0" xfId="0" applyNumberFormat="1" applyFont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4" fontId="0" fillId="0" borderId="0" xfId="15" applyNumberFormat="1" applyAlignment="1">
      <alignment/>
    </xf>
    <xf numFmtId="41" fontId="5" fillId="0" borderId="1" xfId="15" applyNumberFormat="1" applyFont="1" applyBorder="1" applyAlignment="1">
      <alignment/>
    </xf>
    <xf numFmtId="173" fontId="5" fillId="0" borderId="6" xfId="15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5" fillId="0" borderId="0" xfId="0" applyFont="1" applyAlignment="1" applyProtection="1">
      <alignment horizontal="left"/>
      <protection/>
    </xf>
    <xf numFmtId="41" fontId="0" fillId="0" borderId="0" xfId="15" applyNumberFormat="1" applyFont="1" applyBorder="1" applyAlignment="1">
      <alignment/>
    </xf>
    <xf numFmtId="174" fontId="0" fillId="0" borderId="0" xfId="0" applyNumberFormat="1" applyAlignment="1">
      <alignment horizontal="center"/>
    </xf>
    <xf numFmtId="0" fontId="1" fillId="2" borderId="0" xfId="0" applyFont="1" applyFill="1" applyAlignment="1">
      <alignment/>
    </xf>
    <xf numFmtId="0" fontId="9" fillId="0" borderId="0" xfId="0" applyFont="1" applyAlignment="1">
      <alignment/>
    </xf>
    <xf numFmtId="173" fontId="0" fillId="0" borderId="6" xfId="15" applyNumberFormat="1" applyFont="1" applyBorder="1" applyAlignment="1">
      <alignment/>
    </xf>
    <xf numFmtId="0" fontId="4" fillId="0" borderId="13" xfId="0" applyFont="1" applyBorder="1" applyAlignment="1" applyProtection="1">
      <alignment horizontal="centerContinuous"/>
      <protection/>
    </xf>
    <xf numFmtId="0" fontId="0" fillId="0" borderId="14" xfId="0" applyBorder="1" applyAlignment="1">
      <alignment horizontal="centerContinuous"/>
    </xf>
    <xf numFmtId="0" fontId="0" fillId="0" borderId="18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>
      <alignment/>
    </xf>
    <xf numFmtId="14" fontId="0" fillId="0" borderId="18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173" fontId="0" fillId="0" borderId="6" xfId="15" applyNumberFormat="1" applyFont="1" applyFill="1" applyBorder="1" applyAlignment="1">
      <alignment horizontal="center"/>
    </xf>
    <xf numFmtId="43" fontId="0" fillId="0" borderId="0" xfId="0" applyNumberFormat="1" applyFill="1" applyAlignment="1">
      <alignment/>
    </xf>
    <xf numFmtId="41" fontId="0" fillId="0" borderId="6" xfId="15" applyNumberFormat="1" applyFont="1" applyFill="1" applyBorder="1" applyAlignment="1">
      <alignment horizontal="centerContinuous"/>
    </xf>
    <xf numFmtId="179" fontId="0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/>
    </xf>
    <xf numFmtId="173" fontId="0" fillId="0" borderId="0" xfId="0" applyNumberFormat="1" applyFont="1" applyFill="1" applyAlignment="1">
      <alignment horizontal="centerContinuous"/>
    </xf>
    <xf numFmtId="43" fontId="0" fillId="0" borderId="0" xfId="0" applyNumberFormat="1" applyFont="1" applyFill="1" applyAlignment="1">
      <alignment horizontal="centerContinuous"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Continuous"/>
    </xf>
    <xf numFmtId="172" fontId="0" fillId="0" borderId="6" xfId="15" applyNumberFormat="1" applyFont="1" applyBorder="1" applyAlignment="1">
      <alignment horizontal="centerContinuous"/>
    </xf>
    <xf numFmtId="0" fontId="0" fillId="0" borderId="6" xfId="0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1" fontId="0" fillId="0" borderId="1" xfId="0" applyNumberFormat="1" applyBorder="1" applyAlignment="1">
      <alignment/>
    </xf>
    <xf numFmtId="0" fontId="0" fillId="2" borderId="0" xfId="0" applyFont="1" applyFill="1" applyAlignment="1">
      <alignment/>
    </xf>
    <xf numFmtId="173" fontId="0" fillId="2" borderId="0" xfId="15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>
      <alignment horizontal="centerContinuous"/>
    </xf>
    <xf numFmtId="173" fontId="0" fillId="2" borderId="0" xfId="0" applyNumberFormat="1" applyFont="1" applyFill="1" applyAlignment="1">
      <alignment horizontal="centerContinuous"/>
    </xf>
    <xf numFmtId="43" fontId="0" fillId="2" borderId="0" xfId="0" applyNumberFormat="1" applyFont="1" applyFill="1" applyAlignment="1">
      <alignment horizontal="centerContinuous"/>
    </xf>
    <xf numFmtId="0" fontId="5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 horizontal="right"/>
    </xf>
    <xf numFmtId="3" fontId="0" fillId="2" borderId="6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179" fontId="0" fillId="0" borderId="6" xfId="15" applyNumberFormat="1" applyFont="1" applyBorder="1" applyAlignment="1">
      <alignment horizontal="center"/>
    </xf>
    <xf numFmtId="41" fontId="0" fillId="0" borderId="0" xfId="15" applyNumberFormat="1" applyFont="1" applyAlignment="1">
      <alignment horizontal="right"/>
    </xf>
    <xf numFmtId="173" fontId="0" fillId="2" borderId="6" xfId="15" applyNumberFormat="1" applyFont="1" applyFill="1" applyBorder="1" applyAlignment="1">
      <alignment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73" fontId="0" fillId="0" borderId="0" xfId="15" applyNumberFormat="1" applyFont="1" applyFill="1" applyAlignment="1">
      <alignment/>
    </xf>
    <xf numFmtId="171" fontId="0" fillId="0" borderId="0" xfId="15" applyBorder="1" applyAlignment="1">
      <alignment/>
    </xf>
    <xf numFmtId="171" fontId="0" fillId="0" borderId="0" xfId="15" applyFont="1" applyBorder="1" applyAlignment="1">
      <alignment/>
    </xf>
    <xf numFmtId="171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6">
      <selection activeCell="H22" sqref="H22"/>
    </sheetView>
  </sheetViews>
  <sheetFormatPr defaultColWidth="9.140625" defaultRowHeight="12.75"/>
  <cols>
    <col min="1" max="1" width="4.7109375" style="0" customWidth="1"/>
    <col min="4" max="4" width="17.7109375" style="0" customWidth="1"/>
    <col min="5" max="5" width="11.7109375" style="0" customWidth="1"/>
    <col min="6" max="6" width="12.7109375" style="0" customWidth="1"/>
    <col min="7" max="7" width="1.8515625" style="0" customWidth="1"/>
    <col min="8" max="9" width="12.7109375" style="0" customWidth="1"/>
  </cols>
  <sheetData>
    <row r="1" ht="12.75">
      <c r="A1" s="1" t="s">
        <v>82</v>
      </c>
    </row>
    <row r="3" ht="12.75">
      <c r="A3" s="1" t="s">
        <v>0</v>
      </c>
    </row>
    <row r="4" ht="12.75">
      <c r="A4" s="1" t="s">
        <v>83</v>
      </c>
    </row>
    <row r="5" ht="12.75">
      <c r="A5" s="1" t="s">
        <v>135</v>
      </c>
    </row>
    <row r="7" ht="12.75">
      <c r="A7" s="1" t="s">
        <v>219</v>
      </c>
    </row>
    <row r="8" ht="12.75">
      <c r="A8" s="1"/>
    </row>
    <row r="9" spans="5:9" ht="12.75">
      <c r="E9" s="123" t="s">
        <v>84</v>
      </c>
      <c r="F9" s="124"/>
      <c r="H9" s="40" t="s">
        <v>85</v>
      </c>
      <c r="I9" s="41"/>
    </row>
    <row r="10" spans="5:9" ht="12.75">
      <c r="E10" s="125" t="s">
        <v>86</v>
      </c>
      <c r="F10" s="126" t="s">
        <v>87</v>
      </c>
      <c r="H10" s="42" t="s">
        <v>86</v>
      </c>
      <c r="I10" s="43" t="s">
        <v>87</v>
      </c>
    </row>
    <row r="11" spans="5:9" ht="12.75">
      <c r="E11" s="125" t="s">
        <v>88</v>
      </c>
      <c r="F11" s="126" t="s">
        <v>88</v>
      </c>
      <c r="H11" s="42" t="s">
        <v>88</v>
      </c>
      <c r="I11" s="43" t="s">
        <v>88</v>
      </c>
    </row>
    <row r="12" spans="5:9" ht="12.75">
      <c r="E12" s="125" t="s">
        <v>89</v>
      </c>
      <c r="F12" s="126" t="s">
        <v>90</v>
      </c>
      <c r="H12" s="42" t="s">
        <v>91</v>
      </c>
      <c r="I12" s="43" t="s">
        <v>90</v>
      </c>
    </row>
    <row r="13" spans="5:9" ht="12.75">
      <c r="E13" s="127"/>
      <c r="F13" s="126" t="s">
        <v>92</v>
      </c>
      <c r="H13" s="44"/>
      <c r="I13" s="43" t="s">
        <v>92</v>
      </c>
    </row>
    <row r="14" spans="5:9" ht="12.75">
      <c r="E14" s="127"/>
      <c r="F14" s="126" t="s">
        <v>89</v>
      </c>
      <c r="H14" s="44"/>
      <c r="I14" s="43" t="s">
        <v>93</v>
      </c>
    </row>
    <row r="15" spans="5:9" ht="12.75">
      <c r="E15" s="128" t="s">
        <v>221</v>
      </c>
      <c r="F15" s="63" t="s">
        <v>220</v>
      </c>
      <c r="H15" s="45" t="str">
        <f>+E15</f>
        <v>30/6/2006</v>
      </c>
      <c r="I15" s="46" t="str">
        <f>+F15</f>
        <v>30/6/2005</v>
      </c>
    </row>
    <row r="16" spans="5:9" ht="12.75">
      <c r="E16" s="129" t="s">
        <v>2</v>
      </c>
      <c r="F16" s="130" t="s">
        <v>2</v>
      </c>
      <c r="H16" s="47" t="s">
        <v>2</v>
      </c>
      <c r="I16" s="48" t="s">
        <v>2</v>
      </c>
    </row>
    <row r="18" spans="1:9" ht="12.75">
      <c r="A18">
        <v>1</v>
      </c>
      <c r="B18" t="s">
        <v>5</v>
      </c>
      <c r="E18" s="7">
        <v>75310</v>
      </c>
      <c r="F18" s="7">
        <v>42812</v>
      </c>
      <c r="G18" s="7"/>
      <c r="H18" s="7">
        <v>287623</v>
      </c>
      <c r="I18" s="7">
        <v>219476</v>
      </c>
    </row>
    <row r="19" spans="5:9" ht="12.75">
      <c r="E19" s="7"/>
      <c r="F19" s="7"/>
      <c r="G19" s="7"/>
      <c r="H19" s="7"/>
      <c r="I19" s="7"/>
    </row>
    <row r="20" spans="1:9" ht="12.75">
      <c r="A20">
        <v>2</v>
      </c>
      <c r="B20" t="s">
        <v>94</v>
      </c>
      <c r="E20" s="23">
        <v>10355</v>
      </c>
      <c r="F20" s="23">
        <v>-22235</v>
      </c>
      <c r="G20" s="7"/>
      <c r="H20" s="23">
        <v>42422</v>
      </c>
      <c r="I20" s="23">
        <v>-14554</v>
      </c>
    </row>
    <row r="21" spans="5:9" ht="12.75">
      <c r="E21" s="7"/>
      <c r="F21" s="7"/>
      <c r="G21" s="7"/>
      <c r="H21" s="23"/>
      <c r="I21" s="7"/>
    </row>
    <row r="22" spans="1:9" ht="12.75">
      <c r="A22">
        <v>3</v>
      </c>
      <c r="B22" t="s">
        <v>288</v>
      </c>
      <c r="E22" s="101">
        <v>4923</v>
      </c>
      <c r="F22" s="101">
        <v>-15179</v>
      </c>
      <c r="G22" s="105"/>
      <c r="H22" s="101">
        <v>32283</v>
      </c>
      <c r="I22" s="23">
        <v>-10689</v>
      </c>
    </row>
    <row r="23" spans="5:9" ht="12.75">
      <c r="E23" s="101"/>
      <c r="F23" s="105"/>
      <c r="G23" s="105"/>
      <c r="H23" s="101"/>
      <c r="I23" s="7"/>
    </row>
    <row r="24" spans="1:9" ht="12.75">
      <c r="A24">
        <v>4</v>
      </c>
      <c r="B24" t="s">
        <v>289</v>
      </c>
      <c r="E24" s="101"/>
      <c r="F24" s="105"/>
      <c r="G24" s="105"/>
      <c r="H24" s="101"/>
      <c r="I24" s="7"/>
    </row>
    <row r="25" spans="2:9" ht="12.75">
      <c r="B25" t="s">
        <v>290</v>
      </c>
      <c r="E25" s="101">
        <v>4923</v>
      </c>
      <c r="F25" s="101">
        <v>-15179</v>
      </c>
      <c r="G25" s="105"/>
      <c r="H25" s="101">
        <v>32283</v>
      </c>
      <c r="I25" s="23">
        <v>-10689</v>
      </c>
    </row>
    <row r="26" spans="5:9" ht="12.75">
      <c r="E26" s="106"/>
      <c r="F26" s="105"/>
      <c r="G26" s="105"/>
      <c r="H26" s="101"/>
      <c r="I26" s="7"/>
    </row>
    <row r="27" spans="1:8" ht="12.75">
      <c r="A27">
        <v>5</v>
      </c>
      <c r="B27" t="s">
        <v>95</v>
      </c>
      <c r="E27" s="32"/>
      <c r="H27" s="32"/>
    </row>
    <row r="28" spans="2:9" ht="12.75">
      <c r="B28" t="s">
        <v>96</v>
      </c>
      <c r="E28" s="61">
        <v>2.624110378553028</v>
      </c>
      <c r="F28" s="62">
        <v>-8.3</v>
      </c>
      <c r="H28" s="62">
        <v>17.556651966991225</v>
      </c>
      <c r="I28" s="62">
        <v>-5.85</v>
      </c>
    </row>
    <row r="30" spans="1:2" ht="12.75">
      <c r="A30">
        <v>6</v>
      </c>
      <c r="B30" t="s">
        <v>291</v>
      </c>
    </row>
    <row r="31" spans="2:9" ht="12.75">
      <c r="B31" t="s">
        <v>292</v>
      </c>
      <c r="E31" s="64">
        <v>5</v>
      </c>
      <c r="F31" s="64">
        <v>0</v>
      </c>
      <c r="H31" s="64">
        <v>7</v>
      </c>
      <c r="I31" s="64">
        <v>0</v>
      </c>
    </row>
    <row r="33" spans="5:9" ht="12.75">
      <c r="E33" s="49" t="s">
        <v>97</v>
      </c>
      <c r="F33" s="50"/>
      <c r="H33" s="51" t="s">
        <v>98</v>
      </c>
      <c r="I33" s="50"/>
    </row>
    <row r="34" spans="5:9" ht="12.75">
      <c r="E34" s="52" t="s">
        <v>89</v>
      </c>
      <c r="F34" s="53"/>
      <c r="H34" s="54" t="s">
        <v>99</v>
      </c>
      <c r="I34" s="53"/>
    </row>
    <row r="35" spans="1:2" ht="12.75">
      <c r="A35">
        <v>7</v>
      </c>
      <c r="B35" t="s">
        <v>212</v>
      </c>
    </row>
    <row r="36" spans="2:9" ht="13.5" thickBot="1">
      <c r="B36" t="s">
        <v>213</v>
      </c>
      <c r="E36" s="55"/>
      <c r="F36" s="59">
        <v>3.4055145243302203</v>
      </c>
      <c r="H36" s="55"/>
      <c r="I36" s="59">
        <v>3.2665306299657013</v>
      </c>
    </row>
    <row r="37" ht="13.5" thickTop="1"/>
    <row r="40" ht="12.75">
      <c r="A40" s="1" t="s">
        <v>100</v>
      </c>
    </row>
    <row r="42" spans="5:9" ht="12.75">
      <c r="E42" s="40" t="s">
        <v>84</v>
      </c>
      <c r="F42" s="41"/>
      <c r="H42" s="40" t="s">
        <v>85</v>
      </c>
      <c r="I42" s="41"/>
    </row>
    <row r="43" spans="5:9" ht="12.75">
      <c r="E43" s="42" t="s">
        <v>86</v>
      </c>
      <c r="F43" s="43" t="s">
        <v>87</v>
      </c>
      <c r="H43" s="42" t="s">
        <v>86</v>
      </c>
      <c r="I43" s="43" t="s">
        <v>87</v>
      </c>
    </row>
    <row r="44" spans="5:9" ht="12.75">
      <c r="E44" s="42" t="s">
        <v>88</v>
      </c>
      <c r="F44" s="43" t="s">
        <v>88</v>
      </c>
      <c r="H44" s="42" t="s">
        <v>88</v>
      </c>
      <c r="I44" s="43" t="s">
        <v>88</v>
      </c>
    </row>
    <row r="45" spans="5:9" ht="12.75">
      <c r="E45" s="42" t="s">
        <v>89</v>
      </c>
      <c r="F45" s="43" t="s">
        <v>90</v>
      </c>
      <c r="H45" s="42" t="s">
        <v>91</v>
      </c>
      <c r="I45" s="43" t="s">
        <v>90</v>
      </c>
    </row>
    <row r="46" spans="5:9" ht="12.75">
      <c r="E46" s="44"/>
      <c r="F46" s="43" t="s">
        <v>92</v>
      </c>
      <c r="H46" s="44"/>
      <c r="I46" s="43" t="s">
        <v>92</v>
      </c>
    </row>
    <row r="47" spans="5:9" ht="12.75">
      <c r="E47" s="44"/>
      <c r="F47" s="43" t="s">
        <v>89</v>
      </c>
      <c r="H47" s="44"/>
      <c r="I47" s="43" t="s">
        <v>93</v>
      </c>
    </row>
    <row r="48" spans="5:9" ht="12.75">
      <c r="E48" s="45" t="s">
        <v>221</v>
      </c>
      <c r="F48" s="63" t="s">
        <v>220</v>
      </c>
      <c r="H48" s="45" t="s">
        <v>221</v>
      </c>
      <c r="I48" s="46" t="s">
        <v>220</v>
      </c>
    </row>
    <row r="49" spans="5:9" ht="12.75">
      <c r="E49" s="47" t="s">
        <v>2</v>
      </c>
      <c r="F49" s="48" t="s">
        <v>2</v>
      </c>
      <c r="H49" s="47" t="s">
        <v>2</v>
      </c>
      <c r="I49" s="48" t="s">
        <v>2</v>
      </c>
    </row>
    <row r="51" spans="1:9" ht="12.75">
      <c r="A51">
        <v>1</v>
      </c>
      <c r="B51" t="s">
        <v>101</v>
      </c>
      <c r="E51" s="23">
        <v>1029</v>
      </c>
      <c r="F51" s="73">
        <v>363</v>
      </c>
      <c r="G51" s="7"/>
      <c r="H51" s="23">
        <v>2456</v>
      </c>
      <c r="I51" s="23">
        <v>1945</v>
      </c>
    </row>
    <row r="52" spans="5:9" ht="12.75">
      <c r="E52" s="7"/>
      <c r="F52" s="7"/>
      <c r="G52" s="7"/>
      <c r="H52" s="7"/>
      <c r="I52" s="7"/>
    </row>
    <row r="53" spans="1:9" ht="12.75">
      <c r="A53">
        <v>2</v>
      </c>
      <c r="B53" t="s">
        <v>102</v>
      </c>
      <c r="E53" s="7">
        <v>0</v>
      </c>
      <c r="F53" s="35">
        <v>0</v>
      </c>
      <c r="G53" s="7"/>
      <c r="H53" s="7">
        <v>0</v>
      </c>
      <c r="I53" s="7">
        <v>0</v>
      </c>
    </row>
    <row r="54" spans="5:9" ht="12.75">
      <c r="E54" s="7"/>
      <c r="F54" s="7"/>
      <c r="G54" s="7"/>
      <c r="H54" s="7"/>
      <c r="I54" s="7"/>
    </row>
  </sheetData>
  <printOptions/>
  <pageMargins left="0.53" right="0.75" top="0.7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3">
      <selection activeCell="D16" sqref="D16"/>
    </sheetView>
  </sheetViews>
  <sheetFormatPr defaultColWidth="9.140625" defaultRowHeight="12.75"/>
  <cols>
    <col min="3" max="3" width="10.7109375" style="0" customWidth="1"/>
    <col min="4" max="5" width="11.7109375" style="0" customWidth="1"/>
    <col min="6" max="6" width="1.7109375" style="0" customWidth="1"/>
    <col min="7" max="8" width="11.7109375" style="0" customWidth="1"/>
    <col min="9" max="9" width="2.28125" style="0" customWidth="1"/>
    <col min="10" max="10" width="11.28125" style="0" bestFit="1" customWidth="1"/>
    <col min="11" max="11" width="12.8515625" style="0" bestFit="1" customWidth="1"/>
    <col min="12" max="12" width="10.281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136</v>
      </c>
    </row>
    <row r="4" ht="12.75">
      <c r="A4" s="1" t="s">
        <v>3</v>
      </c>
    </row>
    <row r="5" ht="12.75">
      <c r="A5" s="1"/>
    </row>
    <row r="6" ht="12.75">
      <c r="A6" s="1" t="s">
        <v>182</v>
      </c>
    </row>
    <row r="7" ht="12.75">
      <c r="A7" s="1" t="s">
        <v>223</v>
      </c>
    </row>
    <row r="8" ht="12.75">
      <c r="A8" s="1"/>
    </row>
    <row r="9" spans="1:8" ht="12.75">
      <c r="A9" s="1"/>
      <c r="D9" s="178" t="s">
        <v>134</v>
      </c>
      <c r="E9" s="178"/>
      <c r="G9" s="178" t="s">
        <v>224</v>
      </c>
      <c r="H9" s="178"/>
    </row>
    <row r="10" spans="1:8" ht="12.75">
      <c r="A10" s="1"/>
      <c r="D10" s="179" t="s">
        <v>222</v>
      </c>
      <c r="E10" s="179"/>
      <c r="F10" s="1"/>
      <c r="G10" s="178" t="s">
        <v>1</v>
      </c>
      <c r="H10" s="178"/>
    </row>
    <row r="11" spans="4:8" ht="12.75">
      <c r="D11" s="4">
        <v>2006</v>
      </c>
      <c r="E11" s="4">
        <v>2005</v>
      </c>
      <c r="F11" s="1"/>
      <c r="G11" s="4">
        <f>+D11</f>
        <v>2006</v>
      </c>
      <c r="H11" s="4">
        <f>+E11</f>
        <v>2005</v>
      </c>
    </row>
    <row r="12" spans="4:8" ht="12.75">
      <c r="D12" s="4" t="s">
        <v>2</v>
      </c>
      <c r="E12" s="4" t="s">
        <v>2</v>
      </c>
      <c r="F12" s="1"/>
      <c r="G12" s="4" t="s">
        <v>2</v>
      </c>
      <c r="H12" s="4" t="s">
        <v>2</v>
      </c>
    </row>
    <row r="13" spans="4:5" ht="12.75">
      <c r="D13" s="2"/>
      <c r="E13" s="2"/>
    </row>
    <row r="14" spans="1:10" ht="13.5" thickBot="1">
      <c r="A14" t="s">
        <v>5</v>
      </c>
      <c r="D14" s="20">
        <v>75310</v>
      </c>
      <c r="E14" s="20">
        <v>42812</v>
      </c>
      <c r="F14" s="34" t="s">
        <v>193</v>
      </c>
      <c r="G14" s="36">
        <v>287623</v>
      </c>
      <c r="H14" s="122">
        <v>219476</v>
      </c>
      <c r="I14" s="119" t="s">
        <v>193</v>
      </c>
      <c r="J14" s="72"/>
    </row>
    <row r="15" spans="4:9" ht="13.5" thickTop="1">
      <c r="D15" s="7"/>
      <c r="E15" s="7"/>
      <c r="F15" s="7"/>
      <c r="G15" s="7"/>
      <c r="H15" s="7"/>
      <c r="I15" s="65"/>
    </row>
    <row r="16" spans="1:11" ht="12.75">
      <c r="A16" t="s">
        <v>225</v>
      </c>
      <c r="D16" s="23">
        <v>11465</v>
      </c>
      <c r="E16" s="23">
        <v>-21536</v>
      </c>
      <c r="F16" s="7"/>
      <c r="G16" s="23">
        <v>37648</v>
      </c>
      <c r="H16" s="23">
        <v>-21703</v>
      </c>
      <c r="I16" s="32"/>
      <c r="J16" s="23"/>
      <c r="K16" s="32"/>
    </row>
    <row r="17" spans="4:10" ht="12.75">
      <c r="D17" s="7"/>
      <c r="E17" s="7"/>
      <c r="F17" s="7"/>
      <c r="G17" s="7"/>
      <c r="H17" s="7"/>
      <c r="J17" s="7"/>
    </row>
    <row r="18" spans="1:10" ht="12.75">
      <c r="A18" t="s">
        <v>80</v>
      </c>
      <c r="D18" s="23">
        <v>0</v>
      </c>
      <c r="E18" s="23">
        <v>0</v>
      </c>
      <c r="F18" s="23"/>
      <c r="G18" s="23">
        <v>0</v>
      </c>
      <c r="H18" s="23">
        <v>0</v>
      </c>
      <c r="J18" s="23"/>
    </row>
    <row r="19" spans="1:8" ht="12.75">
      <c r="A19" t="s">
        <v>79</v>
      </c>
      <c r="D19" s="23">
        <v>1029</v>
      </c>
      <c r="E19" s="23">
        <v>363</v>
      </c>
      <c r="F19" s="23"/>
      <c r="G19" s="23">
        <v>2456</v>
      </c>
      <c r="H19" s="7">
        <v>1945</v>
      </c>
    </row>
    <row r="20" spans="1:11" ht="12.75">
      <c r="A20" t="s">
        <v>196</v>
      </c>
      <c r="D20" s="23">
        <v>0</v>
      </c>
      <c r="E20" s="23">
        <v>89</v>
      </c>
      <c r="F20" s="23"/>
      <c r="G20" s="23">
        <v>0</v>
      </c>
      <c r="H20" s="7">
        <v>2713</v>
      </c>
      <c r="I20" s="21"/>
      <c r="J20" s="32"/>
      <c r="K20" s="38"/>
    </row>
    <row r="21" spans="1:11" ht="12.75">
      <c r="A21" t="s">
        <v>184</v>
      </c>
      <c r="D21" s="25">
        <v>-2139</v>
      </c>
      <c r="E21" s="25">
        <v>-1151</v>
      </c>
      <c r="F21" s="25"/>
      <c r="G21" s="25">
        <v>2318</v>
      </c>
      <c r="H21" s="8">
        <v>2491</v>
      </c>
      <c r="K21" s="38"/>
    </row>
    <row r="22" spans="4:11" ht="12.75">
      <c r="D22" s="23"/>
      <c r="E22" s="23"/>
      <c r="F22" s="23"/>
      <c r="G22" s="23"/>
      <c r="H22" s="7"/>
      <c r="J22" s="102"/>
      <c r="K22" s="175"/>
    </row>
    <row r="23" spans="1:12" ht="12.75">
      <c r="A23" t="s">
        <v>215</v>
      </c>
      <c r="D23" s="23">
        <f>SUM(D16:D21)</f>
        <v>10355</v>
      </c>
      <c r="E23" s="23">
        <f>SUM(E16:E21)</f>
        <v>-22235</v>
      </c>
      <c r="F23" s="23"/>
      <c r="G23" s="23">
        <f>SUM(G16:G21)</f>
        <v>42422</v>
      </c>
      <c r="H23" s="23">
        <f>SUM(H16:H21)</f>
        <v>-14554</v>
      </c>
      <c r="I23" s="32"/>
      <c r="K23" s="176"/>
      <c r="L23" s="65"/>
    </row>
    <row r="24" spans="4:11" ht="12.75">
      <c r="D24" s="23"/>
      <c r="E24" s="23"/>
      <c r="F24" s="23"/>
      <c r="G24" s="23"/>
      <c r="H24" s="7"/>
      <c r="I24" s="65"/>
      <c r="K24" s="175"/>
    </row>
    <row r="25" spans="1:11" ht="12.75">
      <c r="A25" t="s">
        <v>6</v>
      </c>
      <c r="D25" s="114">
        <v>-5432</v>
      </c>
      <c r="E25" s="114">
        <v>7056</v>
      </c>
      <c r="F25" s="101"/>
      <c r="G25" s="114">
        <v>-10139</v>
      </c>
      <c r="H25" s="25">
        <v>3865</v>
      </c>
      <c r="K25" s="177"/>
    </row>
    <row r="26" spans="4:11" ht="12.75">
      <c r="D26" s="101"/>
      <c r="E26" s="101"/>
      <c r="F26" s="101"/>
      <c r="G26" s="101"/>
      <c r="H26" s="7"/>
      <c r="I26" s="32"/>
      <c r="K26" s="168"/>
    </row>
    <row r="27" spans="1:9" ht="12.75">
      <c r="A27" t="s">
        <v>282</v>
      </c>
      <c r="D27" s="101">
        <f>+D23+D25</f>
        <v>4923</v>
      </c>
      <c r="E27" s="101">
        <f>+E23+E25</f>
        <v>-15179</v>
      </c>
      <c r="F27" s="101"/>
      <c r="G27" s="101">
        <f>+G23+G25</f>
        <v>32283</v>
      </c>
      <c r="H27" s="23">
        <f>+H23+H25</f>
        <v>-10689</v>
      </c>
      <c r="I27" s="32"/>
    </row>
    <row r="28" spans="4:9" ht="13.5" thickBot="1">
      <c r="D28" s="115"/>
      <c r="E28" s="115"/>
      <c r="F28" s="105"/>
      <c r="G28" s="115"/>
      <c r="H28" s="36"/>
      <c r="I28" s="65"/>
    </row>
    <row r="29" spans="4:8" ht="13.5" thickTop="1">
      <c r="D29" s="7"/>
      <c r="E29" s="7"/>
      <c r="F29" s="7"/>
      <c r="G29" s="7"/>
      <c r="H29" s="7"/>
    </row>
    <row r="30" spans="1:8" ht="12.75">
      <c r="A30" t="s">
        <v>283</v>
      </c>
      <c r="D30" s="7"/>
      <c r="E30" s="7"/>
      <c r="F30" s="7"/>
      <c r="G30" s="7"/>
      <c r="H30" s="7"/>
    </row>
    <row r="31" spans="1:8" ht="13.5" thickBot="1">
      <c r="A31" s="31" t="s">
        <v>140</v>
      </c>
      <c r="B31" t="s">
        <v>141</v>
      </c>
      <c r="C31" s="37"/>
      <c r="D31" s="39">
        <v>2.624110378553028</v>
      </c>
      <c r="E31" s="39">
        <v>-8.3</v>
      </c>
      <c r="F31" s="23"/>
      <c r="G31" s="39">
        <v>17.556651966991225</v>
      </c>
      <c r="H31" s="39">
        <v>-5.85</v>
      </c>
    </row>
    <row r="32" spans="1:8" ht="13.5" thickTop="1">
      <c r="A32" s="31"/>
      <c r="C32" s="37"/>
      <c r="D32" s="23"/>
      <c r="E32" s="23"/>
      <c r="F32" s="23"/>
      <c r="G32" s="23"/>
      <c r="H32" s="38"/>
    </row>
    <row r="33" spans="1:9" ht="13.5" thickBot="1">
      <c r="A33" s="31" t="s">
        <v>140</v>
      </c>
      <c r="B33" t="s">
        <v>142</v>
      </c>
      <c r="C33" s="37"/>
      <c r="D33" s="169" t="s">
        <v>269</v>
      </c>
      <c r="E33" s="39">
        <v>-8.29</v>
      </c>
      <c r="F33" s="30"/>
      <c r="G33" s="169" t="s">
        <v>269</v>
      </c>
      <c r="H33" s="39">
        <v>-5.84</v>
      </c>
      <c r="I33" s="2"/>
    </row>
    <row r="34" spans="4:8" ht="13.5" thickTop="1">
      <c r="D34" s="7"/>
      <c r="E34" s="7"/>
      <c r="F34" s="7"/>
      <c r="G34" s="7"/>
      <c r="H34" s="7"/>
    </row>
    <row r="35" spans="1:8" ht="12.75">
      <c r="A35" s="31"/>
      <c r="D35" s="7"/>
      <c r="E35" s="7"/>
      <c r="F35" s="7"/>
      <c r="G35" s="7"/>
      <c r="H35" s="7"/>
    </row>
    <row r="36" spans="4:8" ht="12.75">
      <c r="D36" s="7"/>
      <c r="E36" s="7"/>
      <c r="F36" s="7"/>
      <c r="G36" s="7"/>
      <c r="H36" s="7"/>
    </row>
    <row r="37" spans="1:8" ht="12.75">
      <c r="A37" s="31" t="s">
        <v>192</v>
      </c>
      <c r="B37" t="s">
        <v>284</v>
      </c>
      <c r="D37" s="7"/>
      <c r="E37" s="7"/>
      <c r="F37" s="7"/>
      <c r="G37" s="7"/>
      <c r="H37" s="7"/>
    </row>
    <row r="38" spans="2:8" ht="12.75">
      <c r="B38" t="s">
        <v>280</v>
      </c>
      <c r="D38" s="7"/>
      <c r="E38" s="7"/>
      <c r="F38" s="7"/>
      <c r="G38" s="7"/>
      <c r="H38" s="7"/>
    </row>
    <row r="39" spans="2:8" ht="12.75">
      <c r="B39" t="s">
        <v>281</v>
      </c>
      <c r="D39" s="7"/>
      <c r="E39" s="7"/>
      <c r="F39" s="7"/>
      <c r="G39" s="7"/>
      <c r="H39" s="7"/>
    </row>
    <row r="40" spans="2:8" ht="12.75">
      <c r="B40" t="s">
        <v>198</v>
      </c>
      <c r="D40" s="7"/>
      <c r="E40" s="7"/>
      <c r="F40" s="7"/>
      <c r="G40" s="7"/>
      <c r="H40" s="7"/>
    </row>
    <row r="41" spans="2:8" ht="12.75">
      <c r="B41" t="s">
        <v>199</v>
      </c>
      <c r="D41" s="7"/>
      <c r="E41" s="7"/>
      <c r="F41" s="7"/>
      <c r="G41" s="7"/>
      <c r="H41" s="7"/>
    </row>
    <row r="42" spans="4:8" ht="12.75">
      <c r="D42" s="7"/>
      <c r="E42" s="7"/>
      <c r="F42" s="7"/>
      <c r="G42" s="7"/>
      <c r="H42" s="7"/>
    </row>
    <row r="43" spans="4:8" ht="12.75">
      <c r="D43" s="7"/>
      <c r="E43" s="7"/>
      <c r="F43" s="7"/>
      <c r="G43" s="7"/>
      <c r="H43" s="7"/>
    </row>
    <row r="44" spans="1:8" ht="12.75">
      <c r="A44" s="1" t="s">
        <v>183</v>
      </c>
      <c r="D44" s="7"/>
      <c r="E44" s="7"/>
      <c r="F44" s="7"/>
      <c r="G44" s="7"/>
      <c r="H44" s="7"/>
    </row>
    <row r="45" spans="1:9" ht="12.75">
      <c r="A45" s="178" t="s">
        <v>185</v>
      </c>
      <c r="B45" s="178"/>
      <c r="C45" s="178"/>
      <c r="D45" s="178"/>
      <c r="E45" s="178"/>
      <c r="F45" s="178"/>
      <c r="G45" s="178"/>
      <c r="H45" s="178"/>
      <c r="I45" s="178"/>
    </row>
    <row r="46" spans="4:8" ht="12.75">
      <c r="D46" s="7"/>
      <c r="E46" s="7"/>
      <c r="F46" s="7"/>
      <c r="G46" s="7"/>
      <c r="H46" s="7"/>
    </row>
    <row r="47" spans="4:8" ht="12.75">
      <c r="D47" s="7"/>
      <c r="E47" s="7"/>
      <c r="F47" s="7"/>
      <c r="G47" s="7"/>
      <c r="H47" s="7"/>
    </row>
    <row r="48" spans="4:8" ht="12.75">
      <c r="D48" s="7"/>
      <c r="E48" s="7"/>
      <c r="F48" s="7"/>
      <c r="G48" s="7"/>
      <c r="H48" s="7"/>
    </row>
    <row r="49" spans="4:8" ht="12.75">
      <c r="D49" s="7"/>
      <c r="E49" s="7"/>
      <c r="F49" s="7"/>
      <c r="G49" s="7"/>
      <c r="H49" s="7"/>
    </row>
    <row r="50" spans="4:8" ht="12.75">
      <c r="D50" s="113"/>
      <c r="E50" s="7"/>
      <c r="F50" s="7"/>
      <c r="G50" s="7"/>
      <c r="H50" s="7"/>
    </row>
    <row r="51" spans="4:8" ht="12.75">
      <c r="D51" s="7"/>
      <c r="E51" s="7"/>
      <c r="F51" s="7"/>
      <c r="G51" s="7"/>
      <c r="H51" s="7"/>
    </row>
    <row r="52" spans="4:8" ht="12.75">
      <c r="D52" s="113"/>
      <c r="E52" s="7"/>
      <c r="F52" s="7"/>
      <c r="G52" s="7"/>
      <c r="H52" s="7"/>
    </row>
    <row r="53" spans="1:8" ht="12.75">
      <c r="A53" s="1"/>
      <c r="D53" s="7"/>
      <c r="E53" s="7"/>
      <c r="F53" s="7"/>
      <c r="G53" s="7"/>
      <c r="H53" s="7"/>
    </row>
    <row r="54" spans="1:8" ht="12.75">
      <c r="A54" s="1"/>
      <c r="D54" s="7"/>
      <c r="E54" s="7"/>
      <c r="F54" s="7"/>
      <c r="G54" s="7"/>
      <c r="H54" s="7"/>
    </row>
    <row r="55" spans="4:8" ht="12.75">
      <c r="D55" s="7"/>
      <c r="E55" s="7"/>
      <c r="F55" s="7"/>
      <c r="G55" s="7"/>
      <c r="H55" s="7"/>
    </row>
    <row r="56" spans="4:8" ht="12.75">
      <c r="D56" s="7"/>
      <c r="E56" s="7"/>
      <c r="F56" s="7"/>
      <c r="G56" s="7"/>
      <c r="H56" s="7"/>
    </row>
    <row r="57" spans="4:8" ht="12.75">
      <c r="D57" s="7"/>
      <c r="E57" s="7"/>
      <c r="F57" s="7"/>
      <c r="G57" s="7"/>
      <c r="H57" s="7"/>
    </row>
    <row r="58" spans="4:8" ht="12.75">
      <c r="D58" s="7"/>
      <c r="E58" s="7"/>
      <c r="F58" s="7"/>
      <c r="G58" s="7"/>
      <c r="H58" s="7"/>
    </row>
    <row r="59" spans="4:8" ht="12.75">
      <c r="D59" s="7"/>
      <c r="E59" s="7"/>
      <c r="F59" s="7"/>
      <c r="G59" s="7"/>
      <c r="H59" s="7"/>
    </row>
    <row r="60" spans="4:8" ht="12.75">
      <c r="D60" s="7"/>
      <c r="E60" s="7"/>
      <c r="F60" s="7"/>
      <c r="G60" s="7"/>
      <c r="H60" s="7"/>
    </row>
    <row r="61" spans="4:8" ht="12.75">
      <c r="D61" s="7"/>
      <c r="E61" s="7"/>
      <c r="F61" s="7"/>
      <c r="G61" s="7"/>
      <c r="H61" s="7"/>
    </row>
    <row r="62" spans="4:8" ht="12.75">
      <c r="D62" s="7"/>
      <c r="E62" s="7"/>
      <c r="F62" s="7"/>
      <c r="G62" s="7"/>
      <c r="H62" s="7"/>
    </row>
    <row r="63" spans="4:8" ht="12.75">
      <c r="D63" s="7"/>
      <c r="E63" s="7"/>
      <c r="F63" s="7"/>
      <c r="G63" s="7"/>
      <c r="H63" s="7"/>
    </row>
    <row r="64" spans="4:8" ht="12.75">
      <c r="D64" s="7"/>
      <c r="E64" s="7"/>
      <c r="F64" s="7"/>
      <c r="G64" s="7"/>
      <c r="H64" s="7"/>
    </row>
    <row r="65" spans="4:8" ht="12.75">
      <c r="D65" s="7"/>
      <c r="E65" s="7"/>
      <c r="F65" s="7"/>
      <c r="G65" s="7"/>
      <c r="H65" s="7"/>
    </row>
    <row r="66" spans="4:8" ht="12.75">
      <c r="D66" s="7"/>
      <c r="E66" s="7"/>
      <c r="F66" s="7"/>
      <c r="G66" s="7"/>
      <c r="H66" s="7"/>
    </row>
    <row r="67" spans="4:8" ht="12.75">
      <c r="D67" s="7"/>
      <c r="E67" s="7"/>
      <c r="F67" s="7"/>
      <c r="G67" s="7"/>
      <c r="H67" s="7"/>
    </row>
    <row r="68" spans="4:8" ht="12.75">
      <c r="D68" s="7"/>
      <c r="E68" s="7"/>
      <c r="F68" s="7"/>
      <c r="G68" s="7"/>
      <c r="H68" s="7"/>
    </row>
    <row r="69" spans="4:8" ht="12.75">
      <c r="D69" s="7"/>
      <c r="E69" s="7"/>
      <c r="F69" s="7"/>
      <c r="G69" s="7"/>
      <c r="H69" s="7"/>
    </row>
    <row r="70" spans="4:8" ht="12.75">
      <c r="D70" s="7"/>
      <c r="E70" s="7"/>
      <c r="F70" s="7"/>
      <c r="G70" s="7"/>
      <c r="H70" s="7"/>
    </row>
  </sheetData>
  <mergeCells count="5">
    <mergeCell ref="A45:I45"/>
    <mergeCell ref="D9:E9"/>
    <mergeCell ref="D10:E10"/>
    <mergeCell ref="G9:H9"/>
    <mergeCell ref="G10:H10"/>
  </mergeCells>
  <printOptions/>
  <pageMargins left="0.75" right="0.75" top="1" bottom="1" header="0.5" footer="0.5"/>
  <pageSetup horizontalDpi="600" verticalDpi="600" orientation="portrait" paperSize="9" scale="97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34">
      <selection activeCell="I50" sqref="I50"/>
    </sheetView>
  </sheetViews>
  <sheetFormatPr defaultColWidth="9.140625" defaultRowHeight="12.75"/>
  <cols>
    <col min="5" max="5" width="17.57421875" style="0" customWidth="1"/>
    <col min="6" max="6" width="3.00390625" style="0" customWidth="1"/>
    <col min="7" max="7" width="16.8515625" style="0" customWidth="1"/>
    <col min="8" max="8" width="10.003906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136</v>
      </c>
    </row>
    <row r="4" ht="12.75">
      <c r="A4" s="1" t="s">
        <v>3</v>
      </c>
    </row>
    <row r="5" ht="12.75">
      <c r="A5" s="1"/>
    </row>
    <row r="6" ht="12.75">
      <c r="A6" s="1" t="s">
        <v>7</v>
      </c>
    </row>
    <row r="7" ht="12.75">
      <c r="A7" s="1" t="s">
        <v>226</v>
      </c>
    </row>
    <row r="8" ht="12.75">
      <c r="A8" s="1"/>
    </row>
    <row r="9" spans="5:7" ht="12.75">
      <c r="E9" s="5" t="s">
        <v>227</v>
      </c>
      <c r="F9" s="6"/>
      <c r="G9" s="5" t="s">
        <v>176</v>
      </c>
    </row>
    <row r="10" spans="5:7" ht="12.75">
      <c r="E10" s="4" t="s">
        <v>2</v>
      </c>
      <c r="F10" s="1"/>
      <c r="G10" s="4" t="s">
        <v>2</v>
      </c>
    </row>
    <row r="12" spans="1:7" ht="12.75">
      <c r="A12" t="s">
        <v>8</v>
      </c>
      <c r="E12" s="7">
        <v>405528</v>
      </c>
      <c r="F12" s="7"/>
      <c r="G12" s="7">
        <v>435649</v>
      </c>
    </row>
    <row r="13" spans="5:7" ht="12.75">
      <c r="E13" s="7"/>
      <c r="F13" s="7"/>
      <c r="G13" s="7"/>
    </row>
    <row r="14" spans="1:7" ht="12.75">
      <c r="A14" t="s">
        <v>9</v>
      </c>
      <c r="E14" s="7">
        <v>71799</v>
      </c>
      <c r="F14" s="7"/>
      <c r="G14" s="7">
        <v>69549</v>
      </c>
    </row>
    <row r="15" spans="5:7" ht="12.75">
      <c r="E15" s="7"/>
      <c r="F15" s="7"/>
      <c r="G15" s="7"/>
    </row>
    <row r="16" spans="1:7" ht="12.75">
      <c r="A16" t="s">
        <v>10</v>
      </c>
      <c r="E16" s="7">
        <v>13550</v>
      </c>
      <c r="F16" s="7"/>
      <c r="G16" s="7">
        <v>13379</v>
      </c>
    </row>
    <row r="17" spans="5:7" ht="12.75">
      <c r="E17" s="7"/>
      <c r="F17" s="7"/>
      <c r="G17" s="7"/>
    </row>
    <row r="18" spans="1:7" ht="12.75">
      <c r="A18" t="s">
        <v>11</v>
      </c>
      <c r="E18" s="7">
        <v>121</v>
      </c>
      <c r="F18" s="7"/>
      <c r="G18" s="7">
        <v>121</v>
      </c>
    </row>
    <row r="19" spans="5:7" ht="12.75">
      <c r="E19" s="7"/>
      <c r="F19" s="7"/>
      <c r="G19" s="7"/>
    </row>
    <row r="20" spans="1:7" ht="12.75">
      <c r="A20" t="s">
        <v>270</v>
      </c>
      <c r="E20" s="7">
        <v>4700</v>
      </c>
      <c r="F20" s="7"/>
      <c r="G20" s="7">
        <v>0</v>
      </c>
    </row>
    <row r="21" spans="5:7" ht="12.75">
      <c r="E21" s="7"/>
      <c r="F21" s="7"/>
      <c r="G21" s="7"/>
    </row>
    <row r="22" spans="1:7" ht="12.75">
      <c r="A22" t="s">
        <v>12</v>
      </c>
      <c r="E22" s="7"/>
      <c r="F22" s="7"/>
      <c r="G22" s="7"/>
    </row>
    <row r="23" spans="5:7" ht="12.75">
      <c r="E23" s="7"/>
      <c r="F23" s="7"/>
      <c r="G23" s="7"/>
    </row>
    <row r="24" spans="2:7" ht="12.75">
      <c r="B24" t="s">
        <v>13</v>
      </c>
      <c r="E24" s="9">
        <v>54463</v>
      </c>
      <c r="F24" s="7"/>
      <c r="G24" s="9">
        <v>59649</v>
      </c>
    </row>
    <row r="25" spans="5:7" ht="12.75">
      <c r="E25" s="10"/>
      <c r="F25" s="7"/>
      <c r="G25" s="10"/>
    </row>
    <row r="26" spans="2:7" ht="12.75">
      <c r="B26" t="s">
        <v>158</v>
      </c>
      <c r="E26" s="10">
        <v>35746</v>
      </c>
      <c r="F26" s="7"/>
      <c r="G26" s="10">
        <v>21770</v>
      </c>
    </row>
    <row r="27" spans="5:7" ht="12.75">
      <c r="E27" s="10"/>
      <c r="F27" s="7"/>
      <c r="G27" s="10"/>
    </row>
    <row r="28" spans="2:7" ht="12.75">
      <c r="B28" t="s">
        <v>15</v>
      </c>
      <c r="E28" s="10">
        <v>732</v>
      </c>
      <c r="F28" s="7"/>
      <c r="G28" s="10">
        <v>2173</v>
      </c>
    </row>
    <row r="29" spans="5:7" ht="12.75">
      <c r="E29" s="10"/>
      <c r="F29" s="7"/>
      <c r="G29" s="10"/>
    </row>
    <row r="30" spans="2:7" ht="12.75">
      <c r="B30" t="s">
        <v>14</v>
      </c>
      <c r="E30" s="10">
        <v>111302</v>
      </c>
      <c r="F30" s="7"/>
      <c r="G30" s="10">
        <v>55683</v>
      </c>
    </row>
    <row r="31" spans="5:7" ht="12.75">
      <c r="E31" s="10"/>
      <c r="F31" s="7"/>
      <c r="G31" s="10"/>
    </row>
    <row r="32" spans="5:7" ht="12.75">
      <c r="E32" s="11">
        <v>202243</v>
      </c>
      <c r="F32" s="7"/>
      <c r="G32" s="11">
        <v>139275</v>
      </c>
    </row>
    <row r="33" spans="1:7" ht="12.75">
      <c r="A33" t="s">
        <v>16</v>
      </c>
      <c r="E33" s="9"/>
      <c r="F33" s="7"/>
      <c r="G33" s="9"/>
    </row>
    <row r="34" spans="5:7" ht="12.75">
      <c r="E34" s="10"/>
      <c r="F34" s="7"/>
      <c r="G34" s="10"/>
    </row>
    <row r="35" spans="2:7" ht="12.75">
      <c r="B35" t="s">
        <v>143</v>
      </c>
      <c r="E35" s="10">
        <v>34001</v>
      </c>
      <c r="F35" s="7"/>
      <c r="G35" s="10">
        <v>27497</v>
      </c>
    </row>
    <row r="36" spans="5:8" ht="12.75">
      <c r="E36" s="10"/>
      <c r="F36" s="7"/>
      <c r="G36" s="10"/>
      <c r="H36" s="21"/>
    </row>
    <row r="37" spans="2:7" ht="12.75">
      <c r="B37" t="s">
        <v>17</v>
      </c>
      <c r="E37" s="10">
        <v>0</v>
      </c>
      <c r="F37" s="7"/>
      <c r="G37" s="10">
        <v>0</v>
      </c>
    </row>
    <row r="38" spans="5:7" ht="12.75">
      <c r="E38" s="10"/>
      <c r="F38" s="7"/>
      <c r="G38" s="10"/>
    </row>
    <row r="39" spans="2:7" ht="12.75">
      <c r="B39" t="s">
        <v>6</v>
      </c>
      <c r="E39" s="10">
        <v>0</v>
      </c>
      <c r="F39" s="7"/>
      <c r="G39" s="10">
        <v>0</v>
      </c>
    </row>
    <row r="40" spans="5:7" ht="12.75">
      <c r="E40" s="10"/>
      <c r="F40" s="7"/>
      <c r="G40" s="10"/>
    </row>
    <row r="41" spans="2:7" ht="12.75">
      <c r="B41" t="s">
        <v>209</v>
      </c>
      <c r="E41" s="10">
        <v>0</v>
      </c>
      <c r="F41" s="7"/>
      <c r="G41" s="10">
        <v>0</v>
      </c>
    </row>
    <row r="42" spans="5:7" ht="12.75">
      <c r="E42" s="10"/>
      <c r="F42" s="7"/>
      <c r="G42" s="10"/>
    </row>
    <row r="43" spans="5:7" ht="12.75">
      <c r="E43" s="11">
        <v>34001</v>
      </c>
      <c r="F43" s="7"/>
      <c r="G43" s="11">
        <v>27497</v>
      </c>
    </row>
    <row r="44" spans="5:7" ht="12.75">
      <c r="E44" s="7"/>
      <c r="F44" s="7"/>
      <c r="G44" s="7"/>
    </row>
    <row r="45" spans="1:7" ht="12.75">
      <c r="A45" t="s">
        <v>18</v>
      </c>
      <c r="E45" s="7">
        <v>168242</v>
      </c>
      <c r="F45" s="7"/>
      <c r="G45" s="7">
        <v>111778</v>
      </c>
    </row>
    <row r="46" spans="5:7" ht="12.75">
      <c r="E46" s="7"/>
      <c r="F46" s="7"/>
      <c r="G46" s="7"/>
    </row>
    <row r="47" spans="5:7" ht="13.5" thickBot="1">
      <c r="E47" s="12">
        <v>663940</v>
      </c>
      <c r="F47" s="7"/>
      <c r="G47" s="12">
        <v>630476</v>
      </c>
    </row>
    <row r="48" spans="5:7" ht="13.5" thickTop="1">
      <c r="E48" s="7"/>
      <c r="F48" s="7"/>
      <c r="G48" s="7"/>
    </row>
    <row r="49" spans="1:7" ht="12.75">
      <c r="A49" t="s">
        <v>19</v>
      </c>
      <c r="E49" s="7"/>
      <c r="F49" s="7"/>
      <c r="G49" s="7"/>
    </row>
    <row r="50" spans="2:7" ht="12.75">
      <c r="B50" t="s">
        <v>20</v>
      </c>
      <c r="E50" s="7">
        <v>184277</v>
      </c>
      <c r="F50" s="7"/>
      <c r="G50" s="7">
        <v>184264</v>
      </c>
    </row>
    <row r="51" spans="2:7" ht="12.75">
      <c r="B51" t="s">
        <v>21</v>
      </c>
      <c r="E51" s="99">
        <v>443281</v>
      </c>
      <c r="F51" s="7"/>
      <c r="G51" s="8">
        <v>417640</v>
      </c>
    </row>
    <row r="52" spans="2:7" ht="12.75">
      <c r="B52" t="s">
        <v>22</v>
      </c>
      <c r="E52" s="100">
        <v>627558</v>
      </c>
      <c r="F52" s="7"/>
      <c r="G52" s="7">
        <v>601904</v>
      </c>
    </row>
    <row r="53" spans="1:7" ht="12.75">
      <c r="A53" t="s">
        <v>23</v>
      </c>
      <c r="E53" s="100"/>
      <c r="F53" s="7"/>
      <c r="G53" s="7"/>
    </row>
    <row r="54" spans="2:7" ht="12.75">
      <c r="B54" t="s">
        <v>17</v>
      </c>
      <c r="E54" s="100">
        <v>0</v>
      </c>
      <c r="F54" s="7"/>
      <c r="G54" s="7">
        <v>0</v>
      </c>
    </row>
    <row r="55" spans="2:7" ht="12.75">
      <c r="B55" t="s">
        <v>24</v>
      </c>
      <c r="E55" s="100">
        <v>0</v>
      </c>
      <c r="F55" s="7"/>
      <c r="G55" s="7">
        <v>0</v>
      </c>
    </row>
    <row r="56" spans="2:8" ht="12.75">
      <c r="B56" t="s">
        <v>25</v>
      </c>
      <c r="E56" s="100">
        <v>36382</v>
      </c>
      <c r="F56" s="7"/>
      <c r="G56" s="7">
        <v>28572</v>
      </c>
      <c r="H56" s="21"/>
    </row>
    <row r="57" spans="5:7" ht="12.75">
      <c r="E57" s="7"/>
      <c r="F57" s="7"/>
      <c r="G57" s="7"/>
    </row>
    <row r="58" spans="5:7" ht="13.5" thickBot="1">
      <c r="E58" s="12">
        <v>663940</v>
      </c>
      <c r="F58" s="7"/>
      <c r="G58" s="12">
        <v>630476</v>
      </c>
    </row>
    <row r="59" spans="5:7" ht="13.5" thickTop="1">
      <c r="E59" s="14"/>
      <c r="F59" s="7"/>
      <c r="G59" s="14"/>
    </row>
    <row r="60" spans="1:7" ht="13.5" thickBot="1">
      <c r="A60" s="19" t="s">
        <v>207</v>
      </c>
      <c r="B60" s="56"/>
      <c r="C60" s="56"/>
      <c r="E60" s="58">
        <v>3.4055145243302203</v>
      </c>
      <c r="F60" s="57"/>
      <c r="G60" s="58">
        <v>3.2665306299657013</v>
      </c>
    </row>
    <row r="61" spans="5:7" ht="13.5" thickTop="1">
      <c r="E61" s="14"/>
      <c r="F61" s="7"/>
      <c r="G61" s="14"/>
    </row>
    <row r="62" spans="5:7" ht="12.75">
      <c r="E62" s="7"/>
      <c r="F62" s="7"/>
      <c r="G62" s="7"/>
    </row>
    <row r="63" spans="1:8" ht="12.75">
      <c r="A63" s="178" t="s">
        <v>81</v>
      </c>
      <c r="B63" s="178"/>
      <c r="C63" s="178"/>
      <c r="D63" s="178"/>
      <c r="E63" s="178"/>
      <c r="F63" s="178"/>
      <c r="G63" s="178"/>
      <c r="H63" s="178"/>
    </row>
    <row r="64" spans="1:8" ht="12.75">
      <c r="A64" s="178" t="s">
        <v>187</v>
      </c>
      <c r="B64" s="178"/>
      <c r="C64" s="178"/>
      <c r="D64" s="178"/>
      <c r="E64" s="178"/>
      <c r="F64" s="178"/>
      <c r="G64" s="178"/>
      <c r="H64" s="178"/>
    </row>
    <row r="65" spans="5:7" ht="12.75">
      <c r="E65" s="7"/>
      <c r="F65" s="7"/>
      <c r="G65" s="7"/>
    </row>
    <row r="66" spans="5:7" ht="12.75">
      <c r="E66" s="7"/>
      <c r="F66" s="7"/>
      <c r="G66" s="7"/>
    </row>
    <row r="67" spans="1:7" ht="12.75">
      <c r="A67" s="1"/>
      <c r="E67" s="7"/>
      <c r="F67" s="7"/>
      <c r="G67" s="7"/>
    </row>
    <row r="68" spans="1:7" ht="12.75">
      <c r="A68" s="1"/>
      <c r="E68" s="7"/>
      <c r="F68" s="7"/>
      <c r="G68" s="7"/>
    </row>
    <row r="69" spans="1:7" ht="12.75">
      <c r="A69" s="19"/>
      <c r="D69" s="121"/>
      <c r="E69" s="7"/>
      <c r="F69" s="7"/>
      <c r="G69" s="7"/>
    </row>
    <row r="70" spans="5:7" ht="12.75">
      <c r="E70" s="7"/>
      <c r="F70" s="7"/>
      <c r="G70" s="7"/>
    </row>
    <row r="71" spans="5:7" ht="12.75">
      <c r="E71" s="7"/>
      <c r="F71" s="7"/>
      <c r="G71" s="7"/>
    </row>
    <row r="72" spans="5:7" ht="12.75">
      <c r="E72" s="7"/>
      <c r="F72" s="7"/>
      <c r="G72" s="7"/>
    </row>
    <row r="73" spans="5:7" ht="12.75">
      <c r="E73" s="7"/>
      <c r="F73" s="7"/>
      <c r="G73" s="7"/>
    </row>
    <row r="74" spans="5:7" ht="12.75">
      <c r="E74" s="7"/>
      <c r="F74" s="7"/>
      <c r="G74" s="7"/>
    </row>
    <row r="75" spans="5:7" ht="12.75">
      <c r="E75" s="7"/>
      <c r="F75" s="7"/>
      <c r="G75" s="7"/>
    </row>
    <row r="76" spans="5:7" ht="12.75">
      <c r="E76" s="7"/>
      <c r="F76" s="7"/>
      <c r="G76" s="7"/>
    </row>
    <row r="77" spans="5:7" ht="12.75">
      <c r="E77" s="7"/>
      <c r="F77" s="7"/>
      <c r="G77" s="7"/>
    </row>
    <row r="78" spans="5:7" ht="12.75">
      <c r="E78" s="7"/>
      <c r="F78" s="7"/>
      <c r="G78" s="7"/>
    </row>
    <row r="79" spans="5:7" ht="12.75">
      <c r="E79" s="7"/>
      <c r="F79" s="7"/>
      <c r="G79" s="7"/>
    </row>
    <row r="80" spans="5:7" ht="12.75">
      <c r="E80" s="7"/>
      <c r="F80" s="7"/>
      <c r="G80" s="7"/>
    </row>
    <row r="81" spans="5:7" ht="12.75">
      <c r="E81" s="7"/>
      <c r="F81" s="7"/>
      <c r="G81" s="7"/>
    </row>
    <row r="82" spans="5:7" ht="12.75">
      <c r="E82" s="7"/>
      <c r="F82" s="7"/>
      <c r="G82" s="7"/>
    </row>
    <row r="83" spans="5:7" ht="12.75">
      <c r="E83" s="7"/>
      <c r="F83" s="7"/>
      <c r="G83" s="7"/>
    </row>
    <row r="84" spans="5:7" ht="12.75">
      <c r="E84" s="7"/>
      <c r="F84" s="7"/>
      <c r="G84" s="7"/>
    </row>
    <row r="85" spans="5:7" ht="12.75">
      <c r="E85" s="7"/>
      <c r="F85" s="7"/>
      <c r="G85" s="7"/>
    </row>
    <row r="86" spans="5:7" ht="12.75">
      <c r="E86" s="7"/>
      <c r="F86" s="7"/>
      <c r="G86" s="7"/>
    </row>
    <row r="87" spans="5:7" ht="12.75">
      <c r="E87" s="7"/>
      <c r="F87" s="7"/>
      <c r="G87" s="7"/>
    </row>
    <row r="88" spans="5:7" ht="12.75">
      <c r="E88" s="7"/>
      <c r="F88" s="7"/>
      <c r="G88" s="7"/>
    </row>
    <row r="89" spans="5:7" ht="12.75">
      <c r="E89" s="7"/>
      <c r="F89" s="7"/>
      <c r="G89" s="7"/>
    </row>
    <row r="90" spans="5:7" ht="12.75">
      <c r="E90" s="7"/>
      <c r="F90" s="7"/>
      <c r="G90" s="7"/>
    </row>
    <row r="91" spans="5:7" ht="12.75">
      <c r="E91" s="7"/>
      <c r="F91" s="7"/>
      <c r="G91" s="7"/>
    </row>
    <row r="92" spans="5:7" ht="12.75">
      <c r="E92" s="7"/>
      <c r="F92" s="7"/>
      <c r="G92" s="7"/>
    </row>
    <row r="93" spans="5:7" ht="12.75">
      <c r="E93" s="7"/>
      <c r="F93" s="7"/>
      <c r="G93" s="7"/>
    </row>
    <row r="94" spans="5:7" ht="12.75">
      <c r="E94" s="7"/>
      <c r="F94" s="7"/>
      <c r="G94" s="7"/>
    </row>
    <row r="95" spans="5:7" ht="12.75">
      <c r="E95" s="7"/>
      <c r="F95" s="7"/>
      <c r="G95" s="7"/>
    </row>
    <row r="96" spans="5:7" ht="12.75">
      <c r="E96" s="7"/>
      <c r="F96" s="7"/>
      <c r="G96" s="7"/>
    </row>
    <row r="97" spans="5:7" ht="12.75">
      <c r="E97" s="7"/>
      <c r="F97" s="7"/>
      <c r="G97" s="7"/>
    </row>
    <row r="98" spans="5:7" ht="12.75">
      <c r="E98" s="7"/>
      <c r="F98" s="7"/>
      <c r="G98" s="7"/>
    </row>
    <row r="99" spans="5:7" ht="12.75">
      <c r="E99" s="7"/>
      <c r="F99" s="7"/>
      <c r="G99" s="7"/>
    </row>
    <row r="100" spans="5:7" ht="12.75">
      <c r="E100" s="7"/>
      <c r="F100" s="7"/>
      <c r="G100" s="7"/>
    </row>
    <row r="101" spans="5:7" ht="12.75">
      <c r="E101" s="7"/>
      <c r="F101" s="7"/>
      <c r="G101" s="7"/>
    </row>
    <row r="102" spans="5:7" ht="12.75">
      <c r="E102" s="7"/>
      <c r="F102" s="7"/>
      <c r="G102" s="7"/>
    </row>
    <row r="103" spans="5:7" ht="12.75">
      <c r="E103" s="7"/>
      <c r="F103" s="7"/>
      <c r="G103" s="7"/>
    </row>
    <row r="104" spans="5:7" ht="12.75">
      <c r="E104" s="7"/>
      <c r="F104" s="7"/>
      <c r="G104" s="7"/>
    </row>
    <row r="105" spans="5:7" ht="12.75">
      <c r="E105" s="7"/>
      <c r="F105" s="7"/>
      <c r="G105" s="7"/>
    </row>
    <row r="106" spans="5:7" ht="12.75">
      <c r="E106" s="7"/>
      <c r="F106" s="7"/>
      <c r="G106" s="7"/>
    </row>
    <row r="107" spans="5:7" ht="12.75">
      <c r="E107" s="7"/>
      <c r="F107" s="7"/>
      <c r="G107" s="7"/>
    </row>
    <row r="108" spans="5:7" ht="12.75">
      <c r="E108" s="7"/>
      <c r="F108" s="7"/>
      <c r="G108" s="7"/>
    </row>
    <row r="109" spans="5:7" ht="12.75">
      <c r="E109" s="7"/>
      <c r="F109" s="7"/>
      <c r="G109" s="7"/>
    </row>
    <row r="110" spans="5:7" ht="12.75">
      <c r="E110" s="7"/>
      <c r="F110" s="7"/>
      <c r="G110" s="7"/>
    </row>
    <row r="111" spans="5:7" ht="12.75">
      <c r="E111" s="7"/>
      <c r="F111" s="7"/>
      <c r="G111" s="7"/>
    </row>
    <row r="112" spans="5:7" ht="12.75">
      <c r="E112" s="7"/>
      <c r="F112" s="7"/>
      <c r="G112" s="7"/>
    </row>
    <row r="113" spans="5:7" ht="12.75">
      <c r="E113" s="7"/>
      <c r="F113" s="7"/>
      <c r="G113" s="7"/>
    </row>
    <row r="114" spans="5:7" ht="12.75">
      <c r="E114" s="7"/>
      <c r="F114" s="7"/>
      <c r="G114" s="7"/>
    </row>
    <row r="115" spans="5:7" ht="12.75">
      <c r="E115" s="7"/>
      <c r="F115" s="7"/>
      <c r="G115" s="7"/>
    </row>
    <row r="116" spans="5:7" ht="12.75">
      <c r="E116" s="7"/>
      <c r="F116" s="7"/>
      <c r="G116" s="7"/>
    </row>
    <row r="117" spans="5:7" ht="12.75">
      <c r="E117" s="7"/>
      <c r="F117" s="7"/>
      <c r="G117" s="7"/>
    </row>
    <row r="118" spans="5:7" ht="12.75">
      <c r="E118" s="7"/>
      <c r="F118" s="7"/>
      <c r="G118" s="7"/>
    </row>
    <row r="119" spans="5:7" ht="12.75">
      <c r="E119" s="7"/>
      <c r="F119" s="7"/>
      <c r="G119" s="7"/>
    </row>
    <row r="120" spans="5:7" ht="12.75">
      <c r="E120" s="7"/>
      <c r="F120" s="7"/>
      <c r="G120" s="7"/>
    </row>
    <row r="121" spans="5:7" ht="12.75">
      <c r="E121" s="7"/>
      <c r="F121" s="7"/>
      <c r="G121" s="7"/>
    </row>
    <row r="122" spans="5:7" ht="12.75">
      <c r="E122" s="7"/>
      <c r="F122" s="7"/>
      <c r="G122" s="7"/>
    </row>
    <row r="123" spans="5:7" ht="12.75">
      <c r="E123" s="7"/>
      <c r="F123" s="7"/>
      <c r="G123" s="7"/>
    </row>
    <row r="124" spans="5:7" ht="12.75">
      <c r="E124" s="7"/>
      <c r="F124" s="7"/>
      <c r="G124" s="7"/>
    </row>
    <row r="125" spans="5:7" ht="12.75">
      <c r="E125" s="7"/>
      <c r="F125" s="7"/>
      <c r="G125" s="7"/>
    </row>
    <row r="126" spans="5:7" ht="12.75">
      <c r="E126" s="7"/>
      <c r="F126" s="7"/>
      <c r="G126" s="7"/>
    </row>
    <row r="127" spans="5:7" ht="12.75">
      <c r="E127" s="7"/>
      <c r="F127" s="7"/>
      <c r="G127" s="7"/>
    </row>
    <row r="128" spans="5:7" ht="12.75">
      <c r="E128" s="7"/>
      <c r="F128" s="7"/>
      <c r="G128" s="7"/>
    </row>
    <row r="129" spans="5:7" ht="12.75">
      <c r="E129" s="7"/>
      <c r="F129" s="7"/>
      <c r="G129" s="7"/>
    </row>
    <row r="130" spans="5:7" ht="12.75">
      <c r="E130" s="7"/>
      <c r="F130" s="7"/>
      <c r="G130" s="7"/>
    </row>
    <row r="131" spans="5:7" ht="12.75">
      <c r="E131" s="7"/>
      <c r="F131" s="7"/>
      <c r="G131" s="7"/>
    </row>
    <row r="132" spans="5:7" ht="12.75">
      <c r="E132" s="7"/>
      <c r="F132" s="7"/>
      <c r="G132" s="7"/>
    </row>
    <row r="133" spans="5:7" ht="12.75">
      <c r="E133" s="7"/>
      <c r="F133" s="7"/>
      <c r="G133" s="7"/>
    </row>
    <row r="134" spans="5:7" ht="12.75">
      <c r="E134" s="7"/>
      <c r="F134" s="7"/>
      <c r="G134" s="7"/>
    </row>
    <row r="135" spans="5:7" ht="12.75">
      <c r="E135" s="7"/>
      <c r="F135" s="7"/>
      <c r="G135" s="7"/>
    </row>
    <row r="136" spans="5:7" ht="12.75">
      <c r="E136" s="7"/>
      <c r="F136" s="7"/>
      <c r="G136" s="7"/>
    </row>
    <row r="137" spans="5:7" ht="12.75">
      <c r="E137" s="7"/>
      <c r="F137" s="7"/>
      <c r="G137" s="7"/>
    </row>
    <row r="138" spans="5:7" ht="12.75">
      <c r="E138" s="7"/>
      <c r="F138" s="7"/>
      <c r="G138" s="7"/>
    </row>
    <row r="139" spans="5:7" ht="12.75">
      <c r="E139" s="7"/>
      <c r="F139" s="7"/>
      <c r="G139" s="7"/>
    </row>
    <row r="140" spans="5:7" ht="12.75">
      <c r="E140" s="7"/>
      <c r="F140" s="7"/>
      <c r="G140" s="7"/>
    </row>
    <row r="141" spans="5:7" ht="12.75">
      <c r="E141" s="7"/>
      <c r="F141" s="7"/>
      <c r="G141" s="7"/>
    </row>
    <row r="142" spans="5:7" ht="12.75">
      <c r="E142" s="7"/>
      <c r="F142" s="7"/>
      <c r="G142" s="7"/>
    </row>
    <row r="143" spans="5:7" ht="12.75">
      <c r="E143" s="7"/>
      <c r="F143" s="7"/>
      <c r="G143" s="7"/>
    </row>
    <row r="144" spans="5:7" ht="12.75">
      <c r="E144" s="7"/>
      <c r="F144" s="7"/>
      <c r="G144" s="7"/>
    </row>
    <row r="145" spans="5:7" ht="12.75">
      <c r="E145" s="7"/>
      <c r="F145" s="7"/>
      <c r="G145" s="7"/>
    </row>
    <row r="146" spans="5:7" ht="12.75">
      <c r="E146" s="7"/>
      <c r="F146" s="7"/>
      <c r="G146" s="7"/>
    </row>
    <row r="147" spans="5:7" ht="12.75">
      <c r="E147" s="7"/>
      <c r="F147" s="7"/>
      <c r="G147" s="7"/>
    </row>
    <row r="148" spans="5:7" ht="12.75">
      <c r="E148" s="7"/>
      <c r="F148" s="7"/>
      <c r="G148" s="7"/>
    </row>
    <row r="149" spans="5:7" ht="12.75">
      <c r="E149" s="7"/>
      <c r="F149" s="7"/>
      <c r="G149" s="7"/>
    </row>
    <row r="150" spans="5:7" ht="12.75">
      <c r="E150" s="7"/>
      <c r="F150" s="7"/>
      <c r="G150" s="7"/>
    </row>
    <row r="151" spans="5:7" ht="12.75">
      <c r="E151" s="7"/>
      <c r="F151" s="7"/>
      <c r="G151" s="7"/>
    </row>
    <row r="152" spans="5:7" ht="12.75">
      <c r="E152" s="7"/>
      <c r="F152" s="7"/>
      <c r="G152" s="7"/>
    </row>
    <row r="153" spans="5:7" ht="12.75">
      <c r="E153" s="7"/>
      <c r="F153" s="7"/>
      <c r="G153" s="7"/>
    </row>
    <row r="154" spans="5:7" ht="12.75">
      <c r="E154" s="7"/>
      <c r="F154" s="7"/>
      <c r="G154" s="7"/>
    </row>
    <row r="155" spans="5:7" ht="12.75">
      <c r="E155" s="7"/>
      <c r="F155" s="7"/>
      <c r="G155" s="7"/>
    </row>
    <row r="156" spans="5:7" ht="12.75">
      <c r="E156" s="7"/>
      <c r="F156" s="7"/>
      <c r="G156" s="7"/>
    </row>
    <row r="157" spans="5:7" ht="12.75">
      <c r="E157" s="7"/>
      <c r="F157" s="7"/>
      <c r="G157" s="7"/>
    </row>
    <row r="158" spans="5:7" ht="12.75">
      <c r="E158" s="7"/>
      <c r="F158" s="7"/>
      <c r="G158" s="7"/>
    </row>
    <row r="159" spans="5:7" ht="12.75">
      <c r="E159" s="7"/>
      <c r="F159" s="7"/>
      <c r="G159" s="7"/>
    </row>
    <row r="160" spans="5:7" ht="12.75">
      <c r="E160" s="7"/>
      <c r="F160" s="7"/>
      <c r="G160" s="7"/>
    </row>
    <row r="161" spans="5:7" ht="12.75">
      <c r="E161" s="7"/>
      <c r="F161" s="7"/>
      <c r="G161" s="7"/>
    </row>
    <row r="162" spans="5:7" ht="12.75">
      <c r="E162" s="7"/>
      <c r="F162" s="7"/>
      <c r="G162" s="7"/>
    </row>
    <row r="163" spans="5:7" ht="12.75">
      <c r="E163" s="7"/>
      <c r="F163" s="7"/>
      <c r="G163" s="7"/>
    </row>
    <row r="164" spans="5:7" ht="12.75">
      <c r="E164" s="7"/>
      <c r="F164" s="7"/>
      <c r="G164" s="7"/>
    </row>
    <row r="165" spans="5:7" ht="12.75">
      <c r="E165" s="7"/>
      <c r="F165" s="7"/>
      <c r="G165" s="7"/>
    </row>
    <row r="166" spans="5:7" ht="12.75">
      <c r="E166" s="7"/>
      <c r="F166" s="7"/>
      <c r="G166" s="7"/>
    </row>
    <row r="167" spans="5:7" ht="12.75">
      <c r="E167" s="7"/>
      <c r="F167" s="7"/>
      <c r="G167" s="7"/>
    </row>
    <row r="168" spans="5:7" ht="12.75">
      <c r="E168" s="7"/>
      <c r="F168" s="7"/>
      <c r="G168" s="7"/>
    </row>
    <row r="169" spans="5:7" ht="12.75">
      <c r="E169" s="7"/>
      <c r="F169" s="7"/>
      <c r="G169" s="7"/>
    </row>
    <row r="170" spans="5:7" ht="12.75">
      <c r="E170" s="7"/>
      <c r="F170" s="7"/>
      <c r="G170" s="7"/>
    </row>
    <row r="171" spans="5:7" ht="12.75">
      <c r="E171" s="7"/>
      <c r="F171" s="7"/>
      <c r="G171" s="7"/>
    </row>
    <row r="172" spans="5:7" ht="12.75">
      <c r="E172" s="7"/>
      <c r="F172" s="7"/>
      <c r="G172" s="7"/>
    </row>
    <row r="173" spans="5:7" ht="12.75">
      <c r="E173" s="7"/>
      <c r="F173" s="7"/>
      <c r="G173" s="7"/>
    </row>
    <row r="174" spans="5:7" ht="12.75">
      <c r="E174" s="7"/>
      <c r="F174" s="7"/>
      <c r="G174" s="7"/>
    </row>
    <row r="175" spans="5:7" ht="12.75">
      <c r="E175" s="7"/>
      <c r="F175" s="7"/>
      <c r="G175" s="7"/>
    </row>
    <row r="176" spans="5:7" ht="12.75">
      <c r="E176" s="7"/>
      <c r="F176" s="7"/>
      <c r="G176" s="7"/>
    </row>
    <row r="177" spans="5:7" ht="12.75">
      <c r="E177" s="7"/>
      <c r="F177" s="7"/>
      <c r="G177" s="7"/>
    </row>
  </sheetData>
  <mergeCells count="2">
    <mergeCell ref="A63:H63"/>
    <mergeCell ref="A64:H64"/>
  </mergeCells>
  <printOptions/>
  <pageMargins left="1.01" right="0.75" top="0.78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2">
      <selection activeCell="H26" sqref="H26"/>
    </sheetView>
  </sheetViews>
  <sheetFormatPr defaultColWidth="9.140625" defaultRowHeight="12.75"/>
  <cols>
    <col min="1" max="1" width="9.421875" style="0" bestFit="1" customWidth="1"/>
    <col min="3" max="3" width="12.28125" style="0" customWidth="1"/>
    <col min="4" max="9" width="10.7109375" style="0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136</v>
      </c>
    </row>
    <row r="4" ht="12.75">
      <c r="A4" s="1" t="s">
        <v>3</v>
      </c>
    </row>
    <row r="5" ht="12.75">
      <c r="A5" s="1"/>
    </row>
    <row r="6" ht="12.75">
      <c r="A6" s="1" t="s">
        <v>26</v>
      </c>
    </row>
    <row r="7" ht="12.75">
      <c r="A7" s="1" t="s">
        <v>223</v>
      </c>
    </row>
    <row r="9" spans="4:9" ht="12.75">
      <c r="D9" s="4"/>
      <c r="E9" s="4"/>
      <c r="F9" s="4"/>
      <c r="H9" s="1"/>
      <c r="I9" s="1"/>
    </row>
    <row r="10" spans="4:9" ht="12.75">
      <c r="D10" s="4" t="s">
        <v>27</v>
      </c>
      <c r="E10" s="4" t="s">
        <v>27</v>
      </c>
      <c r="F10" s="4" t="s">
        <v>104</v>
      </c>
      <c r="G10" s="4" t="s">
        <v>105</v>
      </c>
      <c r="H10" s="4" t="s">
        <v>30</v>
      </c>
      <c r="I10" s="1"/>
    </row>
    <row r="11" spans="1:9" ht="12.75">
      <c r="A11" s="1"/>
      <c r="D11" s="4" t="s">
        <v>28</v>
      </c>
      <c r="E11" s="4" t="s">
        <v>103</v>
      </c>
      <c r="F11" s="4" t="s">
        <v>29</v>
      </c>
      <c r="G11" s="4" t="s">
        <v>29</v>
      </c>
      <c r="H11" s="4" t="s">
        <v>31</v>
      </c>
      <c r="I11" s="4" t="s">
        <v>32</v>
      </c>
    </row>
    <row r="12" spans="1:9" ht="12.75">
      <c r="A12" s="13"/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</row>
    <row r="14" spans="1:9" ht="12.75">
      <c r="A14" t="s">
        <v>188</v>
      </c>
      <c r="D14" s="7">
        <v>184264</v>
      </c>
      <c r="E14" s="7">
        <v>133705</v>
      </c>
      <c r="F14" s="7">
        <v>11199</v>
      </c>
      <c r="G14" s="7">
        <v>115347</v>
      </c>
      <c r="H14" s="7">
        <v>157389</v>
      </c>
      <c r="I14" s="7">
        <v>601904</v>
      </c>
    </row>
    <row r="15" spans="4:9" ht="12.75">
      <c r="D15" s="32"/>
      <c r="E15" s="32"/>
      <c r="F15" s="32"/>
      <c r="G15" s="32"/>
      <c r="H15" s="32"/>
      <c r="I15" s="23"/>
    </row>
    <row r="16" spans="1:9" ht="12.75">
      <c r="A16" t="s">
        <v>151</v>
      </c>
      <c r="D16" s="32">
        <v>13</v>
      </c>
      <c r="E16" s="32">
        <v>13</v>
      </c>
      <c r="F16" s="32">
        <v>0</v>
      </c>
      <c r="G16" s="32">
        <v>0</v>
      </c>
      <c r="H16" s="32">
        <v>0</v>
      </c>
      <c r="I16" s="7">
        <v>26</v>
      </c>
    </row>
    <row r="17" spans="4:9" ht="12.75">
      <c r="D17" s="32"/>
      <c r="E17" s="32"/>
      <c r="F17" s="32"/>
      <c r="G17" s="32"/>
      <c r="H17" s="32"/>
      <c r="I17" s="23"/>
    </row>
    <row r="18" spans="1:9" ht="12.75">
      <c r="A18" t="s">
        <v>164</v>
      </c>
      <c r="B18" s="32"/>
      <c r="C18" s="32"/>
      <c r="D18" s="23">
        <v>0</v>
      </c>
      <c r="E18" s="23">
        <v>0</v>
      </c>
      <c r="F18" s="23">
        <v>0</v>
      </c>
      <c r="G18" s="23">
        <v>0</v>
      </c>
      <c r="H18" s="101">
        <v>32283</v>
      </c>
      <c r="I18" s="101">
        <v>32283</v>
      </c>
    </row>
    <row r="19" spans="2:9" ht="12.75">
      <c r="B19" s="32"/>
      <c r="C19" s="32"/>
      <c r="D19" s="23"/>
      <c r="E19" s="23"/>
      <c r="F19" s="23"/>
      <c r="G19" s="23"/>
      <c r="H19" s="23"/>
      <c r="I19" s="23"/>
    </row>
    <row r="20" spans="1:9" ht="12.75">
      <c r="A20" t="s">
        <v>202</v>
      </c>
      <c r="B20" s="32"/>
      <c r="C20" s="32"/>
      <c r="D20" s="23"/>
      <c r="E20" s="23"/>
      <c r="F20" s="23"/>
      <c r="G20" s="23"/>
      <c r="H20" s="23"/>
      <c r="I20" s="23"/>
    </row>
    <row r="21" spans="1:9" ht="12.75">
      <c r="A21" t="s">
        <v>201</v>
      </c>
      <c r="B21" s="32"/>
      <c r="C21" s="32"/>
      <c r="D21" s="23"/>
      <c r="E21" s="23"/>
      <c r="F21" s="23"/>
      <c r="G21" s="23"/>
      <c r="H21" s="23">
        <v>-4002</v>
      </c>
      <c r="I21" s="101">
        <v>-4002</v>
      </c>
    </row>
    <row r="22" spans="2:9" ht="12.75">
      <c r="B22" s="32"/>
      <c r="C22" s="32"/>
      <c r="D22" s="23"/>
      <c r="E22" s="23"/>
      <c r="F22" s="23"/>
      <c r="G22" s="23"/>
      <c r="H22" s="23"/>
      <c r="I22" s="23"/>
    </row>
    <row r="23" spans="1:9" ht="12.75">
      <c r="A23" t="s">
        <v>210</v>
      </c>
      <c r="B23" s="32"/>
      <c r="C23" s="32"/>
      <c r="D23" s="23"/>
      <c r="E23" s="23"/>
      <c r="F23" s="23"/>
      <c r="G23" s="23"/>
      <c r="H23" s="23"/>
      <c r="I23" s="23"/>
    </row>
    <row r="24" spans="1:9" ht="12.75">
      <c r="A24" t="s">
        <v>211</v>
      </c>
      <c r="B24" s="32"/>
      <c r="C24" s="32"/>
      <c r="D24" s="23"/>
      <c r="E24" s="23"/>
      <c r="F24" s="23"/>
      <c r="G24" s="23"/>
      <c r="H24" s="23">
        <v>-2653</v>
      </c>
      <c r="I24" s="101">
        <v>-2653</v>
      </c>
    </row>
    <row r="25" spans="2:9" ht="12.75">
      <c r="B25" s="32"/>
      <c r="C25" s="32"/>
      <c r="D25" s="23"/>
      <c r="E25" s="23"/>
      <c r="F25" s="23"/>
      <c r="G25" s="23"/>
      <c r="H25" s="23"/>
      <c r="I25" s="23"/>
    </row>
    <row r="26" spans="1:10" ht="13.5" thickBot="1">
      <c r="A26" t="s">
        <v>229</v>
      </c>
      <c r="B26" s="32"/>
      <c r="C26" s="32"/>
      <c r="D26" s="26">
        <v>184277</v>
      </c>
      <c r="E26" s="26">
        <v>133718</v>
      </c>
      <c r="F26" s="26">
        <v>11199</v>
      </c>
      <c r="G26" s="26">
        <v>115347</v>
      </c>
      <c r="H26" s="26">
        <v>183017</v>
      </c>
      <c r="I26" s="26">
        <v>627558</v>
      </c>
      <c r="J26" s="32"/>
    </row>
    <row r="27" spans="2:9" ht="13.5" thickTop="1">
      <c r="B27" s="32"/>
      <c r="C27" s="32"/>
      <c r="D27" s="32"/>
      <c r="E27" s="32"/>
      <c r="F27" s="32"/>
      <c r="G27" s="32"/>
      <c r="H27" s="32"/>
      <c r="I27" s="32"/>
    </row>
    <row r="28" spans="2:9" ht="12.75">
      <c r="B28" s="32"/>
      <c r="C28" s="32"/>
      <c r="D28" s="32"/>
      <c r="E28" s="32"/>
      <c r="F28" s="32"/>
      <c r="G28" s="32"/>
      <c r="H28" s="32"/>
      <c r="I28" s="32"/>
    </row>
    <row r="29" spans="1:9" ht="12.75">
      <c r="A29" t="s">
        <v>168</v>
      </c>
      <c r="D29" s="7">
        <v>184162</v>
      </c>
      <c r="E29" s="7">
        <v>133600</v>
      </c>
      <c r="F29" s="7">
        <v>11199</v>
      </c>
      <c r="G29" s="7">
        <v>115347</v>
      </c>
      <c r="H29" s="7">
        <v>181361</v>
      </c>
      <c r="I29" s="7">
        <v>625669</v>
      </c>
    </row>
    <row r="30" spans="4:9" ht="12.75">
      <c r="D30" s="32"/>
      <c r="E30" s="32"/>
      <c r="F30" s="32"/>
      <c r="G30" s="32"/>
      <c r="H30" s="32"/>
      <c r="I30" s="23"/>
    </row>
    <row r="31" spans="1:9" ht="12.75">
      <c r="A31" t="s">
        <v>151</v>
      </c>
      <c r="D31" s="32">
        <v>102</v>
      </c>
      <c r="E31" s="32">
        <v>105</v>
      </c>
      <c r="F31" s="32">
        <v>0</v>
      </c>
      <c r="G31" s="32">
        <v>0</v>
      </c>
      <c r="H31" s="32">
        <v>0</v>
      </c>
      <c r="I31" s="23">
        <v>207</v>
      </c>
    </row>
    <row r="32" spans="4:9" ht="12.75">
      <c r="D32" s="7"/>
      <c r="E32" s="7"/>
      <c r="F32" s="7"/>
      <c r="G32" s="7"/>
      <c r="H32" s="7"/>
      <c r="I32" s="23"/>
    </row>
    <row r="33" spans="1:9" ht="12.75">
      <c r="A33" t="s">
        <v>164</v>
      </c>
      <c r="B33" s="32"/>
      <c r="C33" s="32"/>
      <c r="D33" s="23">
        <v>0</v>
      </c>
      <c r="E33" s="23">
        <v>0</v>
      </c>
      <c r="F33" s="23">
        <v>0</v>
      </c>
      <c r="G33" s="23">
        <v>0</v>
      </c>
      <c r="H33" s="23">
        <v>-10689</v>
      </c>
      <c r="I33" s="23">
        <v>-10689</v>
      </c>
    </row>
    <row r="34" spans="2:9" ht="12.75">
      <c r="B34" s="32"/>
      <c r="C34" s="32"/>
      <c r="D34" s="23"/>
      <c r="E34" s="23"/>
      <c r="F34" s="23"/>
      <c r="G34" s="23"/>
      <c r="H34" s="23"/>
      <c r="I34" s="23"/>
    </row>
    <row r="35" spans="1:9" ht="12.75">
      <c r="A35" t="s">
        <v>200</v>
      </c>
      <c r="B35" s="32"/>
      <c r="C35" s="32"/>
      <c r="D35" s="23"/>
      <c r="E35" s="23"/>
      <c r="F35" s="23"/>
      <c r="G35" s="23"/>
      <c r="H35" s="23"/>
      <c r="I35" s="23"/>
    </row>
    <row r="36" spans="1:9" ht="12.75">
      <c r="A36" t="s">
        <v>201</v>
      </c>
      <c r="B36" s="32"/>
      <c r="C36" s="32"/>
      <c r="D36" s="23">
        <v>0</v>
      </c>
      <c r="E36" s="23">
        <v>0</v>
      </c>
      <c r="F36" s="23">
        <v>0</v>
      </c>
      <c r="G36" s="23">
        <v>0</v>
      </c>
      <c r="H36" s="23">
        <v>-13283</v>
      </c>
      <c r="I36" s="23">
        <v>-13283</v>
      </c>
    </row>
    <row r="37" spans="2:9" ht="12.75">
      <c r="B37" s="32"/>
      <c r="C37" s="32"/>
      <c r="D37" s="23"/>
      <c r="E37" s="23"/>
      <c r="F37" s="23"/>
      <c r="G37" s="23"/>
      <c r="H37" s="23"/>
      <c r="I37" s="23"/>
    </row>
    <row r="38" spans="1:9" ht="13.5" thickBot="1">
      <c r="A38" t="s">
        <v>228</v>
      </c>
      <c r="B38" s="32"/>
      <c r="C38" s="32"/>
      <c r="D38" s="26">
        <v>184264</v>
      </c>
      <c r="E38" s="26">
        <v>133705</v>
      </c>
      <c r="F38" s="26">
        <v>11199</v>
      </c>
      <c r="G38" s="26">
        <v>115347</v>
      </c>
      <c r="H38" s="26">
        <v>157389</v>
      </c>
      <c r="I38" s="26">
        <v>601904</v>
      </c>
    </row>
    <row r="39" spans="2:9" ht="13.5" thickTop="1">
      <c r="B39" s="32"/>
      <c r="C39" s="32"/>
      <c r="D39" s="32"/>
      <c r="E39" s="32"/>
      <c r="F39" s="32"/>
      <c r="G39" s="32"/>
      <c r="H39" s="32"/>
      <c r="I39" s="32"/>
    </row>
    <row r="40" spans="2:9" ht="12.75">
      <c r="B40" s="32"/>
      <c r="C40" s="32"/>
      <c r="D40" s="32"/>
      <c r="E40" s="32"/>
      <c r="F40" s="32"/>
      <c r="G40" s="32"/>
      <c r="H40" s="32"/>
      <c r="I40" s="32"/>
    </row>
    <row r="41" spans="1:9" ht="12.75">
      <c r="A41" s="178" t="s">
        <v>33</v>
      </c>
      <c r="B41" s="178"/>
      <c r="C41" s="178"/>
      <c r="D41" s="178"/>
      <c r="E41" s="178"/>
      <c r="F41" s="178"/>
      <c r="G41" s="178"/>
      <c r="H41" s="178"/>
      <c r="I41" s="178"/>
    </row>
    <row r="42" spans="1:9" ht="12.75">
      <c r="A42" s="178" t="s">
        <v>189</v>
      </c>
      <c r="B42" s="178"/>
      <c r="C42" s="178"/>
      <c r="D42" s="178"/>
      <c r="E42" s="178"/>
      <c r="F42" s="178"/>
      <c r="G42" s="178"/>
      <c r="H42" s="178"/>
      <c r="I42" s="178"/>
    </row>
    <row r="43" spans="1:9" ht="12.75">
      <c r="A43" s="1"/>
      <c r="B43" s="32"/>
      <c r="C43" s="32"/>
      <c r="D43" s="32"/>
      <c r="E43" s="32"/>
      <c r="F43" s="32"/>
      <c r="G43" s="32"/>
      <c r="H43" s="32"/>
      <c r="I43" s="32"/>
    </row>
    <row r="44" spans="1:9" ht="12.75">
      <c r="A44" s="1"/>
      <c r="B44" s="32"/>
      <c r="C44" s="32"/>
      <c r="D44" s="32"/>
      <c r="E44" s="32"/>
      <c r="F44" s="32"/>
      <c r="G44" s="32"/>
      <c r="H44" s="32"/>
      <c r="I44" s="32"/>
    </row>
    <row r="45" spans="1:9" ht="12.75">
      <c r="A45" s="1"/>
      <c r="B45" s="32"/>
      <c r="C45" s="32"/>
      <c r="D45" s="32"/>
      <c r="E45" s="32"/>
      <c r="F45" s="32"/>
      <c r="G45" s="32"/>
      <c r="H45" s="32"/>
      <c r="I45" s="32"/>
    </row>
    <row r="46" spans="1:9" ht="12.75">
      <c r="A46" s="1"/>
      <c r="B46" s="32"/>
      <c r="C46" s="32"/>
      <c r="D46" s="32"/>
      <c r="E46" s="32"/>
      <c r="F46" s="32"/>
      <c r="G46" s="32"/>
      <c r="H46" s="32"/>
      <c r="I46" s="32"/>
    </row>
    <row r="47" spans="1:9" ht="12.75">
      <c r="A47" s="1"/>
      <c r="B47" s="32"/>
      <c r="C47" s="32"/>
      <c r="D47" s="32"/>
      <c r="E47" s="32"/>
      <c r="F47" s="32"/>
      <c r="G47" s="32"/>
      <c r="H47" s="32"/>
      <c r="I47" s="32"/>
    </row>
    <row r="48" spans="2:9" ht="12.75">
      <c r="B48" s="32"/>
      <c r="C48" s="32"/>
      <c r="D48" s="32"/>
      <c r="E48" s="32"/>
      <c r="F48" s="32"/>
      <c r="G48" s="32"/>
      <c r="H48" s="32"/>
      <c r="I48" s="32"/>
    </row>
    <row r="50" spans="2:9" ht="12.75">
      <c r="B50" s="32"/>
      <c r="C50" s="32"/>
      <c r="D50" s="32"/>
      <c r="E50" s="32"/>
      <c r="F50" s="32"/>
      <c r="G50" s="32"/>
      <c r="H50" s="32"/>
      <c r="I50" s="32"/>
    </row>
  </sheetData>
  <mergeCells count="2">
    <mergeCell ref="A41:I41"/>
    <mergeCell ref="A42:I42"/>
  </mergeCells>
  <printOptions/>
  <pageMargins left="0.58" right="0.33" top="1" bottom="1.43" header="0.5" footer="0.5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6">
      <selection activeCell="T38" sqref="T38"/>
    </sheetView>
  </sheetViews>
  <sheetFormatPr defaultColWidth="9.140625" defaultRowHeight="12.75"/>
  <cols>
    <col min="4" max="4" width="10.140625" style="0" customWidth="1"/>
    <col min="5" max="5" width="10.57421875" style="0" customWidth="1"/>
    <col min="6" max="6" width="0" style="0" hidden="1" customWidth="1"/>
    <col min="7" max="7" width="11.28125" style="0" hidden="1" customWidth="1"/>
    <col min="8" max="17" width="0" style="0" hidden="1" customWidth="1"/>
    <col min="18" max="18" width="16.7109375" style="0" customWidth="1"/>
    <col min="19" max="19" width="3.00390625" style="0" customWidth="1"/>
    <col min="20" max="20" width="16.7109375" style="0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136</v>
      </c>
    </row>
    <row r="4" ht="12.75">
      <c r="A4" s="1" t="s">
        <v>3</v>
      </c>
    </row>
    <row r="5" ht="12.75">
      <c r="A5" s="1"/>
    </row>
    <row r="6" ht="12.75">
      <c r="A6" s="1" t="s">
        <v>34</v>
      </c>
    </row>
    <row r="7" ht="12.75">
      <c r="A7" s="1" t="s">
        <v>223</v>
      </c>
    </row>
    <row r="8" spans="18:20" ht="12.75">
      <c r="R8" s="4" t="s">
        <v>230</v>
      </c>
      <c r="S8" s="4"/>
      <c r="T8" s="4" t="str">
        <f>+R8</f>
        <v>12 Months ended</v>
      </c>
    </row>
    <row r="9" spans="6:20" ht="12.75">
      <c r="F9" s="28">
        <v>37438</v>
      </c>
      <c r="G9" s="28">
        <v>37469</v>
      </c>
      <c r="H9" s="28">
        <v>37500</v>
      </c>
      <c r="I9" s="28">
        <v>37530</v>
      </c>
      <c r="J9" s="28">
        <v>37561</v>
      </c>
      <c r="K9" s="28">
        <v>37591</v>
      </c>
      <c r="L9" s="28">
        <v>37622</v>
      </c>
      <c r="M9" s="28">
        <v>37653</v>
      </c>
      <c r="N9" s="28">
        <v>37681</v>
      </c>
      <c r="O9" s="28">
        <v>37712</v>
      </c>
      <c r="P9" s="28">
        <v>37742</v>
      </c>
      <c r="Q9" s="28">
        <v>37773</v>
      </c>
      <c r="R9" s="5" t="s">
        <v>227</v>
      </c>
      <c r="T9" s="5" t="s">
        <v>176</v>
      </c>
    </row>
    <row r="10" spans="6:20" ht="12.75">
      <c r="F10" s="2" t="s">
        <v>2</v>
      </c>
      <c r="G10" s="2" t="s">
        <v>2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  <c r="P10" s="2" t="s">
        <v>2</v>
      </c>
      <c r="Q10" s="2" t="s">
        <v>2</v>
      </c>
      <c r="R10" s="4" t="s">
        <v>2</v>
      </c>
      <c r="T10" s="4" t="s">
        <v>2</v>
      </c>
    </row>
    <row r="12" spans="1:20" ht="12.75">
      <c r="A12" t="s">
        <v>285</v>
      </c>
      <c r="F12" s="23">
        <v>1968</v>
      </c>
      <c r="G12" s="23">
        <v>-760</v>
      </c>
      <c r="H12" s="23">
        <v>-1341</v>
      </c>
      <c r="I12" s="23"/>
      <c r="J12" s="23"/>
      <c r="K12" s="23"/>
      <c r="L12" s="23"/>
      <c r="M12" s="23"/>
      <c r="N12" s="23"/>
      <c r="O12" s="23"/>
      <c r="P12" s="23"/>
      <c r="Q12" s="23"/>
      <c r="R12" s="23">
        <v>42422</v>
      </c>
      <c r="T12" s="71">
        <v>-14554</v>
      </c>
    </row>
    <row r="13" spans="1:20" ht="12.75">
      <c r="A13" t="s">
        <v>75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7"/>
      <c r="T13" s="67"/>
    </row>
    <row r="14" spans="6:20" ht="12.75"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7"/>
      <c r="T14" s="67"/>
    </row>
    <row r="15" spans="1:21" ht="12.75">
      <c r="A15" t="s">
        <v>35</v>
      </c>
      <c r="F15" s="25" t="e">
        <f>+#REF!</f>
        <v>#REF!</v>
      </c>
      <c r="G15" s="25" t="e">
        <f>+#REF!</f>
        <v>#REF!</v>
      </c>
      <c r="H15" s="25" t="e">
        <f>+#REF!</f>
        <v>#REF!</v>
      </c>
      <c r="I15" s="25" t="e">
        <f>+#REF!</f>
        <v>#REF!</v>
      </c>
      <c r="J15" s="25" t="e">
        <f>+#REF!</f>
        <v>#REF!</v>
      </c>
      <c r="K15" s="25" t="e">
        <f>+#REF!</f>
        <v>#REF!</v>
      </c>
      <c r="L15" s="25" t="e">
        <f>+#REF!</f>
        <v>#REF!</v>
      </c>
      <c r="M15" s="25" t="e">
        <f>+#REF!</f>
        <v>#REF!</v>
      </c>
      <c r="N15" s="25" t="e">
        <f>+#REF!</f>
        <v>#REF!</v>
      </c>
      <c r="O15" s="25" t="e">
        <f>+#REF!</f>
        <v>#REF!</v>
      </c>
      <c r="P15" s="25" t="e">
        <f>+#REF!</f>
        <v>#REF!</v>
      </c>
      <c r="Q15" s="25" t="e">
        <f>+#REF!</f>
        <v>#REF!</v>
      </c>
      <c r="R15" s="25">
        <v>22237</v>
      </c>
      <c r="T15" s="68">
        <v>23852</v>
      </c>
      <c r="U15" s="21"/>
    </row>
    <row r="16" spans="6:20" ht="12.75"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7"/>
      <c r="T16" s="7"/>
    </row>
    <row r="17" spans="1:20" ht="12.75">
      <c r="A17" t="s">
        <v>36</v>
      </c>
      <c r="F17" s="23" t="e">
        <f>+F12+F15</f>
        <v>#REF!</v>
      </c>
      <c r="G17" s="23" t="e">
        <f>+G12+G15</f>
        <v>#REF!</v>
      </c>
      <c r="H17" s="23" t="e">
        <f aca="true" t="shared" si="0" ref="H17:Q17">+H12+H15</f>
        <v>#REF!</v>
      </c>
      <c r="I17" s="23" t="e">
        <f t="shared" si="0"/>
        <v>#REF!</v>
      </c>
      <c r="J17" s="23" t="e">
        <f t="shared" si="0"/>
        <v>#REF!</v>
      </c>
      <c r="K17" s="23" t="e">
        <f t="shared" si="0"/>
        <v>#REF!</v>
      </c>
      <c r="L17" s="23" t="e">
        <f t="shared" si="0"/>
        <v>#REF!</v>
      </c>
      <c r="M17" s="23" t="e">
        <f t="shared" si="0"/>
        <v>#REF!</v>
      </c>
      <c r="N17" s="23" t="e">
        <f t="shared" si="0"/>
        <v>#REF!</v>
      </c>
      <c r="O17" s="23" t="e">
        <f t="shared" si="0"/>
        <v>#REF!</v>
      </c>
      <c r="P17" s="23" t="e">
        <f t="shared" si="0"/>
        <v>#REF!</v>
      </c>
      <c r="Q17" s="23" t="e">
        <f t="shared" si="0"/>
        <v>#REF!</v>
      </c>
      <c r="R17" s="23">
        <v>64659</v>
      </c>
      <c r="T17" s="7">
        <v>9298</v>
      </c>
    </row>
    <row r="18" spans="6:20" ht="12.75"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7"/>
      <c r="T18" s="7"/>
    </row>
    <row r="19" spans="1:20" ht="12.75">
      <c r="A19" t="s">
        <v>74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4"/>
      <c r="T19" s="7"/>
    </row>
    <row r="20" spans="1:20" ht="12.75">
      <c r="A20" t="s">
        <v>286</v>
      </c>
      <c r="F20" s="25">
        <f>-1647-2057-43+2248+11-1</f>
        <v>-1489</v>
      </c>
      <c r="G20" s="25">
        <f>-3897-451+3227+17</f>
        <v>-1104</v>
      </c>
      <c r="H20" s="25">
        <f>-1601+2124-1237-1+2</f>
        <v>-713</v>
      </c>
      <c r="I20" s="25"/>
      <c r="J20" s="25"/>
      <c r="K20" s="25"/>
      <c r="L20" s="25"/>
      <c r="M20" s="25"/>
      <c r="N20" s="25"/>
      <c r="O20" s="25"/>
      <c r="P20" s="25"/>
      <c r="Q20" s="25"/>
      <c r="R20" s="25">
        <v>2362</v>
      </c>
      <c r="T20" s="70">
        <v>-13771</v>
      </c>
    </row>
    <row r="21" spans="6:20" ht="12.75"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14"/>
      <c r="T21" s="23"/>
    </row>
    <row r="22" spans="1:20" ht="12.75">
      <c r="A22" t="s">
        <v>37</v>
      </c>
      <c r="F22" s="23" t="e">
        <f>+F17+F20</f>
        <v>#REF!</v>
      </c>
      <c r="G22" s="23" t="e">
        <f>+G17+G20</f>
        <v>#REF!</v>
      </c>
      <c r="H22" s="23" t="e">
        <f aca="true" t="shared" si="1" ref="H22:Q22">+H17+H20</f>
        <v>#REF!</v>
      </c>
      <c r="I22" s="23" t="e">
        <f t="shared" si="1"/>
        <v>#REF!</v>
      </c>
      <c r="J22" s="23" t="e">
        <f t="shared" si="1"/>
        <v>#REF!</v>
      </c>
      <c r="K22" s="23" t="e">
        <f t="shared" si="1"/>
        <v>#REF!</v>
      </c>
      <c r="L22" s="23" t="e">
        <f t="shared" si="1"/>
        <v>#REF!</v>
      </c>
      <c r="M22" s="23" t="e">
        <f t="shared" si="1"/>
        <v>#REF!</v>
      </c>
      <c r="N22" s="23" t="e">
        <f t="shared" si="1"/>
        <v>#REF!</v>
      </c>
      <c r="O22" s="23" t="e">
        <f t="shared" si="1"/>
        <v>#REF!</v>
      </c>
      <c r="P22" s="23" t="e">
        <f t="shared" si="1"/>
        <v>#REF!</v>
      </c>
      <c r="Q22" s="23" t="e">
        <f t="shared" si="1"/>
        <v>#REF!</v>
      </c>
      <c r="R22" s="23">
        <v>67021</v>
      </c>
      <c r="S22" s="29"/>
      <c r="T22" s="23">
        <v>-4473</v>
      </c>
    </row>
    <row r="23" spans="6:20" ht="12.75"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7"/>
      <c r="T23" s="23"/>
    </row>
    <row r="24" spans="6:20" ht="12.75"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7"/>
      <c r="T24" s="23"/>
    </row>
    <row r="25" spans="1:20" ht="12.75">
      <c r="A25" t="s">
        <v>38</v>
      </c>
      <c r="F25" s="23">
        <f>-304-79+33+76</f>
        <v>-274</v>
      </c>
      <c r="G25" s="23">
        <f>-1251-2</f>
        <v>-1253</v>
      </c>
      <c r="H25" s="23">
        <f>162+2</f>
        <v>164</v>
      </c>
      <c r="I25" s="23"/>
      <c r="J25" s="23"/>
      <c r="K25" s="23"/>
      <c r="L25" s="23"/>
      <c r="M25" s="23"/>
      <c r="N25" s="23"/>
      <c r="O25" s="23"/>
      <c r="P25" s="23"/>
      <c r="Q25" s="23"/>
      <c r="R25" s="23">
        <v>-4773</v>
      </c>
      <c r="T25" s="71">
        <v>-15687</v>
      </c>
    </row>
    <row r="26" spans="6:20" ht="12.75"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7"/>
      <c r="T26" s="71"/>
    </row>
    <row r="27" spans="1:20" ht="12.75">
      <c r="A27" t="s">
        <v>167</v>
      </c>
      <c r="F27" s="25">
        <v>-3000</v>
      </c>
      <c r="G27" s="25">
        <v>-1000</v>
      </c>
      <c r="H27" s="25">
        <f>4500-7084</f>
        <v>-2584</v>
      </c>
      <c r="I27" s="25"/>
      <c r="J27" s="25"/>
      <c r="K27" s="25"/>
      <c r="L27" s="25"/>
      <c r="M27" s="25"/>
      <c r="N27" s="25"/>
      <c r="O27" s="25"/>
      <c r="P27" s="25"/>
      <c r="Q27" s="25"/>
      <c r="R27" s="25">
        <v>-6629</v>
      </c>
      <c r="T27" s="70">
        <v>-5076</v>
      </c>
    </row>
    <row r="28" spans="6:20" ht="12.75">
      <c r="F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7"/>
      <c r="T28" s="23"/>
    </row>
    <row r="29" spans="1:20" ht="12.75">
      <c r="A29" t="s">
        <v>216</v>
      </c>
      <c r="F29" s="23" t="e">
        <f>+F22+F25+F27</f>
        <v>#REF!</v>
      </c>
      <c r="G29" s="23" t="e">
        <f>+G22+G25+G27</f>
        <v>#REF!</v>
      </c>
      <c r="H29" s="23" t="e">
        <f aca="true" t="shared" si="2" ref="H29:Q29">+H22+H25+H27</f>
        <v>#REF!</v>
      </c>
      <c r="I29" s="23" t="e">
        <f t="shared" si="2"/>
        <v>#REF!</v>
      </c>
      <c r="J29" s="23" t="e">
        <f t="shared" si="2"/>
        <v>#REF!</v>
      </c>
      <c r="K29" s="23" t="e">
        <f t="shared" si="2"/>
        <v>#REF!</v>
      </c>
      <c r="L29" s="23" t="e">
        <f t="shared" si="2"/>
        <v>#REF!</v>
      </c>
      <c r="M29" s="23" t="e">
        <f t="shared" si="2"/>
        <v>#REF!</v>
      </c>
      <c r="N29" s="23" t="e">
        <f t="shared" si="2"/>
        <v>#REF!</v>
      </c>
      <c r="O29" s="23" t="e">
        <f t="shared" si="2"/>
        <v>#REF!</v>
      </c>
      <c r="P29" s="23" t="e">
        <f t="shared" si="2"/>
        <v>#REF!</v>
      </c>
      <c r="Q29" s="23" t="e">
        <f t="shared" si="2"/>
        <v>#REF!</v>
      </c>
      <c r="R29" s="23">
        <v>55619</v>
      </c>
      <c r="S29" s="29"/>
      <c r="T29" s="23">
        <v>-25236</v>
      </c>
    </row>
    <row r="30" spans="6:20" ht="12.75"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32"/>
      <c r="T30" s="7"/>
    </row>
    <row r="31" spans="1:20" ht="12.75">
      <c r="A31" t="s">
        <v>173</v>
      </c>
      <c r="F31" s="23">
        <f>3750+3640</f>
        <v>7390</v>
      </c>
      <c r="G31" s="29" t="e">
        <f>+F33</f>
        <v>#REF!</v>
      </c>
      <c r="H31" s="29" t="e">
        <f aca="true" t="shared" si="3" ref="H31:Q31">+G33</f>
        <v>#REF!</v>
      </c>
      <c r="I31" s="29" t="e">
        <f t="shared" si="3"/>
        <v>#REF!</v>
      </c>
      <c r="J31" s="29" t="e">
        <f t="shared" si="3"/>
        <v>#REF!</v>
      </c>
      <c r="K31" s="29" t="e">
        <f t="shared" si="3"/>
        <v>#REF!</v>
      </c>
      <c r="L31" s="29" t="e">
        <f t="shared" si="3"/>
        <v>#REF!</v>
      </c>
      <c r="M31" s="29" t="e">
        <f t="shared" si="3"/>
        <v>#REF!</v>
      </c>
      <c r="N31" s="29" t="e">
        <f t="shared" si="3"/>
        <v>#REF!</v>
      </c>
      <c r="O31" s="29" t="e">
        <f t="shared" si="3"/>
        <v>#REF!</v>
      </c>
      <c r="P31" s="29" t="e">
        <f t="shared" si="3"/>
        <v>#REF!</v>
      </c>
      <c r="Q31" s="29" t="e">
        <f t="shared" si="3"/>
        <v>#REF!</v>
      </c>
      <c r="R31" s="7">
        <v>55683</v>
      </c>
      <c r="T31" s="67">
        <v>80919</v>
      </c>
    </row>
    <row r="32" spans="6:20" ht="12.75"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7"/>
      <c r="T32" s="67"/>
    </row>
    <row r="33" spans="1:20" ht="13.5" thickBot="1">
      <c r="A33" t="s">
        <v>263</v>
      </c>
      <c r="F33" s="26" t="e">
        <f>+F29+F31</f>
        <v>#REF!</v>
      </c>
      <c r="G33" s="26" t="e">
        <f>+G31+G29</f>
        <v>#REF!</v>
      </c>
      <c r="H33" s="26" t="e">
        <f aca="true" t="shared" si="4" ref="H33:Q33">+H31+H29</f>
        <v>#REF!</v>
      </c>
      <c r="I33" s="26" t="e">
        <f t="shared" si="4"/>
        <v>#REF!</v>
      </c>
      <c r="J33" s="26" t="e">
        <f t="shared" si="4"/>
        <v>#REF!</v>
      </c>
      <c r="K33" s="26" t="e">
        <f t="shared" si="4"/>
        <v>#REF!</v>
      </c>
      <c r="L33" s="26" t="e">
        <f t="shared" si="4"/>
        <v>#REF!</v>
      </c>
      <c r="M33" s="26" t="e">
        <f t="shared" si="4"/>
        <v>#REF!</v>
      </c>
      <c r="N33" s="26" t="e">
        <f t="shared" si="4"/>
        <v>#REF!</v>
      </c>
      <c r="O33" s="26" t="e">
        <f t="shared" si="4"/>
        <v>#REF!</v>
      </c>
      <c r="P33" s="26" t="e">
        <f t="shared" si="4"/>
        <v>#REF!</v>
      </c>
      <c r="Q33" s="26" t="e">
        <f t="shared" si="4"/>
        <v>#REF!</v>
      </c>
      <c r="R33" s="26">
        <v>111302</v>
      </c>
      <c r="T33" s="69">
        <v>55683</v>
      </c>
    </row>
    <row r="34" spans="6:20" ht="13.5" thickTop="1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7"/>
      <c r="T34" s="66"/>
    </row>
    <row r="35" spans="6:18" ht="12.75"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5"/>
    </row>
    <row r="36" spans="1:20" ht="12.75">
      <c r="A36" s="178" t="s">
        <v>39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</row>
    <row r="37" spans="1:20" ht="12.75">
      <c r="A37" s="178" t="s">
        <v>189</v>
      </c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</row>
    <row r="38" spans="1:18" ht="12.75">
      <c r="A38" s="1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1"/>
    </row>
    <row r="39" spans="1:18" ht="12.75">
      <c r="A39" s="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1"/>
    </row>
  </sheetData>
  <mergeCells count="2">
    <mergeCell ref="A36:T36"/>
    <mergeCell ref="A37:T37"/>
  </mergeCells>
  <printOptions/>
  <pageMargins left="0.82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120" zoomScaleNormal="120" workbookViewId="0" topLeftCell="A160">
      <selection activeCell="F146" sqref="F146"/>
    </sheetView>
  </sheetViews>
  <sheetFormatPr defaultColWidth="9.140625" defaultRowHeight="12.75"/>
  <cols>
    <col min="1" max="1" width="4.140625" style="0" customWidth="1"/>
    <col min="7" max="7" width="10.28125" style="0" customWidth="1"/>
    <col min="8" max="8" width="12.57421875" style="0" customWidth="1"/>
    <col min="9" max="9" width="14.8515625" style="0" customWidth="1"/>
    <col min="10" max="10" width="10.28125" style="0" bestFit="1" customWidth="1"/>
    <col min="12" max="12" width="11.28125" style="0" bestFit="1" customWidth="1"/>
  </cols>
  <sheetData>
    <row r="1" ht="12.75">
      <c r="A1" s="1" t="s">
        <v>0</v>
      </c>
    </row>
    <row r="2" ht="12.75">
      <c r="A2" s="17" t="s">
        <v>4</v>
      </c>
    </row>
    <row r="3" ht="12.75">
      <c r="A3" s="17" t="s">
        <v>136</v>
      </c>
    </row>
    <row r="4" ht="12.75">
      <c r="A4" s="1" t="s">
        <v>3</v>
      </c>
    </row>
    <row r="6" ht="12.75">
      <c r="A6" s="1" t="s">
        <v>40</v>
      </c>
    </row>
    <row r="8" spans="1:12" ht="12.75">
      <c r="A8" s="16" t="s">
        <v>106</v>
      </c>
      <c r="B8" s="1" t="s">
        <v>41</v>
      </c>
      <c r="C8" s="74"/>
      <c r="D8" s="74"/>
      <c r="E8" s="74"/>
      <c r="F8" s="74"/>
      <c r="G8" s="74"/>
      <c r="H8" s="74"/>
      <c r="I8" s="74"/>
      <c r="J8" s="56"/>
      <c r="K8" s="56"/>
      <c r="L8" s="56"/>
    </row>
    <row r="9" spans="1:12" ht="12.75">
      <c r="A9" s="75"/>
      <c r="B9" s="3" t="s">
        <v>144</v>
      </c>
      <c r="C9" s="74"/>
      <c r="D9" s="74"/>
      <c r="E9" s="74"/>
      <c r="F9" s="74"/>
      <c r="G9" s="74"/>
      <c r="H9" s="74"/>
      <c r="I9" s="74"/>
      <c r="J9" s="56"/>
      <c r="K9" s="56"/>
      <c r="L9" s="56"/>
    </row>
    <row r="10" spans="1:12" ht="12.75">
      <c r="A10" s="56"/>
      <c r="B10" s="19" t="s">
        <v>190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2.75">
      <c r="A11" s="56"/>
      <c r="B11" s="19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2.75">
      <c r="A12" s="56"/>
      <c r="B12" s="3" t="s">
        <v>204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56"/>
      <c r="B13" s="3" t="s">
        <v>205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2.75">
      <c r="A14" s="56"/>
      <c r="B14" s="3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2.75">
      <c r="A15" s="60" t="s">
        <v>107</v>
      </c>
      <c r="B15" s="17" t="s">
        <v>42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2.75">
      <c r="A16" s="56"/>
      <c r="B16" s="3" t="s">
        <v>43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2.7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2.75">
      <c r="A18" s="60" t="s">
        <v>108</v>
      </c>
      <c r="B18" s="17" t="s">
        <v>44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.75">
      <c r="A19" s="56"/>
      <c r="B19" s="3" t="s">
        <v>152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56"/>
      <c r="B20" s="3" t="s">
        <v>153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2.7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2.75">
      <c r="A22" s="60" t="s">
        <v>109</v>
      </c>
      <c r="B22" s="17" t="s">
        <v>45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2.75">
      <c r="A23" s="60"/>
      <c r="B23" s="19" t="s">
        <v>157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2.75">
      <c r="A24" s="56"/>
      <c r="B24" s="19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2.75">
      <c r="A25" s="60" t="s">
        <v>110</v>
      </c>
      <c r="B25" s="18" t="s">
        <v>47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2.75">
      <c r="A26" s="56"/>
      <c r="B26" s="18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2.75">
      <c r="A27" s="56"/>
      <c r="B27" s="56" t="s">
        <v>154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2.75">
      <c r="A28" s="56"/>
      <c r="B28" s="56" t="s">
        <v>46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2.7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60" t="s">
        <v>111</v>
      </c>
      <c r="B30" s="1" t="s">
        <v>48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2.75">
      <c r="A31" s="56"/>
      <c r="B31" s="19" t="s">
        <v>145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56"/>
      <c r="B32" s="19" t="s">
        <v>146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60" t="s">
        <v>112</v>
      </c>
      <c r="B34" s="1" t="s">
        <v>49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ht="12.75">
      <c r="A35" s="60"/>
      <c r="B35" s="56" t="s">
        <v>258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ht="12.75">
      <c r="A36" s="60"/>
      <c r="B36" s="93" t="s">
        <v>259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ht="12.75">
      <c r="A37" s="60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ht="12.75">
      <c r="A38" s="60" t="s">
        <v>113</v>
      </c>
      <c r="B38" s="1" t="s">
        <v>50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ht="12.75">
      <c r="A39" s="56"/>
      <c r="B39" s="117" t="s">
        <v>174</v>
      </c>
      <c r="C39" s="93"/>
      <c r="D39" s="93"/>
      <c r="E39" s="93"/>
      <c r="F39" s="93"/>
      <c r="G39" s="93"/>
      <c r="H39" s="93"/>
      <c r="I39" s="93"/>
      <c r="J39" s="93"/>
      <c r="K39" s="56"/>
      <c r="L39" s="56"/>
    </row>
    <row r="40" spans="1:12" ht="12.75">
      <c r="A40" s="56"/>
      <c r="B40" s="3" t="s">
        <v>147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1:12" ht="12.7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1:12" ht="12.75">
      <c r="A42" s="60" t="s">
        <v>114</v>
      </c>
      <c r="B42" s="1" t="s">
        <v>51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ht="12.75">
      <c r="A43" s="56"/>
      <c r="B43" s="56" t="s">
        <v>175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1:12" ht="12.75">
      <c r="A44" s="56"/>
      <c r="B44" s="56" t="s">
        <v>148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1:12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2.75">
      <c r="A46" s="60" t="s">
        <v>115</v>
      </c>
      <c r="B46" s="1" t="s">
        <v>52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1:12" ht="12.75">
      <c r="A47" s="56"/>
      <c r="B47" s="19" t="s">
        <v>312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1:1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132" t="s">
        <v>116</v>
      </c>
      <c r="B49" s="133" t="s">
        <v>139</v>
      </c>
      <c r="C49" s="134"/>
      <c r="D49" s="134"/>
      <c r="E49" s="134"/>
      <c r="F49" s="134"/>
      <c r="G49" s="134"/>
      <c r="H49" s="134"/>
      <c r="I49" s="134"/>
      <c r="J49" s="134"/>
      <c r="K49" s="56"/>
      <c r="L49" s="56"/>
    </row>
    <row r="50" spans="1:12" ht="12.75">
      <c r="A50" s="134"/>
      <c r="B50" s="160" t="s">
        <v>149</v>
      </c>
      <c r="C50" s="157"/>
      <c r="D50" s="157"/>
      <c r="E50" s="157"/>
      <c r="F50" s="157"/>
      <c r="G50" s="157"/>
      <c r="H50" s="157"/>
      <c r="I50" s="157"/>
      <c r="J50" s="157"/>
      <c r="K50" s="157"/>
      <c r="L50" s="56"/>
    </row>
    <row r="51" spans="1:12" ht="12.75">
      <c r="A51" s="134"/>
      <c r="B51" s="173" t="s">
        <v>150</v>
      </c>
      <c r="C51" s="157"/>
      <c r="D51" s="157"/>
      <c r="E51" s="157"/>
      <c r="F51" s="157"/>
      <c r="G51" s="157"/>
      <c r="H51" s="157"/>
      <c r="I51" s="157"/>
      <c r="J51" s="157"/>
      <c r="K51" s="157"/>
      <c r="L51" s="56"/>
    </row>
    <row r="52" spans="1:12" ht="12.75">
      <c r="A52" s="134"/>
      <c r="B52" s="172" t="s">
        <v>249</v>
      </c>
      <c r="C52" s="157"/>
      <c r="D52" s="157"/>
      <c r="E52" s="157"/>
      <c r="F52" s="157"/>
      <c r="G52" s="157"/>
      <c r="H52" s="157"/>
      <c r="I52" s="157"/>
      <c r="J52" s="157"/>
      <c r="K52" s="157"/>
      <c r="L52" s="56"/>
    </row>
    <row r="53" spans="1:12" ht="12.75">
      <c r="A53" s="134"/>
      <c r="B53" s="116" t="s">
        <v>317</v>
      </c>
      <c r="C53" s="134"/>
      <c r="D53" s="134"/>
      <c r="E53" s="134"/>
      <c r="F53" s="134"/>
      <c r="G53" s="134"/>
      <c r="H53" s="134"/>
      <c r="I53" s="134"/>
      <c r="J53" s="134"/>
      <c r="K53" s="157"/>
      <c r="L53" s="56"/>
    </row>
    <row r="54" spans="1:12" ht="12.75">
      <c r="A54" s="134"/>
      <c r="B54" s="135" t="s">
        <v>318</v>
      </c>
      <c r="C54" s="134"/>
      <c r="D54" s="134"/>
      <c r="E54" s="134"/>
      <c r="F54" s="134"/>
      <c r="G54" s="134"/>
      <c r="H54" s="134"/>
      <c r="I54" s="134"/>
      <c r="J54" s="134"/>
      <c r="K54" s="157"/>
      <c r="L54" s="56"/>
    </row>
    <row r="55" spans="1:12" ht="12.75">
      <c r="A55" s="134"/>
      <c r="B55" s="135" t="s">
        <v>319</v>
      </c>
      <c r="C55" s="134"/>
      <c r="D55" s="134"/>
      <c r="E55" s="134"/>
      <c r="F55" s="134"/>
      <c r="G55" s="134"/>
      <c r="H55" s="134"/>
      <c r="I55" s="134"/>
      <c r="J55" s="134"/>
      <c r="K55" s="157"/>
      <c r="L55" s="56"/>
    </row>
    <row r="56" spans="1:12" ht="12.75">
      <c r="A56" s="134"/>
      <c r="B56" s="135" t="s">
        <v>313</v>
      </c>
      <c r="C56" s="134"/>
      <c r="D56" s="134"/>
      <c r="E56" s="134"/>
      <c r="F56" s="134"/>
      <c r="G56" s="134"/>
      <c r="H56" s="134"/>
      <c r="I56" s="134"/>
      <c r="J56" s="134"/>
      <c r="K56" s="157"/>
      <c r="L56" s="56"/>
    </row>
    <row r="57" spans="1:12" ht="12.75">
      <c r="A57" s="134"/>
      <c r="B57" s="160"/>
      <c r="C57" s="157"/>
      <c r="D57" s="157"/>
      <c r="E57" s="157"/>
      <c r="F57" s="157"/>
      <c r="G57" s="157"/>
      <c r="H57" s="157"/>
      <c r="I57" s="157"/>
      <c r="J57" s="157"/>
      <c r="K57" s="157"/>
      <c r="L57" s="56"/>
    </row>
    <row r="58" spans="1:12" ht="12.75">
      <c r="A58" s="134"/>
      <c r="B58" s="160" t="s">
        <v>320</v>
      </c>
      <c r="C58" s="157"/>
      <c r="D58" s="157"/>
      <c r="E58" s="157"/>
      <c r="F58" s="157"/>
      <c r="G58" s="157"/>
      <c r="H58" s="157"/>
      <c r="I58" s="157"/>
      <c r="J58" s="157"/>
      <c r="K58" s="157"/>
      <c r="L58" s="56"/>
    </row>
    <row r="59" spans="1:12" ht="12.75">
      <c r="A59" s="134"/>
      <c r="B59" s="160" t="s">
        <v>309</v>
      </c>
      <c r="C59" s="157"/>
      <c r="D59" s="157"/>
      <c r="E59" s="157"/>
      <c r="F59" s="157"/>
      <c r="G59" s="157"/>
      <c r="H59" s="157"/>
      <c r="I59" s="157"/>
      <c r="J59" s="157"/>
      <c r="K59" s="157"/>
      <c r="L59" s="56"/>
    </row>
    <row r="60" spans="1:12" ht="12.75">
      <c r="A60" s="134"/>
      <c r="B60" s="160" t="s">
        <v>308</v>
      </c>
      <c r="C60" s="157"/>
      <c r="D60" s="157"/>
      <c r="E60" s="157"/>
      <c r="F60" s="157"/>
      <c r="G60" s="157"/>
      <c r="H60" s="157"/>
      <c r="I60" s="157"/>
      <c r="J60" s="157"/>
      <c r="K60" s="157"/>
      <c r="L60" s="56"/>
    </row>
    <row r="61" spans="1:12" ht="12.75">
      <c r="A61" s="134"/>
      <c r="B61" s="135"/>
      <c r="C61" s="134"/>
      <c r="D61" s="134"/>
      <c r="E61" s="134"/>
      <c r="F61" s="134"/>
      <c r="G61" s="134"/>
      <c r="H61" s="134"/>
      <c r="I61" s="134"/>
      <c r="J61" s="134"/>
      <c r="K61" s="56"/>
      <c r="L61" s="56"/>
    </row>
    <row r="62" spans="1:12" ht="12.75">
      <c r="A62" s="134"/>
      <c r="B62" s="3" t="s">
        <v>321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spans="1:12" ht="12.75">
      <c r="A63" s="134"/>
      <c r="B63" s="56" t="s">
        <v>322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spans="1:12" ht="12.75">
      <c r="A64" s="134"/>
      <c r="B64" s="3" t="s">
        <v>323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spans="1:12" ht="12.75">
      <c r="A65" s="134"/>
      <c r="B65" s="3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spans="1:12" ht="12.75">
      <c r="A66" s="134"/>
      <c r="B66" s="167" t="s">
        <v>324</v>
      </c>
      <c r="C66" s="154"/>
      <c r="D66" s="56"/>
      <c r="E66" s="56"/>
      <c r="F66" s="56"/>
      <c r="G66" s="56"/>
      <c r="H66" s="56"/>
      <c r="I66" s="56"/>
      <c r="J66" s="56"/>
      <c r="K66" s="56"/>
      <c r="L66" s="56"/>
    </row>
    <row r="67" spans="1:12" ht="12.75">
      <c r="A67" s="134"/>
      <c r="B67" s="93" t="s">
        <v>325</v>
      </c>
      <c r="C67" s="154"/>
      <c r="D67" s="56"/>
      <c r="E67" s="56"/>
      <c r="F67" s="56"/>
      <c r="G67" s="56"/>
      <c r="H67" s="56"/>
      <c r="I67" s="56"/>
      <c r="J67" s="56"/>
      <c r="K67" s="56"/>
      <c r="L67" s="56"/>
    </row>
    <row r="68" spans="1:12" ht="12.75">
      <c r="A68" s="134"/>
      <c r="B68" s="167" t="s">
        <v>273</v>
      </c>
      <c r="C68" s="155"/>
      <c r="D68" s="134"/>
      <c r="E68" s="134"/>
      <c r="F68" s="134"/>
      <c r="G68" s="134"/>
      <c r="H68" s="134"/>
      <c r="I68" s="134"/>
      <c r="J68" s="134"/>
      <c r="K68" s="56"/>
      <c r="L68" s="56"/>
    </row>
    <row r="69" spans="1:12" ht="12.7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56"/>
      <c r="L69" s="56"/>
    </row>
    <row r="70" spans="1:12" ht="12.75">
      <c r="A70" s="60" t="s">
        <v>117</v>
      </c>
      <c r="B70" s="17" t="s">
        <v>53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>
      <c r="A71" s="56"/>
      <c r="B71" s="19" t="s">
        <v>197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2.75">
      <c r="A72" s="56"/>
      <c r="B72" s="19" t="s">
        <v>271</v>
      </c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12.75">
      <c r="A73" s="56"/>
      <c r="B73" s="19" t="s">
        <v>293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spans="1:12" ht="12.75">
      <c r="A74" s="56"/>
      <c r="B74" s="19" t="s">
        <v>294</v>
      </c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spans="1:12" ht="12.75">
      <c r="A75" s="56"/>
      <c r="B75" s="19" t="s">
        <v>295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spans="1:12" ht="12.75">
      <c r="A76" s="56"/>
      <c r="B76" s="19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spans="1:12" ht="12.75">
      <c r="A77" s="1" t="s">
        <v>137</v>
      </c>
      <c r="B77" s="1" t="s">
        <v>159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spans="1:12" ht="12.75">
      <c r="A78" s="56"/>
      <c r="B78" s="56" t="s">
        <v>160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spans="1:12" ht="12.75">
      <c r="A79" s="56"/>
      <c r="B79" s="56" t="s">
        <v>161</v>
      </c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spans="1:12" ht="12.75">
      <c r="A80" s="56"/>
      <c r="B80" s="56"/>
      <c r="C80" s="56"/>
      <c r="D80" s="56"/>
      <c r="E80" s="56"/>
      <c r="F80" s="56"/>
      <c r="G80" s="56"/>
      <c r="H80" s="22" t="s">
        <v>162</v>
      </c>
      <c r="I80" s="22" t="s">
        <v>162</v>
      </c>
      <c r="J80" s="56"/>
      <c r="K80" s="56"/>
      <c r="L80" s="56"/>
    </row>
    <row r="81" spans="1:12" ht="12.75">
      <c r="A81" s="56"/>
      <c r="B81" s="56"/>
      <c r="C81" s="56"/>
      <c r="D81" s="56"/>
      <c r="E81" s="56"/>
      <c r="F81" s="56"/>
      <c r="G81" s="56"/>
      <c r="H81" s="22" t="s">
        <v>191</v>
      </c>
      <c r="I81" s="22" t="s">
        <v>170</v>
      </c>
      <c r="J81" s="56"/>
      <c r="K81" s="56"/>
      <c r="L81" s="56"/>
    </row>
    <row r="82" spans="1:12" ht="12.75">
      <c r="A82" s="56"/>
      <c r="B82" s="56"/>
      <c r="C82" s="56"/>
      <c r="D82" s="56"/>
      <c r="E82" s="56"/>
      <c r="F82" s="56"/>
      <c r="G82" s="56"/>
      <c r="H82" s="22" t="s">
        <v>2</v>
      </c>
      <c r="I82" s="22" t="s">
        <v>2</v>
      </c>
      <c r="J82" s="56"/>
      <c r="K82" s="56"/>
      <c r="L82" s="56"/>
    </row>
    <row r="83" spans="1:12" ht="13.5" thickBot="1">
      <c r="A83" s="157"/>
      <c r="B83" s="157" t="s">
        <v>296</v>
      </c>
      <c r="D83" s="157"/>
      <c r="E83" s="157"/>
      <c r="F83" s="157"/>
      <c r="G83" s="157"/>
      <c r="H83" s="171">
        <v>3717.6717999999996</v>
      </c>
      <c r="I83" s="171">
        <v>1660</v>
      </c>
      <c r="J83" s="157"/>
      <c r="K83" s="56"/>
      <c r="L83" s="56"/>
    </row>
    <row r="84" spans="1:12" ht="13.5" thickTop="1">
      <c r="A84" s="157"/>
      <c r="B84" s="157"/>
      <c r="C84" s="157"/>
      <c r="D84" s="157"/>
      <c r="E84" s="157"/>
      <c r="F84" s="157"/>
      <c r="G84" s="157"/>
      <c r="H84" s="158"/>
      <c r="I84" s="158"/>
      <c r="J84" s="157"/>
      <c r="K84" s="56"/>
      <c r="L84" s="56"/>
    </row>
    <row r="85" spans="1:12" ht="12.75">
      <c r="A85" s="157"/>
      <c r="B85" s="134" t="s">
        <v>326</v>
      </c>
      <c r="C85" s="134"/>
      <c r="D85" s="134"/>
      <c r="E85" s="134"/>
      <c r="F85" s="134"/>
      <c r="G85" s="134"/>
      <c r="H85" s="174"/>
      <c r="I85" s="174"/>
      <c r="J85" s="134"/>
      <c r="K85" s="56"/>
      <c r="L85" s="56"/>
    </row>
    <row r="86" spans="1:12" ht="12.75">
      <c r="A86" s="157"/>
      <c r="B86" s="134" t="s">
        <v>297</v>
      </c>
      <c r="C86" s="134"/>
      <c r="D86" s="134"/>
      <c r="E86" s="134"/>
      <c r="F86" s="134"/>
      <c r="G86" s="134"/>
      <c r="H86" s="174"/>
      <c r="I86" s="174"/>
      <c r="J86" s="134"/>
      <c r="K86" s="56"/>
      <c r="L86" s="56"/>
    </row>
    <row r="87" spans="1:12" ht="12.75">
      <c r="A87" s="157"/>
      <c r="B87" s="134" t="s">
        <v>298</v>
      </c>
      <c r="C87" s="134"/>
      <c r="D87" s="134"/>
      <c r="E87" s="134"/>
      <c r="F87" s="134"/>
      <c r="G87" s="134"/>
      <c r="H87" s="174"/>
      <c r="I87" s="174"/>
      <c r="J87" s="134"/>
      <c r="K87" s="56"/>
      <c r="L87" s="56"/>
    </row>
    <row r="88" spans="1:12" ht="12.75">
      <c r="A88" s="157"/>
      <c r="B88" s="157"/>
      <c r="C88" s="157"/>
      <c r="D88" s="157"/>
      <c r="E88" s="157"/>
      <c r="F88" s="157"/>
      <c r="G88" s="157"/>
      <c r="H88" s="158"/>
      <c r="I88" s="158"/>
      <c r="J88" s="157"/>
      <c r="K88" s="56"/>
      <c r="L88" s="56"/>
    </row>
    <row r="89" spans="1:12" ht="12.75">
      <c r="A89" s="132" t="s">
        <v>119</v>
      </c>
      <c r="B89" s="136" t="s">
        <v>54</v>
      </c>
      <c r="C89" s="134"/>
      <c r="D89" s="134"/>
      <c r="E89" s="134"/>
      <c r="F89" s="134"/>
      <c r="G89" s="134"/>
      <c r="H89" s="134"/>
      <c r="I89" s="134"/>
      <c r="J89" s="134"/>
      <c r="K89" s="56"/>
      <c r="L89" s="7"/>
    </row>
    <row r="90" spans="1:12" ht="12.75">
      <c r="A90" s="132"/>
      <c r="B90" s="116" t="s">
        <v>315</v>
      </c>
      <c r="C90" s="134"/>
      <c r="D90" s="134"/>
      <c r="E90" s="134"/>
      <c r="F90" s="134"/>
      <c r="G90" s="134"/>
      <c r="H90" s="134"/>
      <c r="I90" s="134"/>
      <c r="J90" s="134"/>
      <c r="K90" s="56"/>
      <c r="L90" s="76"/>
    </row>
    <row r="91" spans="1:12" ht="12.75">
      <c r="A91" s="132"/>
      <c r="B91" s="116" t="s">
        <v>260</v>
      </c>
      <c r="C91" s="134"/>
      <c r="D91" s="134"/>
      <c r="E91" s="134"/>
      <c r="F91" s="134"/>
      <c r="G91" s="134"/>
      <c r="H91" s="134"/>
      <c r="I91" s="134"/>
      <c r="J91" s="134"/>
      <c r="K91" s="56"/>
      <c r="L91" s="56"/>
    </row>
    <row r="92" spans="1:12" ht="12.75">
      <c r="A92" s="132"/>
      <c r="B92" s="116" t="s">
        <v>274</v>
      </c>
      <c r="C92" s="134"/>
      <c r="D92" s="134"/>
      <c r="E92" s="134"/>
      <c r="F92" s="134"/>
      <c r="G92" s="134"/>
      <c r="H92" s="134"/>
      <c r="I92" s="134"/>
      <c r="J92" s="134"/>
      <c r="K92" s="56"/>
      <c r="L92" s="56"/>
    </row>
    <row r="93" spans="1:12" ht="12.75">
      <c r="A93" s="132"/>
      <c r="B93" s="116"/>
      <c r="C93" s="134"/>
      <c r="D93" s="134"/>
      <c r="E93" s="134"/>
      <c r="F93" s="134"/>
      <c r="G93" s="134"/>
      <c r="H93" s="134"/>
      <c r="I93" s="134"/>
      <c r="J93" s="134"/>
      <c r="K93" s="56"/>
      <c r="L93" s="3"/>
    </row>
    <row r="94" spans="1:12" ht="12.75">
      <c r="A94" s="132" t="s">
        <v>120</v>
      </c>
      <c r="B94" s="137" t="s">
        <v>138</v>
      </c>
      <c r="C94" s="134"/>
      <c r="D94" s="134"/>
      <c r="E94" s="134"/>
      <c r="F94" s="134"/>
      <c r="G94" s="134"/>
      <c r="H94" s="134"/>
      <c r="I94" s="134"/>
      <c r="J94" s="134"/>
      <c r="K94" s="56"/>
      <c r="L94" s="3"/>
    </row>
    <row r="95" spans="1:12" ht="12.75">
      <c r="A95" s="138"/>
      <c r="B95" s="131"/>
      <c r="C95" s="139"/>
      <c r="D95" s="139"/>
      <c r="E95" s="139"/>
      <c r="F95" s="139"/>
      <c r="G95" s="139"/>
      <c r="H95" s="139"/>
      <c r="I95" s="139" t="s">
        <v>55</v>
      </c>
      <c r="J95" s="134"/>
      <c r="K95" s="56"/>
      <c r="L95" s="3"/>
    </row>
    <row r="96" spans="1:12" ht="12.75">
      <c r="A96" s="138"/>
      <c r="B96" s="131"/>
      <c r="C96" s="139"/>
      <c r="D96" s="139"/>
      <c r="E96" s="139"/>
      <c r="F96" s="139"/>
      <c r="G96" s="139"/>
      <c r="H96" s="140" t="s">
        <v>56</v>
      </c>
      <c r="I96" s="139" t="s">
        <v>57</v>
      </c>
      <c r="J96" s="134"/>
      <c r="K96" s="56"/>
      <c r="L96" s="3"/>
    </row>
    <row r="97" spans="1:12" ht="12.75">
      <c r="A97" s="138"/>
      <c r="B97" s="131"/>
      <c r="C97" s="139"/>
      <c r="D97" s="139"/>
      <c r="E97" s="139"/>
      <c r="F97" s="139"/>
      <c r="G97" s="139"/>
      <c r="H97" s="140" t="s">
        <v>58</v>
      </c>
      <c r="I97" s="139" t="s">
        <v>58</v>
      </c>
      <c r="J97" s="134"/>
      <c r="K97" s="56"/>
      <c r="L97" s="56"/>
    </row>
    <row r="98" spans="1:12" ht="12.75">
      <c r="A98" s="138"/>
      <c r="B98" s="131"/>
      <c r="C98" s="139"/>
      <c r="D98" s="139"/>
      <c r="E98" s="139"/>
      <c r="F98" s="139"/>
      <c r="G98" s="139"/>
      <c r="H98" s="140" t="s">
        <v>191</v>
      </c>
      <c r="I98" s="140" t="s">
        <v>208</v>
      </c>
      <c r="J98" s="134"/>
      <c r="K98" s="56"/>
      <c r="L98" s="56"/>
    </row>
    <row r="99" spans="1:12" ht="12.75">
      <c r="A99" s="138"/>
      <c r="B99" s="131"/>
      <c r="C99" s="139"/>
      <c r="D99" s="139"/>
      <c r="E99" s="139"/>
      <c r="F99" s="139"/>
      <c r="G99" s="139"/>
      <c r="H99" s="140" t="s">
        <v>2</v>
      </c>
      <c r="I99" s="140" t="s">
        <v>2</v>
      </c>
      <c r="J99" s="134"/>
      <c r="K99" s="56"/>
      <c r="L99" s="56"/>
    </row>
    <row r="100" spans="1:12" ht="13.5" thickBot="1">
      <c r="A100" s="138"/>
      <c r="B100" s="131"/>
      <c r="C100" s="116" t="s">
        <v>5</v>
      </c>
      <c r="D100" s="139"/>
      <c r="E100" s="139"/>
      <c r="F100" s="139"/>
      <c r="G100" s="139"/>
      <c r="H100" s="141">
        <v>75310</v>
      </c>
      <c r="I100" s="141">
        <v>72569</v>
      </c>
      <c r="J100" s="142"/>
      <c r="K100" s="56"/>
      <c r="L100" s="56"/>
    </row>
    <row r="101" spans="1:12" ht="14.25" thickBot="1" thickTop="1">
      <c r="A101" s="138"/>
      <c r="B101" s="131"/>
      <c r="C101" s="116" t="s">
        <v>203</v>
      </c>
      <c r="D101" s="139"/>
      <c r="E101" s="139"/>
      <c r="F101" s="139"/>
      <c r="G101" s="139"/>
      <c r="H101" s="143">
        <v>10355</v>
      </c>
      <c r="I101" s="143">
        <v>13129</v>
      </c>
      <c r="J101" s="144"/>
      <c r="K101" s="56"/>
      <c r="L101" s="56"/>
    </row>
    <row r="102" spans="1:13" ht="13.5" thickTop="1">
      <c r="A102" s="138"/>
      <c r="B102" s="145"/>
      <c r="C102" s="139"/>
      <c r="D102" s="139"/>
      <c r="E102" s="139"/>
      <c r="F102" s="139"/>
      <c r="G102" s="139"/>
      <c r="H102" s="139"/>
      <c r="I102" s="146"/>
      <c r="J102" s="147"/>
      <c r="K102" s="56"/>
      <c r="L102" s="96"/>
      <c r="M102" s="97"/>
    </row>
    <row r="103" spans="1:13" ht="12.75">
      <c r="A103" s="159"/>
      <c r="B103" s="160" t="s">
        <v>316</v>
      </c>
      <c r="C103" s="161"/>
      <c r="D103" s="161"/>
      <c r="E103" s="161"/>
      <c r="F103" s="161"/>
      <c r="G103" s="161"/>
      <c r="H103" s="161"/>
      <c r="I103" s="162"/>
      <c r="J103" s="163"/>
      <c r="K103" s="77"/>
      <c r="L103" s="77"/>
      <c r="M103" s="98"/>
    </row>
    <row r="104" spans="1:12" ht="12.75">
      <c r="A104" s="159"/>
      <c r="B104" s="160" t="s">
        <v>264</v>
      </c>
      <c r="C104" s="161"/>
      <c r="D104" s="161"/>
      <c r="E104" s="161"/>
      <c r="F104" s="161"/>
      <c r="G104" s="161"/>
      <c r="H104" s="161"/>
      <c r="I104" s="162"/>
      <c r="J104" s="163"/>
      <c r="K104" s="77"/>
      <c r="L104" s="77"/>
    </row>
    <row r="105" spans="1:12" ht="12.75">
      <c r="A105" s="159"/>
      <c r="B105" s="160" t="s">
        <v>275</v>
      </c>
      <c r="C105" s="161"/>
      <c r="D105" s="161"/>
      <c r="E105" s="161"/>
      <c r="F105" s="161"/>
      <c r="G105" s="161"/>
      <c r="H105" s="161"/>
      <c r="I105" s="162"/>
      <c r="J105" s="163"/>
      <c r="K105" s="56"/>
      <c r="L105" s="81"/>
    </row>
    <row r="106" spans="1:12" ht="12.75">
      <c r="A106" s="159"/>
      <c r="B106" s="164"/>
      <c r="C106" s="161"/>
      <c r="D106" s="161"/>
      <c r="E106" s="161"/>
      <c r="F106" s="161"/>
      <c r="G106" s="161"/>
      <c r="H106" s="161"/>
      <c r="I106" s="162"/>
      <c r="J106" s="163"/>
      <c r="K106" s="56"/>
      <c r="L106" s="81"/>
    </row>
    <row r="107" spans="1:12" ht="12.75">
      <c r="A107" s="132" t="s">
        <v>121</v>
      </c>
      <c r="B107" s="148" t="s">
        <v>163</v>
      </c>
      <c r="C107" s="149"/>
      <c r="D107" s="149"/>
      <c r="E107" s="149"/>
      <c r="F107" s="149"/>
      <c r="G107" s="149"/>
      <c r="H107" s="149"/>
      <c r="I107" s="149"/>
      <c r="J107" s="149"/>
      <c r="K107" s="56"/>
      <c r="L107" s="81"/>
    </row>
    <row r="108" spans="1:12" ht="12.75">
      <c r="A108" s="132"/>
      <c r="B108" s="131" t="s">
        <v>276</v>
      </c>
      <c r="C108" s="149"/>
      <c r="D108" s="149"/>
      <c r="E108" s="149"/>
      <c r="F108" s="149"/>
      <c r="G108" s="149"/>
      <c r="H108" s="149"/>
      <c r="I108" s="149"/>
      <c r="J108" s="149"/>
      <c r="K108" s="56"/>
      <c r="L108" s="81"/>
    </row>
    <row r="109" spans="1:12" ht="12.75">
      <c r="A109" s="132"/>
      <c r="B109" s="131" t="s">
        <v>327</v>
      </c>
      <c r="C109" s="149"/>
      <c r="D109" s="149"/>
      <c r="E109" s="149"/>
      <c r="F109" s="149"/>
      <c r="G109" s="149"/>
      <c r="H109" s="149"/>
      <c r="I109" s="149"/>
      <c r="J109" s="149"/>
      <c r="K109" s="56"/>
      <c r="L109" s="81"/>
    </row>
    <row r="110" spans="1:12" ht="12.75">
      <c r="A110" s="132"/>
      <c r="B110" s="131" t="s">
        <v>277</v>
      </c>
      <c r="C110" s="149"/>
      <c r="D110" s="149"/>
      <c r="E110" s="149"/>
      <c r="F110" s="149"/>
      <c r="G110" s="149"/>
      <c r="H110" s="149"/>
      <c r="I110" s="149"/>
      <c r="J110" s="149"/>
      <c r="K110" s="56"/>
      <c r="L110" s="81"/>
    </row>
    <row r="111" spans="1:12" ht="12.75">
      <c r="A111" s="132"/>
      <c r="B111" s="131" t="s">
        <v>278</v>
      </c>
      <c r="C111" s="149"/>
      <c r="D111" s="149"/>
      <c r="E111" s="149"/>
      <c r="F111" s="149"/>
      <c r="G111" s="149"/>
      <c r="H111" s="149"/>
      <c r="I111" s="149"/>
      <c r="J111" s="149"/>
      <c r="K111" s="56"/>
      <c r="L111" s="81"/>
    </row>
    <row r="112" spans="1:12" ht="12.75">
      <c r="A112" s="132"/>
      <c r="B112" s="148"/>
      <c r="C112" s="149"/>
      <c r="D112" s="149"/>
      <c r="E112" s="149"/>
      <c r="F112" s="149"/>
      <c r="G112" s="149"/>
      <c r="H112" s="149"/>
      <c r="I112" s="149"/>
      <c r="J112" s="149"/>
      <c r="K112" s="93"/>
      <c r="L112" s="56"/>
    </row>
    <row r="113" spans="1:12" ht="12.75">
      <c r="A113" s="60" t="s">
        <v>122</v>
      </c>
      <c r="B113" s="1" t="s">
        <v>165</v>
      </c>
      <c r="C113" s="56"/>
      <c r="D113" s="56"/>
      <c r="E113" s="56"/>
      <c r="F113" s="56"/>
      <c r="G113" s="56"/>
      <c r="H113" s="56"/>
      <c r="I113" s="56"/>
      <c r="J113" s="56"/>
      <c r="K113" s="93"/>
      <c r="L113" s="56"/>
    </row>
    <row r="114" spans="1:12" ht="12.75">
      <c r="A114" s="75"/>
      <c r="B114" s="1" t="s">
        <v>59</v>
      </c>
      <c r="C114" s="56"/>
      <c r="D114" s="56"/>
      <c r="E114" s="56"/>
      <c r="F114" s="56"/>
      <c r="G114" s="56"/>
      <c r="H114" s="56"/>
      <c r="I114" s="56"/>
      <c r="J114" s="56"/>
      <c r="K114" s="93"/>
      <c r="L114" s="56"/>
    </row>
    <row r="115" spans="1:12" ht="12.75">
      <c r="A115" s="75"/>
      <c r="B115" s="56" t="s">
        <v>166</v>
      </c>
      <c r="C115" s="56"/>
      <c r="D115" s="56"/>
      <c r="E115" s="56"/>
      <c r="F115" s="56"/>
      <c r="G115" s="56"/>
      <c r="H115" s="56"/>
      <c r="I115" s="56"/>
      <c r="J115" s="56"/>
      <c r="K115" s="93"/>
      <c r="L115" s="56"/>
    </row>
    <row r="116" spans="1:12" ht="12.75">
      <c r="A116" s="75"/>
      <c r="B116" s="56" t="s">
        <v>155</v>
      </c>
      <c r="C116" s="56"/>
      <c r="D116" s="56"/>
      <c r="E116" s="56"/>
      <c r="F116" s="56"/>
      <c r="G116" s="56"/>
      <c r="H116" s="56"/>
      <c r="I116" s="56"/>
      <c r="J116" s="56"/>
      <c r="K116" s="93"/>
      <c r="L116" s="56"/>
    </row>
    <row r="117" spans="1:12" ht="12.75">
      <c r="A117" s="60"/>
      <c r="B117" s="56"/>
      <c r="C117" s="56"/>
      <c r="D117" s="56"/>
      <c r="E117" s="56"/>
      <c r="F117" s="56"/>
      <c r="G117" s="56"/>
      <c r="H117" s="56"/>
      <c r="I117" s="56"/>
      <c r="J117" s="56"/>
      <c r="K117" s="93"/>
      <c r="L117" s="56"/>
    </row>
    <row r="118" spans="1:12" ht="12.75">
      <c r="A118" s="60" t="s">
        <v>123</v>
      </c>
      <c r="B118" s="1" t="s">
        <v>6</v>
      </c>
      <c r="C118" s="56"/>
      <c r="D118" s="56"/>
      <c r="E118" s="56"/>
      <c r="F118" s="56"/>
      <c r="G118" s="56"/>
      <c r="H118" s="56"/>
      <c r="I118" s="56"/>
      <c r="J118" s="22" t="s">
        <v>132</v>
      </c>
      <c r="K118" s="93"/>
      <c r="L118" s="56"/>
    </row>
    <row r="119" spans="1:12" ht="12.75">
      <c r="A119" s="60"/>
      <c r="B119" s="1"/>
      <c r="C119" s="56"/>
      <c r="D119" s="56"/>
      <c r="E119" s="56"/>
      <c r="F119" s="56"/>
      <c r="G119" s="56"/>
      <c r="H119" s="22" t="s">
        <v>132</v>
      </c>
      <c r="J119" s="2" t="s">
        <v>250</v>
      </c>
      <c r="K119" s="56"/>
      <c r="L119" s="56"/>
    </row>
    <row r="120" spans="1:12" ht="12.75">
      <c r="A120" s="75"/>
      <c r="B120" s="56"/>
      <c r="C120" s="56"/>
      <c r="D120" s="56"/>
      <c r="E120" s="56"/>
      <c r="F120" s="56"/>
      <c r="G120" s="22" t="s">
        <v>56</v>
      </c>
      <c r="H120" s="78" t="s">
        <v>133</v>
      </c>
      <c r="I120" s="22" t="s">
        <v>56</v>
      </c>
      <c r="J120" s="78" t="s">
        <v>133</v>
      </c>
      <c r="K120" s="56"/>
      <c r="L120" s="56"/>
    </row>
    <row r="121" spans="1:12" ht="12.75">
      <c r="A121" s="75"/>
      <c r="B121" s="56"/>
      <c r="C121" s="56"/>
      <c r="D121" s="56"/>
      <c r="E121" s="56"/>
      <c r="F121" s="56"/>
      <c r="G121" s="22" t="s">
        <v>60</v>
      </c>
      <c r="H121" s="22" t="s">
        <v>58</v>
      </c>
      <c r="I121" s="22" t="s">
        <v>251</v>
      </c>
      <c r="J121" s="22" t="s">
        <v>252</v>
      </c>
      <c r="K121" s="56"/>
      <c r="L121" s="56"/>
    </row>
    <row r="122" spans="1:12" ht="12.75">
      <c r="A122" s="75"/>
      <c r="B122" s="56"/>
      <c r="C122" s="56"/>
      <c r="D122" s="56"/>
      <c r="E122" s="56"/>
      <c r="F122" s="56"/>
      <c r="G122" s="22" t="s">
        <v>254</v>
      </c>
      <c r="H122" s="22" t="s">
        <v>253</v>
      </c>
      <c r="I122" s="22" t="str">
        <f>+G122</f>
        <v>30.06.06</v>
      </c>
      <c r="J122" s="22" t="str">
        <f>+H122</f>
        <v>30.06.05</v>
      </c>
      <c r="K122" s="56"/>
      <c r="L122" s="56"/>
    </row>
    <row r="123" spans="1:12" ht="12.75">
      <c r="A123" s="75"/>
      <c r="B123" s="56"/>
      <c r="C123" s="56"/>
      <c r="D123" s="56"/>
      <c r="E123" s="56"/>
      <c r="F123" s="56"/>
      <c r="G123" s="22" t="s">
        <v>2</v>
      </c>
      <c r="H123" s="79" t="s">
        <v>2</v>
      </c>
      <c r="I123" s="22" t="s">
        <v>2</v>
      </c>
      <c r="J123" s="22" t="s">
        <v>2</v>
      </c>
      <c r="K123" s="56"/>
      <c r="L123" s="56"/>
    </row>
    <row r="124" spans="1:12" ht="12.75">
      <c r="A124" s="75"/>
      <c r="B124" s="56" t="s">
        <v>156</v>
      </c>
      <c r="C124" s="56"/>
      <c r="D124" s="56"/>
      <c r="E124" s="56"/>
      <c r="F124" s="56"/>
      <c r="G124" s="107">
        <v>-506</v>
      </c>
      <c r="H124" s="103">
        <v>-67</v>
      </c>
      <c r="I124" s="103">
        <v>-1047</v>
      </c>
      <c r="J124" s="32">
        <v>-906</v>
      </c>
      <c r="K124" s="56"/>
      <c r="L124" s="56"/>
    </row>
    <row r="125" spans="1:12" ht="12.75">
      <c r="A125" s="75"/>
      <c r="B125" s="56" t="s">
        <v>255</v>
      </c>
      <c r="C125" s="56"/>
      <c r="D125" s="56"/>
      <c r="E125" s="56"/>
      <c r="F125" s="56"/>
      <c r="G125" s="108">
        <v>-4270</v>
      </c>
      <c r="H125" s="104">
        <v>7565</v>
      </c>
      <c r="I125" s="104">
        <v>-7810</v>
      </c>
      <c r="J125" s="156">
        <v>6707</v>
      </c>
      <c r="K125" s="56"/>
      <c r="L125" s="22"/>
    </row>
    <row r="126" spans="1:12" ht="12.75">
      <c r="A126" s="75"/>
      <c r="B126" s="56"/>
      <c r="C126" s="56"/>
      <c r="D126" s="56"/>
      <c r="E126" s="56"/>
      <c r="F126" s="56"/>
      <c r="G126" s="109">
        <v>-4776</v>
      </c>
      <c r="H126" s="84">
        <v>7498</v>
      </c>
      <c r="I126" s="33">
        <v>-8857</v>
      </c>
      <c r="J126" s="32">
        <v>5801</v>
      </c>
      <c r="K126" s="56"/>
      <c r="L126" s="3"/>
    </row>
    <row r="127" spans="1:12" ht="12.75">
      <c r="A127" s="75"/>
      <c r="B127" s="56" t="s">
        <v>78</v>
      </c>
      <c r="C127" s="56"/>
      <c r="D127" s="56"/>
      <c r="E127" s="56"/>
      <c r="F127" s="56"/>
      <c r="G127" s="111">
        <v>-584</v>
      </c>
      <c r="H127" s="112">
        <v>-504</v>
      </c>
      <c r="I127" s="156">
        <v>-1210</v>
      </c>
      <c r="J127" s="156">
        <v>-1998</v>
      </c>
      <c r="K127" s="56"/>
      <c r="L127" s="22"/>
    </row>
    <row r="128" spans="1:12" ht="12.75">
      <c r="A128" s="75"/>
      <c r="B128" s="56"/>
      <c r="C128" s="56"/>
      <c r="D128" s="56"/>
      <c r="E128" s="56"/>
      <c r="F128" s="56"/>
      <c r="G128" s="109">
        <v>-5360</v>
      </c>
      <c r="H128" s="118">
        <v>6994</v>
      </c>
      <c r="I128" s="33">
        <v>-10067</v>
      </c>
      <c r="J128" s="33">
        <v>3803</v>
      </c>
      <c r="K128" s="56"/>
      <c r="L128" s="22"/>
    </row>
    <row r="129" spans="1:12" ht="12.75">
      <c r="A129" s="75"/>
      <c r="B129" s="56" t="s">
        <v>310</v>
      </c>
      <c r="C129" s="56"/>
      <c r="D129" s="56"/>
      <c r="E129" s="56"/>
      <c r="F129" s="56"/>
      <c r="G129" s="109">
        <v>-72</v>
      </c>
      <c r="H129" s="118">
        <v>62</v>
      </c>
      <c r="I129" s="33">
        <v>-72</v>
      </c>
      <c r="J129" s="33">
        <v>62</v>
      </c>
      <c r="K129" s="56"/>
      <c r="L129" s="56"/>
    </row>
    <row r="130" spans="1:12" ht="13.5" thickBot="1">
      <c r="A130" s="75"/>
      <c r="C130" s="56"/>
      <c r="D130" s="56"/>
      <c r="E130" s="56"/>
      <c r="F130" s="81"/>
      <c r="G130" s="110">
        <v>-5432</v>
      </c>
      <c r="H130" s="87">
        <v>7056</v>
      </c>
      <c r="I130" s="24">
        <v>-10139</v>
      </c>
      <c r="J130" s="24">
        <v>3865</v>
      </c>
      <c r="K130" s="81"/>
      <c r="L130" s="83"/>
    </row>
    <row r="131" spans="1:12" ht="13.5" thickTop="1">
      <c r="A131" s="75"/>
      <c r="B131" s="56" t="s">
        <v>171</v>
      </c>
      <c r="C131" s="56"/>
      <c r="D131" s="56"/>
      <c r="E131" s="56"/>
      <c r="F131" s="56"/>
      <c r="G131" s="106"/>
      <c r="H131" s="81"/>
      <c r="I131" s="81"/>
      <c r="J131" s="32"/>
      <c r="K131" s="56"/>
      <c r="L131" s="85"/>
    </row>
    <row r="132" spans="1:12" ht="12.75">
      <c r="A132" s="75"/>
      <c r="B132" s="56"/>
      <c r="C132" s="56"/>
      <c r="D132" s="56"/>
      <c r="E132" s="56"/>
      <c r="F132" s="56"/>
      <c r="G132" s="106"/>
      <c r="H132" s="81"/>
      <c r="I132" s="81"/>
      <c r="J132" s="32"/>
      <c r="K132" s="56"/>
      <c r="L132" s="56"/>
    </row>
    <row r="133" spans="1:12" ht="12.75">
      <c r="A133" s="60" t="s">
        <v>130</v>
      </c>
      <c r="B133" s="1" t="s">
        <v>131</v>
      </c>
      <c r="C133" s="56"/>
      <c r="D133" s="56"/>
      <c r="E133" s="56"/>
      <c r="F133" s="56"/>
      <c r="G133" s="81"/>
      <c r="H133" s="56"/>
      <c r="I133" s="82"/>
      <c r="J133" s="56"/>
      <c r="K133" s="56"/>
      <c r="L133" s="56"/>
    </row>
    <row r="134" spans="1:12" ht="12.75">
      <c r="A134" s="75"/>
      <c r="B134" s="19" t="s">
        <v>217</v>
      </c>
      <c r="C134" s="56"/>
      <c r="D134" s="56"/>
      <c r="E134" s="56"/>
      <c r="F134" s="56"/>
      <c r="G134" s="56"/>
      <c r="H134" s="56"/>
      <c r="I134" s="82"/>
      <c r="J134" s="56"/>
      <c r="K134" s="56"/>
      <c r="L134" s="56"/>
    </row>
    <row r="135" spans="1:12" ht="12.75">
      <c r="A135" s="75"/>
      <c r="B135" s="19" t="s">
        <v>299</v>
      </c>
      <c r="C135" s="56"/>
      <c r="D135" s="56"/>
      <c r="E135" s="56"/>
      <c r="F135" s="56"/>
      <c r="G135" s="56"/>
      <c r="H135" s="56"/>
      <c r="I135" s="82"/>
      <c r="J135" s="56"/>
      <c r="K135" s="81"/>
      <c r="L135" s="56"/>
    </row>
    <row r="136" spans="1:12" ht="12.75">
      <c r="A136" s="75"/>
      <c r="B136" s="117" t="s">
        <v>214</v>
      </c>
      <c r="C136" s="56"/>
      <c r="D136" s="56"/>
      <c r="E136" s="56"/>
      <c r="F136" s="56"/>
      <c r="G136" s="56"/>
      <c r="H136" s="56"/>
      <c r="I136" s="82"/>
      <c r="J136" s="56"/>
      <c r="K136" s="56"/>
      <c r="L136" s="56"/>
    </row>
    <row r="137" spans="1:12" ht="12.75">
      <c r="A137" s="75"/>
      <c r="B137" s="117"/>
      <c r="C137" s="56"/>
      <c r="D137" s="56"/>
      <c r="E137" s="56"/>
      <c r="F137" s="56"/>
      <c r="G137" s="56"/>
      <c r="H137" s="56"/>
      <c r="I137" s="82"/>
      <c r="J137" s="56"/>
      <c r="K137" s="56"/>
      <c r="L137" s="56"/>
    </row>
    <row r="138" spans="1:12" ht="12.75">
      <c r="A138" s="60" t="s">
        <v>124</v>
      </c>
      <c r="B138" s="1" t="s">
        <v>61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spans="1:12" ht="12.75">
      <c r="A139" s="75"/>
      <c r="B139" s="19" t="s">
        <v>194</v>
      </c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spans="1:12" ht="12.75">
      <c r="A140" s="7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spans="1:12" ht="12.75">
      <c r="A141" s="75"/>
      <c r="B141" s="56" t="s">
        <v>256</v>
      </c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spans="1:12" ht="12.75">
      <c r="A142" s="75"/>
      <c r="B142" s="56"/>
      <c r="C142" s="56"/>
      <c r="D142" s="56"/>
      <c r="E142" s="56"/>
      <c r="F142" s="56"/>
      <c r="G142" s="56"/>
      <c r="H142" s="56"/>
      <c r="I142" s="22" t="s">
        <v>2</v>
      </c>
      <c r="J142" s="56"/>
      <c r="K142" s="56"/>
      <c r="L142" s="56"/>
    </row>
    <row r="143" spans="1:12" ht="12.75">
      <c r="A143" s="75"/>
      <c r="B143" s="56"/>
      <c r="C143" s="56" t="s">
        <v>62</v>
      </c>
      <c r="D143" s="56"/>
      <c r="E143" s="56"/>
      <c r="F143" s="56"/>
      <c r="G143" s="56"/>
      <c r="H143" s="56"/>
      <c r="I143" s="80">
        <v>9443</v>
      </c>
      <c r="J143" s="56"/>
      <c r="K143" s="56"/>
      <c r="L143" s="56"/>
    </row>
    <row r="144" spans="1:12" ht="12.75">
      <c r="A144" s="75"/>
      <c r="B144" s="56"/>
      <c r="C144" s="56" t="s">
        <v>63</v>
      </c>
      <c r="D144" s="56"/>
      <c r="E144" s="56"/>
      <c r="F144" s="56"/>
      <c r="G144" s="56"/>
      <c r="H144" s="56"/>
      <c r="I144" s="84">
        <v>0</v>
      </c>
      <c r="J144" s="56"/>
      <c r="K144" s="56"/>
      <c r="L144" s="56"/>
    </row>
    <row r="145" spans="1:12" ht="13.5" thickBot="1">
      <c r="A145" s="75"/>
      <c r="B145" s="56"/>
      <c r="C145" s="56" t="s">
        <v>64</v>
      </c>
      <c r="D145" s="56"/>
      <c r="E145" s="56"/>
      <c r="F145" s="56"/>
      <c r="G145" s="56"/>
      <c r="H145" s="56"/>
      <c r="I145" s="86">
        <v>9443</v>
      </c>
      <c r="J145" s="76"/>
      <c r="K145" s="56"/>
      <c r="L145" s="56"/>
    </row>
    <row r="146" spans="1:12" ht="13.5" thickTop="1">
      <c r="A146" s="75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spans="1:12" ht="13.5" thickBot="1">
      <c r="A147" s="75"/>
      <c r="B147" s="56"/>
      <c r="C147" s="56" t="s">
        <v>65</v>
      </c>
      <c r="D147" s="56"/>
      <c r="E147" s="56"/>
      <c r="F147" s="56"/>
      <c r="G147" s="56"/>
      <c r="H147" s="56"/>
      <c r="I147" s="88">
        <v>18935</v>
      </c>
      <c r="J147" s="56"/>
      <c r="K147" s="56"/>
      <c r="L147" s="56"/>
    </row>
    <row r="148" spans="1:12" ht="13.5" thickTop="1">
      <c r="A148" s="75"/>
      <c r="B148" s="56"/>
      <c r="C148" s="56"/>
      <c r="D148" s="56"/>
      <c r="E148" s="56"/>
      <c r="F148" s="56"/>
      <c r="G148" s="56"/>
      <c r="H148" s="56"/>
      <c r="I148" s="57"/>
      <c r="J148" s="56"/>
      <c r="K148" s="56"/>
      <c r="L148" s="56"/>
    </row>
    <row r="149" spans="1:12" ht="12.75">
      <c r="A149" s="75"/>
      <c r="B149" s="56"/>
      <c r="C149" s="56"/>
      <c r="D149" s="56"/>
      <c r="E149" s="56"/>
      <c r="F149" s="56"/>
      <c r="G149" s="56"/>
      <c r="H149" s="56"/>
      <c r="I149" s="57"/>
      <c r="J149" s="56"/>
      <c r="K149" s="56"/>
      <c r="L149" s="80"/>
    </row>
    <row r="150" spans="1:12" ht="12.75">
      <c r="A150" s="60" t="s">
        <v>125</v>
      </c>
      <c r="B150" s="1" t="s">
        <v>66</v>
      </c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spans="1:12" ht="12.75">
      <c r="A151" s="60"/>
      <c r="B151" s="19" t="s">
        <v>195</v>
      </c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spans="1:12" ht="12.75">
      <c r="A152" s="75"/>
      <c r="B152" s="19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spans="1:12" ht="12.75">
      <c r="A153" s="60" t="s">
        <v>126</v>
      </c>
      <c r="B153" s="1" t="s">
        <v>67</v>
      </c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spans="1:12" ht="12.75">
      <c r="A154" s="75"/>
      <c r="B154" s="116" t="s">
        <v>169</v>
      </c>
      <c r="C154" s="89"/>
      <c r="D154" s="94"/>
      <c r="E154" s="94"/>
      <c r="F154" s="94"/>
      <c r="G154" s="94"/>
      <c r="H154" s="93"/>
      <c r="I154" s="95"/>
      <c r="J154" s="93"/>
      <c r="K154" s="56"/>
      <c r="L154" s="56"/>
    </row>
    <row r="155" spans="1:12" ht="12.75">
      <c r="A155" s="75"/>
      <c r="B155" s="74"/>
      <c r="C155" s="89"/>
      <c r="D155" s="74"/>
      <c r="E155" s="74"/>
      <c r="F155" s="74"/>
      <c r="G155" s="74"/>
      <c r="H155" s="56"/>
      <c r="I155" s="57"/>
      <c r="J155" s="56"/>
      <c r="K155" s="56"/>
      <c r="L155" s="56"/>
    </row>
    <row r="156" spans="1:12" ht="12.75">
      <c r="A156" s="60" t="s">
        <v>127</v>
      </c>
      <c r="B156" s="1" t="s">
        <v>68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spans="1:12" ht="12.75">
      <c r="A157" s="60"/>
      <c r="B157" s="56" t="s">
        <v>178</v>
      </c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spans="1:12" ht="12.75">
      <c r="A158" s="60"/>
      <c r="B158" s="56" t="s">
        <v>179</v>
      </c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spans="1:12" ht="12.75">
      <c r="A159" s="60"/>
      <c r="B159" s="56" t="s">
        <v>257</v>
      </c>
      <c r="C159" s="56"/>
      <c r="D159" s="56"/>
      <c r="E159" s="56"/>
      <c r="F159" s="56"/>
      <c r="G159" s="56"/>
      <c r="H159" s="56"/>
      <c r="I159" s="56"/>
      <c r="J159" s="56"/>
      <c r="K159" s="56"/>
      <c r="L159" s="3"/>
    </row>
    <row r="160" spans="1:12" ht="12.75">
      <c r="A160" s="60"/>
      <c r="B160" s="56" t="s">
        <v>218</v>
      </c>
      <c r="C160" s="56"/>
      <c r="D160" s="56"/>
      <c r="E160" s="56"/>
      <c r="F160" s="56"/>
      <c r="G160" s="56"/>
      <c r="H160" s="56"/>
      <c r="I160" s="56"/>
      <c r="J160" s="56"/>
      <c r="K160" s="93"/>
      <c r="L160" s="3"/>
    </row>
    <row r="161" spans="1:12" ht="12.75">
      <c r="A161" s="60"/>
      <c r="B161" s="56"/>
      <c r="C161" s="56"/>
      <c r="D161" s="56"/>
      <c r="E161" s="56"/>
      <c r="F161" s="56"/>
      <c r="G161" s="56"/>
      <c r="H161" s="56"/>
      <c r="I161" s="22" t="s">
        <v>2</v>
      </c>
      <c r="J161" s="56"/>
      <c r="K161" s="56"/>
      <c r="L161" s="56"/>
    </row>
    <row r="162" spans="1:12" ht="13.5" thickBot="1">
      <c r="A162" s="165"/>
      <c r="B162" s="120"/>
      <c r="C162" s="157" t="s">
        <v>180</v>
      </c>
      <c r="D162" s="157"/>
      <c r="E162" s="157"/>
      <c r="F162" s="157"/>
      <c r="G162" s="157"/>
      <c r="H162" s="157"/>
      <c r="I162" s="166">
        <v>3621.98759</v>
      </c>
      <c r="J162" s="157"/>
      <c r="K162" s="56"/>
      <c r="L162" s="56"/>
    </row>
    <row r="163" spans="1:12" ht="13.5" thickTop="1">
      <c r="A163" s="75"/>
      <c r="B163" s="19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spans="1:12" ht="12.75">
      <c r="A164" s="75"/>
      <c r="B164" s="117" t="s">
        <v>206</v>
      </c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spans="1:12" ht="12.75">
      <c r="A165" s="75"/>
      <c r="B165" s="19" t="s">
        <v>181</v>
      </c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spans="1:12" ht="12.75">
      <c r="A166" s="75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spans="1:12" ht="12.75">
      <c r="A167" s="60" t="s">
        <v>128</v>
      </c>
      <c r="B167" s="1" t="s">
        <v>69</v>
      </c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spans="1:12" ht="12.75">
      <c r="A168" s="75"/>
      <c r="B168" s="19" t="s">
        <v>70</v>
      </c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spans="1:12" ht="12.75">
      <c r="A169" s="75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spans="1:12" ht="12.75">
      <c r="A170" s="60" t="s">
        <v>129</v>
      </c>
      <c r="B170" s="1" t="s">
        <v>71</v>
      </c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spans="1:12" ht="12.75">
      <c r="A171" s="60"/>
      <c r="B171" s="56" t="s">
        <v>242</v>
      </c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spans="1:12" ht="12.75">
      <c r="A172" s="60"/>
      <c r="B172" s="56" t="s">
        <v>279</v>
      </c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spans="1:12" ht="12.75">
      <c r="A173" s="60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spans="1:12" ht="12.75">
      <c r="A174" s="60"/>
      <c r="B174" s="150" t="s">
        <v>268</v>
      </c>
      <c r="D174" s="56"/>
      <c r="E174" s="56"/>
      <c r="F174" s="56"/>
      <c r="G174" s="56"/>
      <c r="H174" s="56"/>
      <c r="I174" s="56"/>
      <c r="J174" s="56"/>
      <c r="K174" s="56"/>
      <c r="L174" s="56"/>
    </row>
    <row r="175" spans="1:12" ht="12.75">
      <c r="A175" s="60"/>
      <c r="B175" s="150" t="s">
        <v>231</v>
      </c>
      <c r="D175" s="56"/>
      <c r="E175" s="56"/>
      <c r="F175" s="56"/>
      <c r="G175" s="56"/>
      <c r="H175" s="56"/>
      <c r="I175" s="56"/>
      <c r="J175" s="56"/>
      <c r="K175" s="56"/>
      <c r="L175" s="56"/>
    </row>
    <row r="176" spans="1:12" ht="12.75">
      <c r="A176" s="60"/>
      <c r="B176" s="150" t="s">
        <v>243</v>
      </c>
      <c r="D176" s="56"/>
      <c r="E176" s="56"/>
      <c r="F176" s="56"/>
      <c r="G176" s="56"/>
      <c r="H176" s="56"/>
      <c r="I176" s="56"/>
      <c r="J176" s="56"/>
      <c r="K176" s="56"/>
      <c r="L176" s="56"/>
    </row>
    <row r="177" spans="1:12" ht="12.75">
      <c r="A177" s="60"/>
      <c r="D177" s="56"/>
      <c r="E177" s="56"/>
      <c r="F177" s="56"/>
      <c r="G177" s="56"/>
      <c r="H177" s="56"/>
      <c r="I177" s="56"/>
      <c r="J177" s="56"/>
      <c r="K177" s="56"/>
      <c r="L177" s="56"/>
    </row>
    <row r="178" spans="1:12" ht="12.75">
      <c r="A178" s="60"/>
      <c r="B178" t="s">
        <v>232</v>
      </c>
      <c r="D178" s="56"/>
      <c r="E178" s="56"/>
      <c r="F178" s="56"/>
      <c r="G178" s="56"/>
      <c r="H178" s="56"/>
      <c r="I178" s="56"/>
      <c r="J178" s="56"/>
      <c r="K178" s="56"/>
      <c r="L178" s="56"/>
    </row>
    <row r="179" spans="1:12" ht="12.75">
      <c r="A179" s="60"/>
      <c r="D179" s="56"/>
      <c r="E179" s="56"/>
      <c r="F179" s="56"/>
      <c r="G179" s="56"/>
      <c r="H179" s="2">
        <v>2006</v>
      </c>
      <c r="I179" s="2">
        <v>2005</v>
      </c>
      <c r="J179" s="151"/>
      <c r="K179" s="56"/>
      <c r="L179" s="56"/>
    </row>
    <row r="180" spans="1:12" ht="13.5" thickBot="1">
      <c r="A180" s="60"/>
      <c r="C180" t="s">
        <v>233</v>
      </c>
      <c r="D180" s="56"/>
      <c r="E180" s="56"/>
      <c r="F180" s="56"/>
      <c r="G180" s="56"/>
      <c r="H180" s="152" t="s">
        <v>266</v>
      </c>
      <c r="I180" s="153" t="s">
        <v>234</v>
      </c>
      <c r="J180" s="15"/>
      <c r="K180" s="56"/>
      <c r="L180" s="56"/>
    </row>
    <row r="181" spans="1:12" ht="13.5" thickTop="1">
      <c r="A181" s="60"/>
      <c r="D181" s="56"/>
      <c r="E181" s="56"/>
      <c r="F181" s="56"/>
      <c r="G181" s="56"/>
      <c r="H181" s="151"/>
      <c r="I181" s="151"/>
      <c r="J181" s="151"/>
      <c r="K181" s="56"/>
      <c r="L181" s="56"/>
    </row>
    <row r="182" spans="1:12" ht="13.5" thickBot="1">
      <c r="A182" s="60"/>
      <c r="C182" t="s">
        <v>235</v>
      </c>
      <c r="D182" s="56"/>
      <c r="E182" s="56"/>
      <c r="F182" s="56"/>
      <c r="G182" s="56"/>
      <c r="H182" s="153" t="s">
        <v>267</v>
      </c>
      <c r="I182" s="153" t="s">
        <v>236</v>
      </c>
      <c r="J182" s="15"/>
      <c r="K182" s="56"/>
      <c r="L182" s="56"/>
    </row>
    <row r="183" spans="1:12" ht="13.5" thickTop="1">
      <c r="A183" s="60"/>
      <c r="D183" s="56"/>
      <c r="E183" s="56"/>
      <c r="F183" s="56"/>
      <c r="G183" s="56"/>
      <c r="H183" s="56"/>
      <c r="I183" s="56"/>
      <c r="J183" s="56"/>
      <c r="K183" s="56"/>
      <c r="L183" s="56"/>
    </row>
    <row r="184" spans="1:12" ht="12.75">
      <c r="A184" s="60"/>
      <c r="D184" s="56"/>
      <c r="E184" s="56"/>
      <c r="F184" s="56"/>
      <c r="G184" s="56"/>
      <c r="H184" s="56"/>
      <c r="I184" s="56"/>
      <c r="J184" s="56"/>
      <c r="K184" s="56"/>
      <c r="L184" s="56"/>
    </row>
    <row r="185" spans="1:12" ht="12.75">
      <c r="A185" s="60"/>
      <c r="B185" s="15" t="s">
        <v>237</v>
      </c>
      <c r="C185" s="151"/>
      <c r="D185" s="56"/>
      <c r="E185" s="56"/>
      <c r="F185" s="56"/>
      <c r="G185" s="56"/>
      <c r="H185" s="56"/>
      <c r="I185" s="56"/>
      <c r="J185" s="56"/>
      <c r="K185" s="56"/>
      <c r="L185" s="56"/>
    </row>
    <row r="186" spans="1:12" ht="12.75">
      <c r="A186" s="60"/>
      <c r="B186" s="15" t="s">
        <v>265</v>
      </c>
      <c r="C186" s="151"/>
      <c r="D186" s="56"/>
      <c r="E186" s="56"/>
      <c r="F186" s="56"/>
      <c r="G186" s="56"/>
      <c r="H186" s="56"/>
      <c r="I186" s="56"/>
      <c r="J186" s="56"/>
      <c r="K186" s="56"/>
      <c r="L186" s="56"/>
    </row>
    <row r="187" spans="1:12" ht="12.75">
      <c r="A187" s="60"/>
      <c r="B187" s="15" t="s">
        <v>261</v>
      </c>
      <c r="C187" s="151"/>
      <c r="D187" s="56"/>
      <c r="E187" s="56"/>
      <c r="F187" s="56"/>
      <c r="G187" s="56"/>
      <c r="H187" s="56"/>
      <c r="I187" s="56"/>
      <c r="J187" s="56"/>
      <c r="K187" s="56"/>
      <c r="L187" s="56"/>
    </row>
    <row r="188" spans="1:12" ht="12.75">
      <c r="A188" s="60"/>
      <c r="B188" s="151"/>
      <c r="C188" s="151"/>
      <c r="D188" s="56"/>
      <c r="E188" s="56"/>
      <c r="F188" s="56"/>
      <c r="G188" s="56"/>
      <c r="H188" s="56"/>
      <c r="I188" s="56"/>
      <c r="J188" s="56"/>
      <c r="K188" s="56"/>
      <c r="L188" s="56"/>
    </row>
    <row r="189" spans="1:12" ht="12.75">
      <c r="A189" s="60"/>
      <c r="B189" s="15" t="s">
        <v>238</v>
      </c>
      <c r="C189" s="151"/>
      <c r="D189" s="56"/>
      <c r="E189" s="56"/>
      <c r="F189" s="56"/>
      <c r="G189" s="56"/>
      <c r="H189" s="56"/>
      <c r="I189" s="56"/>
      <c r="J189" s="56"/>
      <c r="K189" s="56"/>
      <c r="L189" s="56"/>
    </row>
    <row r="190" spans="1:12" ht="12.75">
      <c r="A190" s="60"/>
      <c r="B190" s="2" t="s">
        <v>76</v>
      </c>
      <c r="C190" s="15" t="s">
        <v>262</v>
      </c>
      <c r="D190" s="56"/>
      <c r="E190" s="56"/>
      <c r="F190" s="56"/>
      <c r="G190" s="56"/>
      <c r="H190" s="56"/>
      <c r="I190" s="56"/>
      <c r="J190" s="56"/>
      <c r="K190" s="56"/>
      <c r="L190" s="56"/>
    </row>
    <row r="191" spans="1:12" ht="12.75">
      <c r="A191" s="60"/>
      <c r="B191" s="15"/>
      <c r="C191" s="15" t="s">
        <v>239</v>
      </c>
      <c r="D191" s="56"/>
      <c r="E191" s="56"/>
      <c r="F191" s="56"/>
      <c r="G191" s="56"/>
      <c r="H191" s="56"/>
      <c r="I191" s="56"/>
      <c r="J191" s="56"/>
      <c r="K191" s="56"/>
      <c r="L191" s="56"/>
    </row>
    <row r="192" spans="1:12" ht="12.75">
      <c r="A192" s="60"/>
      <c r="B192" s="15"/>
      <c r="C192" s="151"/>
      <c r="D192" s="56"/>
      <c r="E192" s="56"/>
      <c r="F192" s="56"/>
      <c r="G192" s="56"/>
      <c r="H192" s="56"/>
      <c r="I192" s="56"/>
      <c r="J192" s="56"/>
      <c r="K192" s="56"/>
      <c r="L192" s="56"/>
    </row>
    <row r="193" spans="1:12" ht="12.75">
      <c r="A193" s="60"/>
      <c r="B193" s="2" t="s">
        <v>77</v>
      </c>
      <c r="C193" s="15" t="s">
        <v>240</v>
      </c>
      <c r="D193" s="56"/>
      <c r="E193" s="56"/>
      <c r="F193" s="56"/>
      <c r="G193" s="56"/>
      <c r="H193" s="56"/>
      <c r="I193" s="56"/>
      <c r="J193" s="56"/>
      <c r="K193" s="56"/>
      <c r="L193" s="56"/>
    </row>
    <row r="194" spans="1:12" ht="12.75">
      <c r="A194" s="60"/>
      <c r="B194" s="2"/>
      <c r="C194" s="15" t="s">
        <v>241</v>
      </c>
      <c r="D194" s="56"/>
      <c r="E194" s="56"/>
      <c r="F194" s="56"/>
      <c r="G194" s="56"/>
      <c r="H194" s="56"/>
      <c r="I194" s="56"/>
      <c r="J194" s="56"/>
      <c r="K194" s="56"/>
      <c r="L194" s="56"/>
    </row>
    <row r="195" spans="1:12" ht="12.75">
      <c r="A195" s="60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spans="1:12" ht="12.75">
      <c r="A196" s="60" t="s">
        <v>118</v>
      </c>
      <c r="B196" s="1" t="s">
        <v>186</v>
      </c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spans="1:12" ht="12.75">
      <c r="A197" s="56"/>
      <c r="B197" s="56" t="s">
        <v>245</v>
      </c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spans="1:12" ht="12.75">
      <c r="A198" s="56"/>
      <c r="B198" s="56" t="s">
        <v>314</v>
      </c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spans="1:12" ht="12.75">
      <c r="A199" s="56"/>
      <c r="B199" s="56" t="s">
        <v>246</v>
      </c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spans="1:12" ht="12.75">
      <c r="A200" s="56"/>
      <c r="B200" s="56" t="s">
        <v>272</v>
      </c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spans="1:12" ht="12.75">
      <c r="A201" s="56"/>
      <c r="B201" s="56" t="s">
        <v>287</v>
      </c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spans="1:12" ht="12.75">
      <c r="A202" s="56"/>
      <c r="B202" s="93" t="s">
        <v>247</v>
      </c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spans="1:12" ht="12.75">
      <c r="A203" s="56"/>
      <c r="B203" s="93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spans="1:12" ht="12.75">
      <c r="A204" s="56"/>
      <c r="B204" s="93" t="s">
        <v>244</v>
      </c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spans="1:12" ht="12.75">
      <c r="A205" s="56"/>
      <c r="B205" s="93" t="s">
        <v>300</v>
      </c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spans="1:12" ht="12.75">
      <c r="A206" s="56"/>
      <c r="B206" s="93" t="s">
        <v>301</v>
      </c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spans="1:12" ht="12.75">
      <c r="A207" s="56"/>
      <c r="B207" s="93" t="s">
        <v>302</v>
      </c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 ht="12.75">
      <c r="A208" s="56"/>
      <c r="B208" s="93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spans="1:12" ht="12.75">
      <c r="A209" s="56"/>
      <c r="B209" s="93" t="s">
        <v>311</v>
      </c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spans="1:12" ht="12.75">
      <c r="A210" s="56"/>
      <c r="B210" s="93" t="s">
        <v>306</v>
      </c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spans="1:12" ht="12.75">
      <c r="A211" s="56"/>
      <c r="B211" s="93" t="s">
        <v>307</v>
      </c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spans="1:12" ht="12.75">
      <c r="A212" s="56"/>
      <c r="B212" s="56"/>
      <c r="C212" s="56"/>
      <c r="D212" s="56"/>
      <c r="E212" s="56"/>
      <c r="F212" s="56"/>
      <c r="G212" s="56"/>
      <c r="H212" s="56"/>
      <c r="I212" s="22"/>
      <c r="J212" s="56"/>
      <c r="K212" s="56"/>
      <c r="L212" s="56"/>
    </row>
    <row r="213" spans="1:12" ht="12.75">
      <c r="A213" s="56"/>
      <c r="B213" s="56" t="s">
        <v>303</v>
      </c>
      <c r="C213" s="56"/>
      <c r="D213" s="56"/>
      <c r="E213" s="56"/>
      <c r="F213" s="56"/>
      <c r="G213" s="56"/>
      <c r="H213" s="56"/>
      <c r="I213" s="80">
        <v>183217000</v>
      </c>
      <c r="J213" s="56"/>
      <c r="K213" s="56"/>
      <c r="L213" s="56"/>
    </row>
    <row r="214" spans="1:12" ht="12.75">
      <c r="A214" s="56"/>
      <c r="B214" s="56" t="s">
        <v>304</v>
      </c>
      <c r="C214" s="56"/>
      <c r="D214" s="56"/>
      <c r="E214" s="56"/>
      <c r="F214" s="56"/>
      <c r="G214" s="56"/>
      <c r="H214" s="56"/>
      <c r="I214" s="170">
        <v>66000</v>
      </c>
      <c r="J214" s="56"/>
      <c r="K214" s="56"/>
      <c r="L214" s="56"/>
    </row>
    <row r="215" spans="1:12" ht="13.5" thickBot="1">
      <c r="A215" s="56"/>
      <c r="B215" s="56" t="s">
        <v>305</v>
      </c>
      <c r="C215" s="56"/>
      <c r="D215" s="56"/>
      <c r="E215" s="56"/>
      <c r="F215" s="56"/>
      <c r="G215" s="56"/>
      <c r="H215" s="56"/>
      <c r="I215" s="90">
        <v>183283000</v>
      </c>
      <c r="J215" s="56"/>
      <c r="K215" s="56"/>
      <c r="L215" s="56"/>
    </row>
    <row r="216" spans="1:12" ht="13.5" thickTop="1">
      <c r="A216" s="56"/>
      <c r="B216" s="56"/>
      <c r="C216" s="56"/>
      <c r="D216" s="56"/>
      <c r="E216" s="56"/>
      <c r="F216" s="56"/>
      <c r="G216" s="56"/>
      <c r="H216" s="56"/>
      <c r="I216" s="91"/>
      <c r="J216" s="56"/>
      <c r="K216" s="56"/>
      <c r="L216" s="56"/>
    </row>
    <row r="217" spans="1:12" ht="12.75">
      <c r="A217" s="56"/>
      <c r="B217" s="93"/>
      <c r="C217" s="56"/>
      <c r="D217" s="56"/>
      <c r="E217" s="56"/>
      <c r="F217" s="56"/>
      <c r="G217" s="56"/>
      <c r="H217" s="56"/>
      <c r="I217" s="91"/>
      <c r="J217" s="56"/>
      <c r="K217" s="56"/>
      <c r="L217" s="56"/>
    </row>
    <row r="218" spans="1:12" ht="12.75">
      <c r="A218" s="56"/>
      <c r="B218" s="93"/>
      <c r="C218" s="56"/>
      <c r="D218" s="56"/>
      <c r="E218" s="56"/>
      <c r="F218" s="56"/>
      <c r="G218" s="56"/>
      <c r="H218" s="56"/>
      <c r="I218" s="91"/>
      <c r="J218" s="56"/>
      <c r="K218" s="56"/>
      <c r="L218" s="56"/>
    </row>
    <row r="219" spans="1:12" ht="12.75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spans="1:12" ht="12.75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spans="1:12" ht="12.75">
      <c r="A221" s="56"/>
      <c r="B221" s="19" t="s">
        <v>72</v>
      </c>
      <c r="C221" s="74"/>
      <c r="D221" s="74"/>
      <c r="E221" s="74"/>
      <c r="F221" s="56"/>
      <c r="G221" s="56"/>
      <c r="H221" s="56"/>
      <c r="I221" s="56"/>
      <c r="J221" s="56"/>
      <c r="K221" s="56"/>
      <c r="L221" s="56"/>
    </row>
    <row r="222" spans="1:12" ht="12.75">
      <c r="A222" s="56"/>
      <c r="B222" s="56"/>
      <c r="C222" s="74"/>
      <c r="D222" s="74"/>
      <c r="E222" s="74"/>
      <c r="F222" s="56"/>
      <c r="G222" s="56"/>
      <c r="H222" s="56"/>
      <c r="I222" s="56"/>
      <c r="J222" s="56"/>
      <c r="K222" s="56"/>
      <c r="L222" s="56"/>
    </row>
    <row r="223" spans="1:12" ht="12.75">
      <c r="A223" s="56"/>
      <c r="B223" s="56"/>
      <c r="C223" s="74"/>
      <c r="D223" s="74"/>
      <c r="E223" s="74"/>
      <c r="F223" s="56"/>
      <c r="G223" s="56"/>
      <c r="H223" s="56"/>
      <c r="I223" s="56"/>
      <c r="J223" s="56"/>
      <c r="K223" s="56"/>
      <c r="L223" s="56"/>
    </row>
    <row r="224" spans="1:12" ht="12.75">
      <c r="A224" s="56"/>
      <c r="B224" s="19"/>
      <c r="C224" s="74"/>
      <c r="D224" s="74"/>
      <c r="E224" s="74"/>
      <c r="F224" s="56"/>
      <c r="G224" s="56"/>
      <c r="H224" s="56"/>
      <c r="I224" s="56"/>
      <c r="J224" s="56"/>
      <c r="K224" s="56"/>
      <c r="L224" s="56"/>
    </row>
    <row r="225" spans="1:12" ht="12.75">
      <c r="A225" s="56"/>
      <c r="B225" s="19" t="s">
        <v>73</v>
      </c>
      <c r="C225" s="74"/>
      <c r="D225" s="74"/>
      <c r="E225" s="74"/>
      <c r="F225" s="56"/>
      <c r="G225" s="56"/>
      <c r="H225" s="56"/>
      <c r="I225" s="56"/>
      <c r="J225" s="56"/>
      <c r="K225" s="56"/>
      <c r="L225" s="56"/>
    </row>
    <row r="226" spans="1:12" ht="12.75">
      <c r="A226" s="56"/>
      <c r="B226" s="19" t="s">
        <v>177</v>
      </c>
      <c r="C226" s="74"/>
      <c r="D226" s="74"/>
      <c r="E226" s="74"/>
      <c r="F226" s="56"/>
      <c r="G226" s="56"/>
      <c r="H226" s="56"/>
      <c r="I226" s="56"/>
      <c r="J226" s="56"/>
      <c r="K226" s="56"/>
      <c r="L226" s="56"/>
    </row>
    <row r="227" spans="1:12" ht="12.75">
      <c r="A227" s="56"/>
      <c r="B227" s="56"/>
      <c r="C227" s="74"/>
      <c r="D227" s="74"/>
      <c r="E227" s="74"/>
      <c r="F227" s="56"/>
      <c r="G227" s="56"/>
      <c r="H227" s="56"/>
      <c r="I227" s="56"/>
      <c r="J227" s="56"/>
      <c r="K227" s="56"/>
      <c r="L227" s="56"/>
    </row>
    <row r="228" spans="1:12" ht="12.75">
      <c r="A228" s="56"/>
      <c r="B228" s="92" t="s">
        <v>248</v>
      </c>
      <c r="C228" s="74"/>
      <c r="D228" s="74"/>
      <c r="E228" s="74"/>
      <c r="F228" s="56"/>
      <c r="G228" s="56"/>
      <c r="H228" s="56"/>
      <c r="I228" s="56"/>
      <c r="J228" s="56"/>
      <c r="K228" s="56"/>
      <c r="L228" s="56"/>
    </row>
    <row r="229" spans="1:12" ht="12.75">
      <c r="A229" s="56"/>
      <c r="B229" s="19" t="s">
        <v>172</v>
      </c>
      <c r="C229" s="74"/>
      <c r="D229" s="74"/>
      <c r="E229" s="74"/>
      <c r="F229" s="56"/>
      <c r="G229" s="56"/>
      <c r="H229" s="56"/>
      <c r="I229" s="56"/>
      <c r="J229" s="56"/>
      <c r="K229" s="56"/>
      <c r="L229" s="56"/>
    </row>
    <row r="230" spans="1:12" ht="12.75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</row>
    <row r="231" spans="1:12" ht="12.75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</row>
    <row r="232" spans="1:12" ht="12.75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</row>
    <row r="233" spans="1:12" ht="12.75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</row>
    <row r="234" spans="1:12" ht="12.75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</row>
    <row r="235" spans="1:12" ht="12.75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</row>
    <row r="236" spans="1:12" ht="12.75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</row>
    <row r="237" spans="1:12" ht="12.75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</row>
    <row r="238" spans="1:12" ht="12.75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</row>
    <row r="239" spans="11:12" ht="12.75">
      <c r="K239" s="56"/>
      <c r="L239" s="56"/>
    </row>
    <row r="240" spans="11:12" ht="12.75">
      <c r="K240" s="56"/>
      <c r="L240" s="56"/>
    </row>
    <row r="241" spans="11:12" ht="12.75">
      <c r="K241" s="56"/>
      <c r="L241" s="56"/>
    </row>
  </sheetData>
  <printOptions/>
  <pageMargins left="0.75" right="0.75" top="1" bottom="1" header="0.5" footer="0.5"/>
  <pageSetup horizontalDpi="600" verticalDpi="600" orientation="portrait" paperSize="9" scale="74" r:id="rId1"/>
  <headerFooter alignWithMargins="0">
    <oddFooter>&amp;CPage &amp;P</oddFooter>
  </headerFooter>
  <rowBreaks count="3" manualBreakCount="3">
    <brk id="77" max="10" man="1"/>
    <brk id="135" max="10" man="1"/>
    <brk id="1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ewan</dc:creator>
  <cp:keywords/>
  <dc:description/>
  <cp:lastModifiedBy>hblu</cp:lastModifiedBy>
  <cp:lastPrinted>2006-08-08T09:46:10Z</cp:lastPrinted>
  <dcterms:created xsi:type="dcterms:W3CDTF">2002-09-05T08:26:04Z</dcterms:created>
  <dcterms:modified xsi:type="dcterms:W3CDTF">2006-08-08T10:18:49Z</dcterms:modified>
  <cp:category/>
  <cp:version/>
  <cp:contentType/>
  <cp:contentStatus/>
</cp:coreProperties>
</file>