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'Equity'!$A$1:$I$44</definedName>
    <definedName name="_xlnm.Print_Area" localSheetId="5">'Notes'!$A$8:$K$193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<sst xmlns="http://schemas.openxmlformats.org/spreadsheetml/2006/main" count="382" uniqueCount="275">
  <si>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</si>
  <si>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</si>
  <si>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</si>
  <si>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</si>
  <si>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</si>
  <si>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</si>
  <si>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</si>
  <si>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</si>
  <si>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</si>
  <si>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</si>
  <si>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</si>
  <si>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</si>
  <si>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</si>
  <si>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</si>
  <si>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</si>
  <si>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</si>
  <si>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</si>
  <si>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</si>
  <si>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</si>
  <si>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</si>
  <si>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</si>
  <si>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</si>
  <si>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</si>
  <si>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</si>
  <si>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</si>
  <si>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</si>
  <si>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</si>
  <si>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</si>
  <si>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</si>
  <si>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</si>
  <si>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</si>
  <si>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</si>
  <si>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</si>
  <si>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</si>
  <si>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</si>
  <si>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</si>
  <si>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</si>
  <si>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</si>
  <si>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</si>
  <si>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</si>
  <si>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</si>
  <si>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</si>
  <si>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</si>
  <si>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</si>
  <si>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</si>
  <si>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</si>
  <si>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</si>
  <si>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</si>
  <si>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</si>
  <si>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</si>
  <si>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</si>
  <si>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</si>
  <si>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</si>
  <si>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</si>
  <si>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</si>
  <si>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</si>
  <si>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</si>
  <si>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</si>
  <si>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</si>
  <si>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</si>
  <si>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</si>
  <si>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</si>
  <si>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</si>
  <si>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</si>
  <si>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</si>
  <si>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</si>
  <si>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</si>
  <si>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</si>
  <si>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</si>
  <si>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</si>
  <si>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</si>
  <si>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</si>
  <si>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</si>
  <si>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</si>
  <si>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</si>
  <si>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</si>
  <si>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</si>
  <si>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</si>
  <si>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</si>
  <si>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</si>
  <si>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</si>
  <si>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</si>
  <si>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</si>
  <si>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</si>
  <si>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</si>
  <si>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</si>
  <si>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</si>
  <si>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</si>
  <si>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</si>
  <si>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>Share of profit of associates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</si>
  <si>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</si>
  <si>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</si>
  <si>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</si>
  <si>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</si>
  <si>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</si>
  <si>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</si>
  <si>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</si>
  <si>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</si>
  <si>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</si>
  <si>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</si>
  <si>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</si>
  <si>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</si>
  <si>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</si>
  <si>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</si>
  <si>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</si>
  <si>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</si>
  <si>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</si>
  <si>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</si>
  <si>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</si>
  <si>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</si>
  <si>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</si>
  <si>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</si>
  <si>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</si>
  <si>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</si>
  <si>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</si>
  <si>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</si>
  <si>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</si>
  <si>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</si>
  <si>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</si>
  <si>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</si>
  <si>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</si>
  <si>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</si>
  <si>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</si>
  <si>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</si>
  <si>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</si>
  <si>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</si>
  <si>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</si>
  <si>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</si>
  <si>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</si>
  <si>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</si>
  <si>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</si>
  <si>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</si>
  <si>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</si>
  <si>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</si>
  <si>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</si>
  <si>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</si>
  <si>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</si>
  <si>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</si>
  <si>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</si>
  <si>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</si>
  <si>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</si>
  <si>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</si>
  <si>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</si>
  <si>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</si>
  <si>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</si>
  <si>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</si>
  <si>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</si>
  <si>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</si>
  <si>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</si>
  <si>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</si>
  <si>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</si>
  <si>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</si>
  <si>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</si>
  <si>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</si>
  <si>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</si>
  <si>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</si>
  <si>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</si>
  <si>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</si>
  <si>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</si>
  <si>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</si>
  <si>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 xml:space="preserve">Final dividend of 7 sen per share less </t>
  </si>
  <si>
    <t>tax of 28 %</t>
  </si>
  <si>
    <t>Profit before taxation</t>
  </si>
  <si>
    <t>Profit after taxation/</t>
  </si>
  <si>
    <t>Net profit for the period</t>
  </si>
  <si>
    <t>Trade and other payables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</si>
  <si>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</si>
  <si>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</si>
  <si>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</si>
  <si>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</si>
  <si>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</si>
  <si>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</si>
  <si>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</si>
  <si>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</si>
  <si>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</si>
  <si>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</si>
  <si>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There were no financial instruments negotiated with off balance sheet risk at the date of issuance of this report.</t>
  </si>
  <si>
    <t>Issue of share - Exercise of options</t>
  </si>
  <si>
    <t>Operating profit</t>
  </si>
  <si>
    <t>Consolidated Profit before tax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</si>
  <si>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</si>
  <si>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</si>
  <si>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</si>
  <si>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announcement of any corporate proposal during the current financial period to date.</t>
  </si>
  <si>
    <t>At 1 July 2003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</si>
  <si>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</si>
  <si>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</si>
  <si>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</si>
  <si>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Total sale proceeds of quoted securities</t>
  </si>
  <si>
    <t>There were no unusual items during this quarter affecting assets, liabilities, equity, net income or cashflow.</t>
  </si>
  <si>
    <t>Trade and other receivables</t>
  </si>
  <si>
    <t>30 June 2004</t>
  </si>
  <si>
    <t>Particulars of disposals of quoted securities for the current financial year to date were as follows: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</si>
  <si>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</si>
  <si>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</si>
  <si>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</si>
  <si>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</si>
  <si>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</si>
  <si>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</si>
  <si>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</si>
  <si>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</si>
  <si>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</si>
  <si>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</si>
  <si>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>Net increase in cash and cash equivalents</t>
  </si>
  <si>
    <t>Transfer to deferred taxation account</t>
  </si>
  <si>
    <t>Gain on disposal of investments</t>
  </si>
  <si>
    <t xml:space="preserve">Net cash flows from financing activities   </t>
  </si>
  <si>
    <t>Annual Financial Report for the year ended 30 June 2004.</t>
  </si>
  <si>
    <t>the Annual Financial Report for the year ended 30 June 2004.</t>
  </si>
  <si>
    <t>At 1 July 2004</t>
  </si>
  <si>
    <t>with the Annual Financial Report for the year ended 30 June 2004.</t>
  </si>
  <si>
    <t>Net Change in current (liabilities)/assets</t>
  </si>
  <si>
    <t>compared with the most recent annual financial statements for the year ended 30 June 2004.</t>
  </si>
  <si>
    <t>operation.</t>
  </si>
  <si>
    <t>30.09.04</t>
  </si>
  <si>
    <t>There was no sale of unquoted investments or properties during the current financial quarter.</t>
  </si>
  <si>
    <t xml:space="preserve">Total profit on disposals </t>
  </si>
  <si>
    <t xml:space="preserve">There were no borrowings and debt securities during the current financial period to date. </t>
  </si>
  <si>
    <t xml:space="preserve">There was no tax on business income for the Company due to the utilisation of capital allowances for set off.  </t>
  </si>
  <si>
    <r>
      <t xml:space="preserve">Reporting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</si>
  <si>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GO HOOI KOON</t>
  </si>
  <si>
    <t>COMPANY SECRETARIES</t>
  </si>
  <si>
    <t>SELANGOR</t>
  </si>
  <si>
    <t xml:space="preserve">Cash &amp; cash equivalents at beginning of year   </t>
  </si>
  <si>
    <t>Summary of Key Financial Information for the financial 6 months period ended 31.12.2004</t>
  </si>
  <si>
    <t>FOR THE 2nd QUARTER ENDED 31 DECEMBER 2004</t>
  </si>
  <si>
    <t>31 December</t>
  </si>
  <si>
    <t>6 months Cumulative</t>
  </si>
  <si>
    <t>AS AT 31 DECEMBER 2004</t>
  </si>
  <si>
    <t>31 December 2004</t>
  </si>
  <si>
    <t>FOR THE PERIOD ENDED 31 DECEMBER 2004</t>
  </si>
  <si>
    <t>Balance at 31 December 2004</t>
  </si>
  <si>
    <t>Balance at 31 December 2003</t>
  </si>
  <si>
    <t>31.12.04</t>
  </si>
  <si>
    <t>6 Months ended</t>
  </si>
  <si>
    <t>31 December 2003</t>
  </si>
  <si>
    <t>Since the end of the previous financial year, the Company paid a final dividend of 10 sen less tax at 28%</t>
  </si>
  <si>
    <t>on the cumulative participating preference shares and on ordinary shares and a further 6 sen less tax at 28% on the</t>
  </si>
  <si>
    <t>30 June 2004.</t>
  </si>
  <si>
    <t>31.12.03</t>
  </si>
  <si>
    <t>No interim dividend has been declared for the current quarter ended 31 December 2004 (2003 : Nil).</t>
  </si>
  <si>
    <t xml:space="preserve">(2003 : RM 37,745,000) and deducting preference dividend of RM 22,000 (2003 : RM 22,000) and the </t>
  </si>
  <si>
    <t>(2003 : RM 37,745,000) and deducting preference dividend of RM 22,000 (2003 : RM 22,000) and the proportion</t>
  </si>
  <si>
    <t xml:space="preserve">Final dividend of 10 sen per share less </t>
  </si>
  <si>
    <t xml:space="preserve">Cash &amp; cash equivalents at end of period    </t>
  </si>
  <si>
    <t>Investments in quoted securities as at 31 December 2004 are as follows:</t>
  </si>
  <si>
    <t>Group by the weighted average number of ordinary shares in issue during the period of 183,193,000 (2003 :</t>
  </si>
  <si>
    <t>There were no purchases of quoted securities for the current quarter.</t>
  </si>
  <si>
    <t>The Group's profit before tax for the current quarter decreased to RM 7.1 million from RM 23.3 million of the corresponding</t>
  </si>
  <si>
    <t>cumulative participating preference shares totalling RM 13.283 million on 9 December 2004 in respect of the year ended</t>
  </si>
  <si>
    <t xml:space="preserve">period.  The profit before tax for the current quarter is inclusive of gain on disposal of quoted investment of RM 1.9 million </t>
  </si>
  <si>
    <t>(corresponding quarter gain: RM 3.1 million) and write back of provision for diminution in investment of RM 3.9 million.</t>
  </si>
  <si>
    <t>profit before tax.</t>
  </si>
  <si>
    <t>of sand and the repatriation of foreign labour will affect the construction industry whilst the rising cost of coal and the</t>
  </si>
  <si>
    <t xml:space="preserve">weakening of Ringgit Malaysia against major foreign currencies will increase the cost of production.  These </t>
  </si>
  <si>
    <t>contributing factors will be the Group's concern and will have an impact on the coming months' performance.</t>
  </si>
  <si>
    <t>The earnings per share is calculated by dividing the Group's earnings after taxation of RM 14,443,000</t>
  </si>
  <si>
    <t xml:space="preserve">proportion of profit attributable to preference shareholders of RM 39,000 (2003 : RM 102,800) for the </t>
  </si>
  <si>
    <t>The diluted earnings per share is calculated by dividing the Group's earnings after taxation of RM 14,443,000</t>
  </si>
  <si>
    <t>of profit attributable to preference shareholders of RM 39,000 (2003 : RM 102,800) for the Group by the</t>
  </si>
  <si>
    <t xml:space="preserve">No segmental information is disclosed as the Group engages mainly in the manufacture and sale of cement and </t>
  </si>
  <si>
    <t xml:space="preserve">The lower profit before tax for the quarter was due to decrease in cement demand from the construction sector. </t>
  </si>
  <si>
    <t>Intense price competition amongst the cement manufacturers for market share and high production cost resulting</t>
  </si>
  <si>
    <t xml:space="preserve">from higher energy and fuel cost further contributed to the lower profit in the quarter.  Lower share of profit from </t>
  </si>
  <si>
    <t>associated companies also contributed to the Group's lower profit before tax.</t>
  </si>
  <si>
    <t>The lower profit before tax as compared with the immediate preceding quarter was due to decrease in cement demand</t>
  </si>
  <si>
    <t>from the construction sector which led to intense competition in pricing.  Lower production volume coupled with high</t>
  </si>
  <si>
    <t xml:space="preserve">energy and fuel cost further contributed to the lower profit in the quarter.  The profit before tax for the current quarter is </t>
  </si>
  <si>
    <t>inclusive of gain on disposal of quoted investment of RM 1.9 million and write back of the provision for diminution in</t>
  </si>
  <si>
    <t xml:space="preserve">investment of RM 3.9 million.  Lower share of profit from associated companies also contributed to the Group's lower </t>
  </si>
  <si>
    <t xml:space="preserve">Prospect of the cement industry is expected to be competitive and challenging.  The decrease in cement demand </t>
  </si>
  <si>
    <t>will continue to be of major concern as it had led to intense price competition and lower revenue.  The shortage</t>
  </si>
  <si>
    <t>183,104,000).</t>
  </si>
  <si>
    <t>weighted average number of ordinary shares (diluted) during the period of 183,219,000 (2003 : 183,343,000).</t>
  </si>
  <si>
    <t>3 FEBRUARY 2005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</si>
</sst>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3" fontId="6" fillId="0" borderId="0" xfId="0" applyNumberFormat="1" applyFont="1" applyAlignment="1">
      <alignment horizontal="centerContinuous"/>
    </xf>
    <xf numFmtId="43" fontId="6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8">
      <selection activeCell="E53" sqref="E53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91</v>
      </c>
    </row>
    <row r="3" ht="12.75">
      <c r="A3" s="1" t="s">
        <v>0</v>
      </c>
    </row>
    <row r="4" ht="12.75">
      <c r="A4" s="1" t="s">
        <v>92</v>
      </c>
    </row>
    <row r="5" ht="12.75">
      <c r="A5" s="1" t="s">
        <v>152</v>
      </c>
    </row>
    <row r="7" ht="12.75">
      <c r="A7" s="1" t="s">
        <v>224</v>
      </c>
    </row>
    <row r="8" ht="12.75">
      <c r="A8" s="1"/>
    </row>
    <row r="9" spans="5:9" ht="12.75">
      <c r="E9" s="38" t="s">
        <v>93</v>
      </c>
      <c r="F9" s="39"/>
      <c r="H9" s="38" t="s">
        <v>94</v>
      </c>
      <c r="I9" s="39"/>
    </row>
    <row r="10" spans="5:9" ht="12.75">
      <c r="E10" s="40" t="s">
        <v>95</v>
      </c>
      <c r="F10" s="41" t="s">
        <v>96</v>
      </c>
      <c r="H10" s="40" t="s">
        <v>95</v>
      </c>
      <c r="I10" s="41" t="s">
        <v>96</v>
      </c>
    </row>
    <row r="11" spans="5:9" ht="12.75">
      <c r="E11" s="40" t="s">
        <v>97</v>
      </c>
      <c r="F11" s="41" t="s">
        <v>97</v>
      </c>
      <c r="H11" s="40" t="s">
        <v>97</v>
      </c>
      <c r="I11" s="41" t="s">
        <v>97</v>
      </c>
    </row>
    <row r="12" spans="5:9" ht="12.75">
      <c r="E12" s="40" t="s">
        <v>98</v>
      </c>
      <c r="F12" s="41" t="s">
        <v>99</v>
      </c>
      <c r="H12" s="40" t="s">
        <v>100</v>
      </c>
      <c r="I12" s="41" t="s">
        <v>99</v>
      </c>
    </row>
    <row r="13" spans="5:9" ht="12.75">
      <c r="E13" s="42"/>
      <c r="F13" s="41" t="s">
        <v>101</v>
      </c>
      <c r="H13" s="42"/>
      <c r="I13" s="41" t="s">
        <v>101</v>
      </c>
    </row>
    <row r="14" spans="5:9" ht="12.75">
      <c r="E14" s="42"/>
      <c r="F14" s="41" t="s">
        <v>98</v>
      </c>
      <c r="H14" s="42"/>
      <c r="I14" s="41" t="s">
        <v>102</v>
      </c>
    </row>
    <row r="15" spans="5:9" ht="12.75">
      <c r="E15" s="43">
        <v>38352</v>
      </c>
      <c r="F15" s="44">
        <v>37986</v>
      </c>
      <c r="H15" s="43">
        <f>+E15</f>
        <v>38352</v>
      </c>
      <c r="I15" s="44">
        <f>+F15</f>
        <v>37986</v>
      </c>
    </row>
    <row r="16" spans="5:9" ht="12.75">
      <c r="E16" s="45" t="s">
        <v>2</v>
      </c>
      <c r="F16" s="46" t="s">
        <v>2</v>
      </c>
      <c r="H16" s="45" t="s">
        <v>2</v>
      </c>
      <c r="I16" s="46" t="s">
        <v>2</v>
      </c>
    </row>
    <row r="18" spans="1:9" ht="12.75">
      <c r="A18">
        <v>1</v>
      </c>
      <c r="B18" t="s">
        <v>5</v>
      </c>
      <c r="E18" s="7">
        <v>55192</v>
      </c>
      <c r="F18" s="7">
        <v>67344</v>
      </c>
      <c r="G18" s="7"/>
      <c r="H18" s="7">
        <v>122844</v>
      </c>
      <c r="I18" s="7">
        <v>150788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103</v>
      </c>
      <c r="E20" s="23">
        <v>7080</v>
      </c>
      <c r="F20" s="23">
        <v>23346</v>
      </c>
      <c r="G20" s="7"/>
      <c r="H20" s="23">
        <v>17824</v>
      </c>
      <c r="I20" s="7">
        <v>43216</v>
      </c>
    </row>
    <row r="21" spans="5:9" ht="12.75">
      <c r="E21" s="7"/>
      <c r="F21" s="7"/>
      <c r="G21" s="7"/>
      <c r="H21" s="23"/>
      <c r="I21" s="7"/>
    </row>
    <row r="22" spans="1:9" ht="12.75">
      <c r="A22">
        <v>3</v>
      </c>
      <c r="B22" t="s">
        <v>104</v>
      </c>
      <c r="E22" s="104">
        <v>5319</v>
      </c>
      <c r="F22" s="104">
        <v>18728</v>
      </c>
      <c r="G22" s="108"/>
      <c r="H22" s="104">
        <v>14443</v>
      </c>
      <c r="I22" s="23">
        <v>37745</v>
      </c>
    </row>
    <row r="23" spans="2:9" ht="12.75">
      <c r="B23" t="s">
        <v>105</v>
      </c>
      <c r="E23" s="104"/>
      <c r="F23" s="108"/>
      <c r="G23" s="108"/>
      <c r="H23" s="104"/>
      <c r="I23" s="7"/>
    </row>
    <row r="24" spans="5:9" ht="12.75">
      <c r="E24" s="104"/>
      <c r="F24" s="108"/>
      <c r="G24" s="108"/>
      <c r="H24" s="104"/>
      <c r="I24" s="7"/>
    </row>
    <row r="25" spans="1:9" ht="12.75">
      <c r="A25">
        <v>4</v>
      </c>
      <c r="B25" t="s">
        <v>106</v>
      </c>
      <c r="E25" s="104">
        <v>5319</v>
      </c>
      <c r="F25" s="104">
        <v>18728</v>
      </c>
      <c r="G25" s="108"/>
      <c r="H25" s="104">
        <v>14443</v>
      </c>
      <c r="I25" s="23">
        <v>37745</v>
      </c>
    </row>
    <row r="26" spans="5:9" ht="12.75">
      <c r="E26" s="109"/>
      <c r="F26" s="108"/>
      <c r="G26" s="108"/>
      <c r="H26" s="104"/>
      <c r="I26" s="7"/>
    </row>
    <row r="27" spans="1:8" ht="12.75">
      <c r="A27">
        <v>5</v>
      </c>
      <c r="B27" t="s">
        <v>107</v>
      </c>
      <c r="E27" s="31"/>
      <c r="H27" s="31"/>
    </row>
    <row r="28" spans="2:9" ht="12.75">
      <c r="B28" t="s">
        <v>108</v>
      </c>
      <c r="E28" s="59">
        <v>2.878385091133395</v>
      </c>
      <c r="F28" s="60">
        <v>10.23</v>
      </c>
      <c r="H28" s="60">
        <v>7.858924740574149</v>
      </c>
      <c r="I28" s="60">
        <v>20.55</v>
      </c>
    </row>
    <row r="30" spans="1:9" ht="12.75">
      <c r="A30">
        <v>6</v>
      </c>
      <c r="B30" t="s">
        <v>109</v>
      </c>
      <c r="E30" s="62">
        <v>0</v>
      </c>
      <c r="F30" s="62">
        <v>0</v>
      </c>
      <c r="H30" s="62">
        <v>0</v>
      </c>
      <c r="I30" s="62">
        <v>0</v>
      </c>
    </row>
    <row r="33" spans="5:9" ht="12.75">
      <c r="E33" s="47" t="s">
        <v>110</v>
      </c>
      <c r="F33" s="48"/>
      <c r="H33" s="49" t="s">
        <v>111</v>
      </c>
      <c r="I33" s="48"/>
    </row>
    <row r="34" spans="5:9" ht="12.75">
      <c r="E34" s="50" t="s">
        <v>98</v>
      </c>
      <c r="F34" s="51"/>
      <c r="H34" s="52" t="s">
        <v>112</v>
      </c>
      <c r="I34" s="51"/>
    </row>
    <row r="36" spans="1:9" ht="13.5" thickBot="1">
      <c r="A36">
        <v>7</v>
      </c>
      <c r="B36" t="s">
        <v>113</v>
      </c>
      <c r="E36" s="53"/>
      <c r="F36" s="57">
        <v>3.402838404239147</v>
      </c>
      <c r="H36" s="53"/>
      <c r="I36" s="57">
        <v>3.3968299649221882</v>
      </c>
    </row>
    <row r="37" ht="13.5" thickTop="1"/>
    <row r="40" ht="12.75">
      <c r="A40" s="1" t="s">
        <v>114</v>
      </c>
    </row>
    <row r="42" spans="5:9" ht="12.75">
      <c r="E42" s="38" t="s">
        <v>93</v>
      </c>
      <c r="F42" s="39"/>
      <c r="H42" s="38" t="s">
        <v>94</v>
      </c>
      <c r="I42" s="39"/>
    </row>
    <row r="43" spans="5:9" ht="12.75">
      <c r="E43" s="40" t="s">
        <v>95</v>
      </c>
      <c r="F43" s="41" t="s">
        <v>96</v>
      </c>
      <c r="H43" s="40" t="s">
        <v>95</v>
      </c>
      <c r="I43" s="41" t="s">
        <v>96</v>
      </c>
    </row>
    <row r="44" spans="5:9" ht="12.75">
      <c r="E44" s="40" t="s">
        <v>97</v>
      </c>
      <c r="F44" s="41" t="s">
        <v>97</v>
      </c>
      <c r="H44" s="40" t="s">
        <v>97</v>
      </c>
      <c r="I44" s="41" t="s">
        <v>97</v>
      </c>
    </row>
    <row r="45" spans="5:9" ht="12.75">
      <c r="E45" s="40" t="s">
        <v>98</v>
      </c>
      <c r="F45" s="41" t="s">
        <v>99</v>
      </c>
      <c r="H45" s="40" t="s">
        <v>100</v>
      </c>
      <c r="I45" s="41" t="s">
        <v>99</v>
      </c>
    </row>
    <row r="46" spans="5:9" ht="12.75">
      <c r="E46" s="42"/>
      <c r="F46" s="41" t="s">
        <v>101</v>
      </c>
      <c r="H46" s="42"/>
      <c r="I46" s="41" t="s">
        <v>101</v>
      </c>
    </row>
    <row r="47" spans="5:9" ht="12.75">
      <c r="E47" s="42"/>
      <c r="F47" s="41" t="s">
        <v>98</v>
      </c>
      <c r="H47" s="42"/>
      <c r="I47" s="41" t="s">
        <v>102</v>
      </c>
    </row>
    <row r="48" spans="5:9" ht="12.75">
      <c r="E48" s="43">
        <v>38352</v>
      </c>
      <c r="F48" s="61">
        <v>37986</v>
      </c>
      <c r="H48" s="43">
        <v>38352</v>
      </c>
      <c r="I48" s="44">
        <v>37986</v>
      </c>
    </row>
    <row r="49" spans="5:9" ht="12.75">
      <c r="E49" s="45" t="s">
        <v>2</v>
      </c>
      <c r="F49" s="46" t="s">
        <v>2</v>
      </c>
      <c r="H49" s="45" t="s">
        <v>2</v>
      </c>
      <c r="I49" s="46" t="s">
        <v>2</v>
      </c>
    </row>
    <row r="51" spans="1:9" ht="12.75">
      <c r="A51">
        <v>1</v>
      </c>
      <c r="B51" t="s">
        <v>115</v>
      </c>
      <c r="E51" s="23">
        <v>3148</v>
      </c>
      <c r="F51" s="71">
        <v>17402</v>
      </c>
      <c r="G51" s="7"/>
      <c r="H51" s="23">
        <v>10597</v>
      </c>
      <c r="I51" s="23">
        <v>32785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116</v>
      </c>
      <c r="E53" s="7">
        <v>638</v>
      </c>
      <c r="F53" s="7">
        <v>369</v>
      </c>
      <c r="G53" s="7"/>
      <c r="H53" s="7">
        <v>1229</v>
      </c>
      <c r="I53" s="7">
        <v>504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117</v>
      </c>
      <c r="E55" s="23">
        <v>0</v>
      </c>
      <c r="F55" s="23">
        <v>32</v>
      </c>
      <c r="G55" s="23"/>
      <c r="H55" s="23">
        <v>0</v>
      </c>
      <c r="I55" s="23">
        <v>139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33" sqref="H33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  <col min="9" max="9" width="11.281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225</v>
      </c>
    </row>
    <row r="8" ht="12.75">
      <c r="A8" s="1"/>
    </row>
    <row r="9" spans="1:8" ht="12.75">
      <c r="A9" s="1"/>
      <c r="D9" s="132" t="s">
        <v>151</v>
      </c>
      <c r="E9" s="132"/>
      <c r="G9" s="132" t="s">
        <v>227</v>
      </c>
      <c r="H9" s="132"/>
    </row>
    <row r="10" spans="1:8" ht="12.75">
      <c r="A10" s="1"/>
      <c r="D10" s="133" t="s">
        <v>226</v>
      </c>
      <c r="E10" s="133"/>
      <c r="F10" s="1"/>
      <c r="G10" s="132" t="s">
        <v>1</v>
      </c>
      <c r="H10" s="132"/>
    </row>
    <row r="11" spans="4:8" ht="12.75">
      <c r="D11" s="4">
        <v>2004</v>
      </c>
      <c r="E11" s="4">
        <v>2003</v>
      </c>
      <c r="F11" s="1"/>
      <c r="G11" s="4">
        <v>2004</v>
      </c>
      <c r="H11" s="4">
        <v>2003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0">
        <v>55192</v>
      </c>
      <c r="E14" s="20">
        <v>67344</v>
      </c>
      <c r="F14" s="7"/>
      <c r="G14" s="34">
        <v>122844</v>
      </c>
      <c r="H14" s="34">
        <v>150788</v>
      </c>
      <c r="I14" s="70"/>
    </row>
    <row r="15" spans="4:9" ht="13.5" thickTop="1">
      <c r="D15" s="7"/>
      <c r="E15" s="7"/>
      <c r="F15" s="7"/>
      <c r="G15" s="7"/>
      <c r="H15" s="7"/>
      <c r="I15" s="63"/>
    </row>
    <row r="16" spans="1:11" ht="12.75">
      <c r="A16" t="s">
        <v>178</v>
      </c>
      <c r="D16" s="23">
        <v>3148</v>
      </c>
      <c r="E16" s="23">
        <v>17402</v>
      </c>
      <c r="F16" s="7"/>
      <c r="G16" s="23">
        <v>10597</v>
      </c>
      <c r="H16" s="23">
        <v>32785</v>
      </c>
      <c r="I16" s="31"/>
      <c r="J16" s="23"/>
      <c r="K16" s="31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88</v>
      </c>
      <c r="D18" s="23">
        <v>0</v>
      </c>
      <c r="E18" s="23">
        <v>-32</v>
      </c>
      <c r="F18" s="23"/>
      <c r="G18" s="23">
        <v>0</v>
      </c>
      <c r="H18" s="23">
        <v>-139</v>
      </c>
      <c r="J18" s="23"/>
    </row>
    <row r="19" spans="1:10" ht="12.75">
      <c r="A19" t="s">
        <v>87</v>
      </c>
      <c r="D19" s="23">
        <v>638</v>
      </c>
      <c r="E19" s="23">
        <v>369</v>
      </c>
      <c r="F19" s="23"/>
      <c r="G19" s="23">
        <v>1229</v>
      </c>
      <c r="H19" s="7">
        <v>504</v>
      </c>
      <c r="J19" s="23"/>
    </row>
    <row r="20" spans="1:10" ht="12.75">
      <c r="A20" t="s">
        <v>205</v>
      </c>
      <c r="D20" s="23">
        <v>1927</v>
      </c>
      <c r="E20" s="23">
        <v>2681</v>
      </c>
      <c r="F20" s="23"/>
      <c r="G20" s="23">
        <v>2195</v>
      </c>
      <c r="H20" s="7">
        <v>4013</v>
      </c>
      <c r="I20" s="21"/>
      <c r="J20" s="23"/>
    </row>
    <row r="21" spans="1:10" ht="12.75">
      <c r="A21" t="s">
        <v>89</v>
      </c>
      <c r="D21" s="25">
        <v>1367</v>
      </c>
      <c r="E21" s="25">
        <v>2926</v>
      </c>
      <c r="F21" s="25"/>
      <c r="G21" s="25">
        <v>3803</v>
      </c>
      <c r="H21" s="8">
        <v>6053</v>
      </c>
      <c r="J21" s="27"/>
    </row>
    <row r="22" spans="4:10" ht="12.75">
      <c r="D22" s="23"/>
      <c r="E22" s="23"/>
      <c r="F22" s="23"/>
      <c r="G22" s="23"/>
      <c r="H22" s="7"/>
      <c r="J22" s="31"/>
    </row>
    <row r="23" spans="1:10" ht="12.75">
      <c r="A23" t="s">
        <v>162</v>
      </c>
      <c r="D23" s="23">
        <v>7080</v>
      </c>
      <c r="E23" s="23">
        <v>23346</v>
      </c>
      <c r="F23" s="23"/>
      <c r="G23" s="23">
        <v>17824</v>
      </c>
      <c r="H23" s="23">
        <v>43216</v>
      </c>
      <c r="I23" s="31"/>
      <c r="J23" s="105"/>
    </row>
    <row r="24" spans="4:9" ht="12.75">
      <c r="D24" s="23"/>
      <c r="E24" s="23"/>
      <c r="F24" s="23"/>
      <c r="G24" s="23"/>
      <c r="H24" s="7"/>
      <c r="I24" s="63"/>
    </row>
    <row r="25" spans="1:8" ht="12.75">
      <c r="A25" t="s">
        <v>6</v>
      </c>
      <c r="D25" s="118">
        <v>-1761</v>
      </c>
      <c r="E25" s="118">
        <v>-4618</v>
      </c>
      <c r="F25" s="104"/>
      <c r="G25" s="118">
        <v>-3381</v>
      </c>
      <c r="H25" s="25">
        <v>-5471</v>
      </c>
    </row>
    <row r="26" spans="4:9" ht="12.75">
      <c r="D26" s="104"/>
      <c r="E26" s="104"/>
      <c r="F26" s="104"/>
      <c r="G26" s="104"/>
      <c r="H26" s="7"/>
      <c r="I26" s="31"/>
    </row>
    <row r="27" spans="1:9" ht="12.75">
      <c r="A27" t="s">
        <v>163</v>
      </c>
      <c r="D27" s="104">
        <v>5319</v>
      </c>
      <c r="E27" s="104">
        <v>18728</v>
      </c>
      <c r="F27" s="104"/>
      <c r="G27" s="104">
        <v>14443</v>
      </c>
      <c r="H27" s="23">
        <v>37745</v>
      </c>
      <c r="I27" s="31"/>
    </row>
    <row r="28" spans="1:9" ht="13.5" thickBot="1">
      <c r="A28" t="s">
        <v>164</v>
      </c>
      <c r="D28" s="119"/>
      <c r="E28" s="119"/>
      <c r="F28" s="108"/>
      <c r="G28" s="119"/>
      <c r="H28" s="34"/>
      <c r="I28" s="63"/>
    </row>
    <row r="29" spans="4:8" ht="13.5" thickTop="1">
      <c r="D29" s="7"/>
      <c r="E29" s="7"/>
      <c r="F29" s="7"/>
      <c r="G29" s="7"/>
      <c r="H29" s="7"/>
    </row>
    <row r="30" spans="1:8" ht="12.75">
      <c r="A30" t="s">
        <v>76</v>
      </c>
      <c r="D30" s="7"/>
      <c r="E30" s="7"/>
      <c r="F30" s="7"/>
      <c r="G30" s="7"/>
      <c r="H30" s="7"/>
    </row>
    <row r="31" spans="1:8" ht="13.5" thickBot="1">
      <c r="A31" s="30" t="s">
        <v>157</v>
      </c>
      <c r="B31" t="s">
        <v>158</v>
      </c>
      <c r="C31" s="35"/>
      <c r="D31" s="37">
        <v>2.878385091133395</v>
      </c>
      <c r="E31" s="37">
        <v>10.23</v>
      </c>
      <c r="F31" s="23"/>
      <c r="G31" s="37">
        <v>7.858924740574149</v>
      </c>
      <c r="H31" s="37">
        <v>20.55</v>
      </c>
    </row>
    <row r="32" spans="1:8" ht="13.5" thickTop="1">
      <c r="A32" s="30"/>
      <c r="C32" s="35"/>
      <c r="D32" s="23"/>
      <c r="E32" s="23"/>
      <c r="F32" s="23"/>
      <c r="G32" s="23"/>
      <c r="H32" s="36"/>
    </row>
    <row r="33" spans="1:8" ht="13.5" thickBot="1">
      <c r="A33" s="30" t="s">
        <v>157</v>
      </c>
      <c r="B33" t="s">
        <v>159</v>
      </c>
      <c r="C33" s="35"/>
      <c r="D33" s="37">
        <v>2.8779766290613966</v>
      </c>
      <c r="E33" s="37">
        <v>10.228067109402307</v>
      </c>
      <c r="F33" s="23"/>
      <c r="G33" s="37">
        <v>7.857809506655969</v>
      </c>
      <c r="H33" s="37">
        <v>20.546793079342887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34</v>
      </c>
      <c r="D35" s="7"/>
      <c r="E35" s="7"/>
      <c r="F35" s="7"/>
      <c r="G35" s="7"/>
      <c r="H35" s="7"/>
    </row>
    <row r="36" spans="1:8" ht="12.75">
      <c r="A36" s="1" t="s">
        <v>207</v>
      </c>
      <c r="D36" s="7"/>
      <c r="E36" s="7"/>
      <c r="F36" s="7"/>
      <c r="G36" s="7"/>
      <c r="H36" s="7"/>
    </row>
    <row r="37" spans="4:8" ht="12.75">
      <c r="D37" s="7"/>
      <c r="E37" s="7"/>
      <c r="F37" s="7"/>
      <c r="G37" s="7"/>
      <c r="H37" s="7"/>
    </row>
    <row r="38" spans="4:8" ht="12.75">
      <c r="D38" s="11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11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E54" sqref="E54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228</v>
      </c>
    </row>
    <row r="8" ht="12.75">
      <c r="A8" s="1"/>
    </row>
    <row r="9" spans="5:7" ht="12.75">
      <c r="E9" s="5" t="s">
        <v>229</v>
      </c>
      <c r="F9" s="6"/>
      <c r="G9" s="5" t="s">
        <v>191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9</v>
      </c>
      <c r="E12" s="7">
        <v>440540</v>
      </c>
      <c r="F12" s="7"/>
      <c r="G12" s="7">
        <v>447346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76254</v>
      </c>
      <c r="F14" s="7"/>
      <c r="G14" s="7">
        <v>73516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13750</v>
      </c>
      <c r="F16" s="7"/>
      <c r="G16" s="7">
        <v>10251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121</v>
      </c>
      <c r="F18" s="7"/>
      <c r="G18" s="7">
        <v>102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66551</v>
      </c>
      <c r="F22" s="7"/>
      <c r="G22" s="9">
        <v>45450</v>
      </c>
    </row>
    <row r="23" spans="5:7" ht="12.75">
      <c r="E23" s="10"/>
      <c r="F23" s="7"/>
      <c r="G23" s="10"/>
    </row>
    <row r="24" spans="2:7" ht="12.75">
      <c r="B24" t="s">
        <v>190</v>
      </c>
      <c r="E24" s="10">
        <v>28739</v>
      </c>
      <c r="F24" s="7"/>
      <c r="G24" s="10">
        <v>31442</v>
      </c>
    </row>
    <row r="25" spans="5:7" ht="12.75">
      <c r="E25" s="10"/>
      <c r="F25" s="7"/>
      <c r="G25" s="10"/>
    </row>
    <row r="26" spans="2:7" ht="12.75">
      <c r="B26" t="s">
        <v>16</v>
      </c>
      <c r="E26" s="10">
        <v>2223</v>
      </c>
      <c r="F26" s="7"/>
      <c r="G26" s="10">
        <v>2725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65886</v>
      </c>
      <c r="F28" s="7"/>
      <c r="G28" s="10">
        <v>88919</v>
      </c>
    </row>
    <row r="29" spans="5:7" ht="12.75">
      <c r="E29" s="10"/>
      <c r="F29" s="7"/>
      <c r="G29" s="10"/>
    </row>
    <row r="30" spans="5:7" ht="12.75">
      <c r="E30" s="11">
        <v>163399</v>
      </c>
      <c r="F30" s="7"/>
      <c r="G30" s="11">
        <v>168536</v>
      </c>
    </row>
    <row r="31" spans="1:7" ht="12.75">
      <c r="A31" t="s">
        <v>17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165</v>
      </c>
      <c r="E33" s="10">
        <v>30188</v>
      </c>
      <c r="F33" s="7"/>
      <c r="G33" s="10">
        <v>31613</v>
      </c>
    </row>
    <row r="34" spans="5:7" ht="12.75">
      <c r="E34" s="10"/>
      <c r="F34" s="7"/>
      <c r="G34" s="10"/>
    </row>
    <row r="35" spans="2:7" ht="12.75">
      <c r="B35" t="s">
        <v>18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30188</v>
      </c>
      <c r="F39" s="7"/>
      <c r="G39" s="11">
        <v>31613</v>
      </c>
    </row>
    <row r="40" spans="5:7" ht="12.75">
      <c r="E40" s="7"/>
      <c r="F40" s="7"/>
      <c r="G40" s="7"/>
    </row>
    <row r="41" spans="1:7" ht="12.75">
      <c r="A41" t="s">
        <v>19</v>
      </c>
      <c r="E41" s="7">
        <v>133211</v>
      </c>
      <c r="F41" s="7"/>
      <c r="G41" s="7">
        <v>136923</v>
      </c>
    </row>
    <row r="42" spans="5:7" ht="12.75">
      <c r="E42" s="7"/>
      <c r="F42" s="7"/>
      <c r="G42" s="7"/>
    </row>
    <row r="43" spans="5:7" ht="13.5" thickBot="1">
      <c r="E43" s="12">
        <v>663876</v>
      </c>
      <c r="F43" s="7"/>
      <c r="G43" s="12">
        <v>668138</v>
      </c>
    </row>
    <row r="44" spans="5:7" ht="13.5" thickTop="1">
      <c r="E44" s="7"/>
      <c r="F44" s="7"/>
      <c r="G44" s="7"/>
    </row>
    <row r="45" spans="1:7" ht="12.75">
      <c r="A45" t="s">
        <v>20</v>
      </c>
      <c r="E45" s="7"/>
      <c r="F45" s="7"/>
      <c r="G45" s="7"/>
    </row>
    <row r="46" spans="2:7" ht="12.75">
      <c r="B46" t="s">
        <v>21</v>
      </c>
      <c r="E46" s="7">
        <v>184188</v>
      </c>
      <c r="F46" s="7"/>
      <c r="G46" s="7">
        <v>184162</v>
      </c>
    </row>
    <row r="47" spans="2:7" ht="12.75">
      <c r="B47" t="s">
        <v>22</v>
      </c>
      <c r="E47" s="102">
        <v>442695</v>
      </c>
      <c r="F47" s="7"/>
      <c r="G47" s="8">
        <v>441507</v>
      </c>
    </row>
    <row r="48" spans="2:7" ht="12.75">
      <c r="B48" t="s">
        <v>23</v>
      </c>
      <c r="E48" s="103">
        <v>626883</v>
      </c>
      <c r="F48" s="7"/>
      <c r="G48" s="7">
        <v>625669</v>
      </c>
    </row>
    <row r="49" spans="1:7" ht="12.75">
      <c r="A49" t="s">
        <v>24</v>
      </c>
      <c r="E49" s="103"/>
      <c r="F49" s="7"/>
      <c r="G49" s="7"/>
    </row>
    <row r="50" spans="2:7" ht="12.75">
      <c r="B50" t="s">
        <v>18</v>
      </c>
      <c r="E50" s="103">
        <v>0</v>
      </c>
      <c r="F50" s="7"/>
      <c r="G50" s="7">
        <v>0</v>
      </c>
    </row>
    <row r="51" spans="2:7" ht="12.75">
      <c r="B51" t="s">
        <v>25</v>
      </c>
      <c r="E51" s="103">
        <v>0</v>
      </c>
      <c r="F51" s="7"/>
      <c r="G51" s="7">
        <v>7190</v>
      </c>
    </row>
    <row r="52" spans="2:8" ht="12.75">
      <c r="B52" t="s">
        <v>26</v>
      </c>
      <c r="E52" s="103">
        <v>36993</v>
      </c>
      <c r="F52" s="7"/>
      <c r="G52" s="7">
        <v>35279</v>
      </c>
      <c r="H52" s="21"/>
    </row>
    <row r="53" spans="5:7" ht="12.75">
      <c r="E53" s="7"/>
      <c r="F53" s="7"/>
      <c r="G53" s="7"/>
    </row>
    <row r="54" spans="5:7" ht="13.5" thickBot="1">
      <c r="E54" s="12">
        <v>663876</v>
      </c>
      <c r="F54" s="7"/>
      <c r="G54" s="12">
        <v>668138</v>
      </c>
    </row>
    <row r="55" spans="5:7" ht="13.5" thickTop="1">
      <c r="E55" s="14"/>
      <c r="F55" s="7"/>
      <c r="G55" s="14"/>
    </row>
    <row r="56" spans="1:7" ht="13.5" thickBot="1">
      <c r="A56" s="18" t="s">
        <v>118</v>
      </c>
      <c r="B56" s="54"/>
      <c r="C56" s="54"/>
      <c r="E56" s="56">
        <v>3.402838404239147</v>
      </c>
      <c r="F56" s="55"/>
      <c r="G56" s="56">
        <v>3.3968299649221882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90</v>
      </c>
      <c r="E59" s="7"/>
      <c r="F59" s="7"/>
      <c r="G59" s="7"/>
    </row>
    <row r="60" spans="1:7" ht="12.75">
      <c r="A60" s="1" t="s">
        <v>208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35" sqref="G35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27</v>
      </c>
    </row>
    <row r="7" ht="12.75">
      <c r="A7" s="1" t="s">
        <v>230</v>
      </c>
    </row>
    <row r="9" spans="4:9" ht="12.75">
      <c r="D9" s="4"/>
      <c r="E9" s="4"/>
      <c r="F9" s="4"/>
      <c r="H9" s="1"/>
      <c r="I9" s="1"/>
    </row>
    <row r="10" spans="4:9" ht="12.75">
      <c r="D10" s="4" t="s">
        <v>28</v>
      </c>
      <c r="E10" s="4" t="s">
        <v>28</v>
      </c>
      <c r="F10" s="4" t="s">
        <v>120</v>
      </c>
      <c r="G10" s="4" t="s">
        <v>121</v>
      </c>
      <c r="H10" s="4" t="s">
        <v>31</v>
      </c>
      <c r="I10" s="1"/>
    </row>
    <row r="11" spans="1:9" ht="12.75">
      <c r="A11" s="1"/>
      <c r="D11" s="4" t="s">
        <v>29</v>
      </c>
      <c r="E11" s="4" t="s">
        <v>119</v>
      </c>
      <c r="F11" s="4" t="s">
        <v>30</v>
      </c>
      <c r="G11" s="4" t="s">
        <v>30</v>
      </c>
      <c r="H11" s="4" t="s">
        <v>32</v>
      </c>
      <c r="I11" s="4" t="s">
        <v>33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209</v>
      </c>
      <c r="D14" s="7">
        <v>184162</v>
      </c>
      <c r="E14" s="7">
        <v>133600</v>
      </c>
      <c r="F14" s="7">
        <v>11199</v>
      </c>
      <c r="G14" s="7">
        <v>115347</v>
      </c>
      <c r="H14" s="7">
        <v>181361</v>
      </c>
      <c r="I14" s="7">
        <v>625669</v>
      </c>
    </row>
    <row r="15" spans="4:9" ht="12.75">
      <c r="D15" s="31"/>
      <c r="E15" s="31"/>
      <c r="F15" s="31"/>
      <c r="G15" s="31"/>
      <c r="H15" s="31"/>
      <c r="I15" s="23"/>
    </row>
    <row r="16" spans="1:9" ht="12.75">
      <c r="A16" t="s">
        <v>177</v>
      </c>
      <c r="D16" s="31">
        <v>26</v>
      </c>
      <c r="E16" s="31">
        <v>28</v>
      </c>
      <c r="F16" s="31">
        <v>0</v>
      </c>
      <c r="G16" s="31">
        <v>0</v>
      </c>
      <c r="H16" s="31">
        <v>0</v>
      </c>
      <c r="I16" s="7">
        <v>54</v>
      </c>
    </row>
    <row r="17" spans="4:9" ht="12.75">
      <c r="D17" s="31"/>
      <c r="E17" s="31"/>
      <c r="F17" s="31"/>
      <c r="G17" s="31"/>
      <c r="H17" s="31"/>
      <c r="I17" s="23"/>
    </row>
    <row r="18" spans="1:9" ht="12.75">
      <c r="A18" t="s">
        <v>199</v>
      </c>
      <c r="B18" s="31"/>
      <c r="C18" s="31"/>
      <c r="D18" s="23">
        <v>0</v>
      </c>
      <c r="E18" s="23">
        <v>0</v>
      </c>
      <c r="F18" s="23">
        <v>0</v>
      </c>
      <c r="G18" s="23">
        <v>0</v>
      </c>
      <c r="H18" s="104">
        <v>14443</v>
      </c>
      <c r="I18" s="104">
        <v>14443</v>
      </c>
    </row>
    <row r="19" spans="2:9" ht="12.75">
      <c r="B19" s="31"/>
      <c r="C19" s="31"/>
      <c r="D19" s="23"/>
      <c r="E19" s="23"/>
      <c r="F19" s="23"/>
      <c r="G19" s="23"/>
      <c r="H19" s="104"/>
      <c r="I19" s="104"/>
    </row>
    <row r="20" spans="1:9" ht="12.75">
      <c r="A20" t="s">
        <v>243</v>
      </c>
      <c r="B20" s="31"/>
      <c r="C20" s="31"/>
      <c r="D20" s="23"/>
      <c r="E20" s="23"/>
      <c r="F20" s="23"/>
      <c r="G20" s="23"/>
      <c r="H20" s="104"/>
      <c r="I20" s="104"/>
    </row>
    <row r="21" spans="1:9" ht="12.75">
      <c r="A21" t="s">
        <v>161</v>
      </c>
      <c r="B21" s="31"/>
      <c r="C21" s="31"/>
      <c r="D21" s="23"/>
      <c r="E21" s="23"/>
      <c r="F21" s="23"/>
      <c r="G21" s="23"/>
      <c r="H21" s="104">
        <v>-13283</v>
      </c>
      <c r="I21" s="104">
        <v>-13283</v>
      </c>
    </row>
    <row r="22" spans="2:9" ht="12.75">
      <c r="B22" s="31"/>
      <c r="C22" s="31"/>
      <c r="D22" s="23"/>
      <c r="E22" s="23"/>
      <c r="F22" s="23"/>
      <c r="G22" s="23"/>
      <c r="H22" s="23"/>
      <c r="I22" s="23"/>
    </row>
    <row r="23" spans="1:10" ht="13.5" thickBot="1">
      <c r="A23" t="s">
        <v>231</v>
      </c>
      <c r="B23" s="31"/>
      <c r="C23" s="31"/>
      <c r="D23" s="26">
        <v>184188</v>
      </c>
      <c r="E23" s="26">
        <v>133628</v>
      </c>
      <c r="F23" s="26">
        <v>11199</v>
      </c>
      <c r="G23" s="26">
        <v>115347</v>
      </c>
      <c r="H23" s="26">
        <v>182521</v>
      </c>
      <c r="I23" s="26">
        <v>626883</v>
      </c>
      <c r="J23" s="31"/>
    </row>
    <row r="24" spans="2:9" ht="13.5" thickTop="1">
      <c r="B24" s="31"/>
      <c r="C24" s="31"/>
      <c r="D24" s="31"/>
      <c r="E24" s="31"/>
      <c r="F24" s="31"/>
      <c r="G24" s="31"/>
      <c r="H24" s="31"/>
      <c r="I24" s="31"/>
    </row>
    <row r="25" spans="2:9" ht="12.75">
      <c r="B25" s="31"/>
      <c r="C25" s="31"/>
      <c r="D25" s="31"/>
      <c r="E25" s="31"/>
      <c r="F25" s="31"/>
      <c r="G25" s="31"/>
      <c r="H25" s="31"/>
      <c r="I25" s="31"/>
    </row>
    <row r="26" spans="1:9" ht="12.75">
      <c r="A26" t="s">
        <v>184</v>
      </c>
      <c r="D26" s="7">
        <v>183525</v>
      </c>
      <c r="E26" s="7">
        <v>132949</v>
      </c>
      <c r="F26" s="7">
        <v>11199</v>
      </c>
      <c r="G26" s="7">
        <v>115347</v>
      </c>
      <c r="H26" s="7">
        <v>139943</v>
      </c>
      <c r="I26" s="7">
        <v>582963</v>
      </c>
    </row>
    <row r="27" spans="4:9" ht="12.75">
      <c r="D27" s="31"/>
      <c r="E27" s="31"/>
      <c r="F27" s="31"/>
      <c r="G27" s="31"/>
      <c r="H27" s="31"/>
      <c r="I27" s="23"/>
    </row>
    <row r="28" spans="1:9" ht="12.75">
      <c r="A28" t="s">
        <v>177</v>
      </c>
      <c r="D28" s="31">
        <v>116</v>
      </c>
      <c r="E28" s="31">
        <v>120</v>
      </c>
      <c r="F28" s="31">
        <v>0</v>
      </c>
      <c r="G28" s="31">
        <v>0</v>
      </c>
      <c r="H28" s="31">
        <v>0</v>
      </c>
      <c r="I28" s="23">
        <v>236</v>
      </c>
    </row>
    <row r="29" spans="4:9" ht="12.75">
      <c r="D29" s="7"/>
      <c r="E29" s="7"/>
      <c r="F29" s="7"/>
      <c r="G29" s="7"/>
      <c r="H29" s="7"/>
      <c r="I29" s="23"/>
    </row>
    <row r="30" spans="1:9" ht="12.75">
      <c r="A30" t="s">
        <v>199</v>
      </c>
      <c r="B30" s="31"/>
      <c r="C30" s="31"/>
      <c r="D30" s="23">
        <v>0</v>
      </c>
      <c r="E30" s="23">
        <v>0</v>
      </c>
      <c r="F30" s="23">
        <v>0</v>
      </c>
      <c r="G30" s="23">
        <v>0</v>
      </c>
      <c r="H30" s="23">
        <v>37745</v>
      </c>
      <c r="I30" s="23">
        <v>37745</v>
      </c>
    </row>
    <row r="31" spans="2:9" ht="12.75">
      <c r="B31" s="31"/>
      <c r="C31" s="31"/>
      <c r="D31" s="23"/>
      <c r="E31" s="23"/>
      <c r="F31" s="23"/>
      <c r="G31" s="23"/>
      <c r="H31" s="23"/>
      <c r="I31" s="23"/>
    </row>
    <row r="32" spans="1:9" ht="12.75">
      <c r="A32" t="s">
        <v>160</v>
      </c>
      <c r="B32" s="31"/>
      <c r="C32" s="31"/>
      <c r="D32" s="23"/>
      <c r="E32" s="23"/>
      <c r="F32" s="23"/>
      <c r="G32" s="23"/>
      <c r="H32" s="23"/>
      <c r="I32" s="23"/>
    </row>
    <row r="33" spans="1:9" ht="12.75">
      <c r="A33" t="s">
        <v>161</v>
      </c>
      <c r="B33" s="31"/>
      <c r="C33" s="31"/>
      <c r="D33" s="23"/>
      <c r="E33" s="23"/>
      <c r="F33" s="23"/>
      <c r="G33" s="23"/>
      <c r="H33" s="23">
        <v>-9273</v>
      </c>
      <c r="I33" s="23">
        <v>-9273</v>
      </c>
    </row>
    <row r="34" spans="2:9" ht="12.75">
      <c r="B34" s="31"/>
      <c r="C34" s="31"/>
      <c r="D34" s="23"/>
      <c r="E34" s="23"/>
      <c r="F34" s="23"/>
      <c r="G34" s="23"/>
      <c r="H34" s="23"/>
      <c r="I34" s="23"/>
    </row>
    <row r="35" spans="1:9" ht="13.5" thickBot="1">
      <c r="A35" t="s">
        <v>232</v>
      </c>
      <c r="B35" s="31"/>
      <c r="C35" s="31"/>
      <c r="D35" s="26">
        <v>183641</v>
      </c>
      <c r="E35" s="26">
        <v>133069</v>
      </c>
      <c r="F35" s="26">
        <v>11199</v>
      </c>
      <c r="G35" s="26">
        <v>115347</v>
      </c>
      <c r="H35" s="26">
        <v>168415</v>
      </c>
      <c r="I35" s="26">
        <v>611671</v>
      </c>
    </row>
    <row r="36" spans="2:9" ht="13.5" thickTop="1">
      <c r="B36" s="31"/>
      <c r="C36" s="31"/>
      <c r="D36" s="31"/>
      <c r="E36" s="31"/>
      <c r="F36" s="31"/>
      <c r="G36" s="31"/>
      <c r="H36" s="31"/>
      <c r="I36" s="31"/>
    </row>
    <row r="37" spans="2:9" ht="12.75">
      <c r="B37" s="31"/>
      <c r="C37" s="31"/>
      <c r="D37" s="31"/>
      <c r="E37" s="31"/>
      <c r="F37" s="31"/>
      <c r="G37" s="31"/>
      <c r="H37" s="31"/>
      <c r="I37" s="31"/>
    </row>
    <row r="38" spans="1:9" ht="12.75">
      <c r="A38" s="1" t="s">
        <v>35</v>
      </c>
      <c r="B38" s="31"/>
      <c r="C38" s="31"/>
      <c r="D38" s="31"/>
      <c r="E38" s="31"/>
      <c r="F38" s="31"/>
      <c r="G38" s="31"/>
      <c r="H38" s="31"/>
      <c r="I38" s="31"/>
    </row>
    <row r="39" spans="1:9" ht="12.75">
      <c r="A39" s="1" t="s">
        <v>210</v>
      </c>
      <c r="B39" s="31"/>
      <c r="C39" s="31"/>
      <c r="D39" s="31"/>
      <c r="E39" s="31"/>
      <c r="F39" s="31"/>
      <c r="G39" s="31"/>
      <c r="H39" s="31"/>
      <c r="I39" s="31"/>
    </row>
    <row r="40" spans="1:9" ht="12.75">
      <c r="A40" s="1"/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1"/>
      <c r="B41" s="31"/>
      <c r="C41" s="31"/>
      <c r="D41" s="31"/>
      <c r="E41" s="31"/>
      <c r="F41" s="31"/>
      <c r="G41" s="31"/>
      <c r="H41" s="31"/>
      <c r="I41" s="31"/>
    </row>
    <row r="42" spans="1:9" ht="12.75">
      <c r="A42" s="1"/>
      <c r="B42" s="31"/>
      <c r="C42" s="31"/>
      <c r="D42" s="31"/>
      <c r="E42" s="31"/>
      <c r="F42" s="31"/>
      <c r="G42" s="31"/>
      <c r="H42" s="31"/>
      <c r="I42" s="31"/>
    </row>
    <row r="43" spans="1:9" ht="12.75">
      <c r="A43" s="1"/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1"/>
      <c r="B44" s="31"/>
      <c r="C44" s="31"/>
      <c r="D44" s="31"/>
      <c r="E44" s="31"/>
      <c r="F44" s="31"/>
      <c r="G44" s="31"/>
      <c r="H44" s="31"/>
      <c r="I44" s="31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R105" sqref="R105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36</v>
      </c>
    </row>
    <row r="7" ht="12.75">
      <c r="A7" s="1" t="s">
        <v>225</v>
      </c>
    </row>
    <row r="8" spans="18:20" ht="12.75">
      <c r="R8" s="4" t="s">
        <v>234</v>
      </c>
      <c r="T8" s="4" t="str">
        <f>+R8</f>
        <v>6 Months ended</v>
      </c>
    </row>
    <row r="9" spans="6:20" ht="12.75">
      <c r="F9" s="28">
        <v>37438</v>
      </c>
      <c r="G9" s="28">
        <v>37469</v>
      </c>
      <c r="H9" s="28">
        <v>37500</v>
      </c>
      <c r="I9" s="28">
        <v>37530</v>
      </c>
      <c r="J9" s="28">
        <v>37561</v>
      </c>
      <c r="K9" s="28">
        <v>37591</v>
      </c>
      <c r="L9" s="28">
        <v>37622</v>
      </c>
      <c r="M9" s="28">
        <v>37653</v>
      </c>
      <c r="N9" s="28">
        <v>37681</v>
      </c>
      <c r="O9" s="28">
        <v>37712</v>
      </c>
      <c r="P9" s="28">
        <v>37742</v>
      </c>
      <c r="Q9" s="28">
        <v>37773</v>
      </c>
      <c r="R9" s="5" t="s">
        <v>229</v>
      </c>
      <c r="T9" s="5" t="s">
        <v>235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37</v>
      </c>
      <c r="F12" s="23">
        <v>1968</v>
      </c>
      <c r="G12" s="23">
        <v>-760</v>
      </c>
      <c r="H12" s="23">
        <v>-1341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17824</v>
      </c>
      <c r="T12" s="65">
        <v>43216</v>
      </c>
    </row>
    <row r="13" spans="1:20" ht="12.75">
      <c r="A13" t="s">
        <v>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T13" s="65"/>
    </row>
    <row r="14" spans="6:20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  <c r="T14" s="65"/>
    </row>
    <row r="15" spans="1:21" ht="12.75">
      <c r="A15" t="s">
        <v>38</v>
      </c>
      <c r="F15" s="25" t="e">
        <f>+#REF!</f>
        <v>#REF!</v>
      </c>
      <c r="G15" s="25" t="e">
        <f>+#REF!</f>
        <v>#REF!</v>
      </c>
      <c r="H15" s="25" t="e">
        <f>+#REF!</f>
        <v>#REF!</v>
      </c>
      <c r="I15" s="25" t="e">
        <f>+#REF!</f>
        <v>#REF!</v>
      </c>
      <c r="J15" s="25" t="e">
        <f>+#REF!</f>
        <v>#REF!</v>
      </c>
      <c r="K15" s="25" t="e">
        <f>+#REF!</f>
        <v>#REF!</v>
      </c>
      <c r="L15" s="25" t="e">
        <f>+#REF!</f>
        <v>#REF!</v>
      </c>
      <c r="M15" s="25" t="e">
        <f>+#REF!</f>
        <v>#REF!</v>
      </c>
      <c r="N15" s="25" t="e">
        <f>+#REF!</f>
        <v>#REF!</v>
      </c>
      <c r="O15" s="25" t="e">
        <f>+#REF!</f>
        <v>#REF!</v>
      </c>
      <c r="P15" s="25" t="e">
        <f>+#REF!</f>
        <v>#REF!</v>
      </c>
      <c r="Q15" s="25" t="e">
        <f>+#REF!</f>
        <v>#REF!</v>
      </c>
      <c r="R15" s="25">
        <v>6445</v>
      </c>
      <c r="T15" s="66">
        <v>772</v>
      </c>
      <c r="U15" s="21"/>
    </row>
    <row r="16" spans="6:20" ht="12.7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7"/>
      <c r="T16" s="7"/>
    </row>
    <row r="17" spans="1:20" ht="12.75">
      <c r="A17" t="s">
        <v>39</v>
      </c>
      <c r="F17" s="23" t="e">
        <f>+F12+F15</f>
        <v>#REF!</v>
      </c>
      <c r="G17" s="23" t="e">
        <f>+G12+G15</f>
        <v>#REF!</v>
      </c>
      <c r="H17" s="23" t="e">
        <f aca="true" t="shared" si="0" ref="H17:Q17">+H12+H15</f>
        <v>#REF!</v>
      </c>
      <c r="I17" s="23" t="e">
        <f t="shared" si="0"/>
        <v>#REF!</v>
      </c>
      <c r="J17" s="23" t="e">
        <f t="shared" si="0"/>
        <v>#REF!</v>
      </c>
      <c r="K17" s="23" t="e">
        <f t="shared" si="0"/>
        <v>#REF!</v>
      </c>
      <c r="L17" s="23" t="e">
        <f t="shared" si="0"/>
        <v>#REF!</v>
      </c>
      <c r="M17" s="23" t="e">
        <f t="shared" si="0"/>
        <v>#REF!</v>
      </c>
      <c r="N17" s="23" t="e">
        <f t="shared" si="0"/>
        <v>#REF!</v>
      </c>
      <c r="O17" s="23" t="e">
        <f t="shared" si="0"/>
        <v>#REF!</v>
      </c>
      <c r="P17" s="23" t="e">
        <f t="shared" si="0"/>
        <v>#REF!</v>
      </c>
      <c r="Q17" s="23" t="e">
        <f t="shared" si="0"/>
        <v>#REF!</v>
      </c>
      <c r="R17" s="23">
        <v>24269</v>
      </c>
      <c r="T17" s="7">
        <v>43988</v>
      </c>
    </row>
    <row r="18" spans="6:20" ht="12.75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T18" s="7"/>
    </row>
    <row r="19" spans="1:20" ht="12.75">
      <c r="A19" t="s">
        <v>84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T19" s="7"/>
    </row>
    <row r="20" spans="1:20" ht="12.75">
      <c r="A20" t="s">
        <v>211</v>
      </c>
      <c r="F20" s="25">
        <f>-1647-2057-43+2248+11-1</f>
        <v>-1489</v>
      </c>
      <c r="G20" s="25">
        <f>-3897-451+3227+17</f>
        <v>-1104</v>
      </c>
      <c r="H20" s="25">
        <f>-1601+2124-1237-1+2</f>
        <v>-713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-27134</v>
      </c>
      <c r="T20" s="68">
        <v>-997</v>
      </c>
    </row>
    <row r="21" spans="6:20" ht="12.75"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4"/>
      <c r="T21" s="23"/>
    </row>
    <row r="22" spans="1:20" ht="12.75">
      <c r="A22" t="s">
        <v>40</v>
      </c>
      <c r="F22" s="23" t="e">
        <f>+F17+F20</f>
        <v>#REF!</v>
      </c>
      <c r="G22" s="23" t="e">
        <f>+G17+G20</f>
        <v>#REF!</v>
      </c>
      <c r="H22" s="23" t="e">
        <f aca="true" t="shared" si="1" ref="H22:Q22">+H17+H20</f>
        <v>#REF!</v>
      </c>
      <c r="I22" s="23" t="e">
        <f t="shared" si="1"/>
        <v>#REF!</v>
      </c>
      <c r="J22" s="23" t="e">
        <f t="shared" si="1"/>
        <v>#REF!</v>
      </c>
      <c r="K22" s="23" t="e">
        <f t="shared" si="1"/>
        <v>#REF!</v>
      </c>
      <c r="L22" s="23" t="e">
        <f t="shared" si="1"/>
        <v>#REF!</v>
      </c>
      <c r="M22" s="23" t="e">
        <f t="shared" si="1"/>
        <v>#REF!</v>
      </c>
      <c r="N22" s="23" t="e">
        <f t="shared" si="1"/>
        <v>#REF!</v>
      </c>
      <c r="O22" s="23" t="e">
        <f t="shared" si="1"/>
        <v>#REF!</v>
      </c>
      <c r="P22" s="23" t="e">
        <f t="shared" si="1"/>
        <v>#REF!</v>
      </c>
      <c r="Q22" s="23" t="e">
        <f t="shared" si="1"/>
        <v>#REF!</v>
      </c>
      <c r="R22" s="23">
        <v>-2865</v>
      </c>
      <c r="S22" s="29"/>
      <c r="T22" s="23">
        <v>42991</v>
      </c>
    </row>
    <row r="23" spans="6:20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T23" s="23"/>
    </row>
    <row r="24" spans="6:20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T24" s="23"/>
    </row>
    <row r="25" spans="1:20" ht="12.75">
      <c r="A25" t="s">
        <v>41</v>
      </c>
      <c r="F25" s="23">
        <f>-304-79+33+76</f>
        <v>-274</v>
      </c>
      <c r="G25" s="23">
        <f>-1251-2</f>
        <v>-1253</v>
      </c>
      <c r="H25" s="23">
        <f>162+2</f>
        <v>164</v>
      </c>
      <c r="I25" s="23"/>
      <c r="J25" s="23"/>
      <c r="K25" s="23"/>
      <c r="L25" s="23"/>
      <c r="M25" s="23"/>
      <c r="N25" s="23"/>
      <c r="O25" s="23"/>
      <c r="P25" s="23"/>
      <c r="Q25" s="23"/>
      <c r="R25" s="23">
        <v>-6939</v>
      </c>
      <c r="T25" s="69">
        <v>28409</v>
      </c>
    </row>
    <row r="26" spans="6:20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T26" s="69"/>
    </row>
    <row r="27" spans="1:20" ht="12.75">
      <c r="A27" t="s">
        <v>206</v>
      </c>
      <c r="F27" s="25">
        <v>-3000</v>
      </c>
      <c r="G27" s="25">
        <v>-1000</v>
      </c>
      <c r="H27" s="25">
        <f>4500-7084</f>
        <v>-2584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v>-13229</v>
      </c>
      <c r="T27" s="68">
        <v>-19289</v>
      </c>
    </row>
    <row r="28" spans="6:20" ht="12.75"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T28" s="23"/>
    </row>
    <row r="29" spans="1:20" ht="12.75">
      <c r="A29" t="s">
        <v>203</v>
      </c>
      <c r="F29" s="23" t="e">
        <f>+F22+F25+F27</f>
        <v>#REF!</v>
      </c>
      <c r="G29" s="23" t="e">
        <f>+G22+G25+G27</f>
        <v>#REF!</v>
      </c>
      <c r="H29" s="23" t="e">
        <f aca="true" t="shared" si="2" ref="H29:Q29">+H22+H25+H27</f>
        <v>#REF!</v>
      </c>
      <c r="I29" s="23" t="e">
        <f t="shared" si="2"/>
        <v>#REF!</v>
      </c>
      <c r="J29" s="23" t="e">
        <f t="shared" si="2"/>
        <v>#REF!</v>
      </c>
      <c r="K29" s="23" t="e">
        <f t="shared" si="2"/>
        <v>#REF!</v>
      </c>
      <c r="L29" s="23" t="e">
        <f t="shared" si="2"/>
        <v>#REF!</v>
      </c>
      <c r="M29" s="23" t="e">
        <f t="shared" si="2"/>
        <v>#REF!</v>
      </c>
      <c r="N29" s="23" t="e">
        <f t="shared" si="2"/>
        <v>#REF!</v>
      </c>
      <c r="O29" s="23" t="e">
        <f t="shared" si="2"/>
        <v>#REF!</v>
      </c>
      <c r="P29" s="23" t="e">
        <f t="shared" si="2"/>
        <v>#REF!</v>
      </c>
      <c r="Q29" s="23" t="e">
        <f t="shared" si="2"/>
        <v>#REF!</v>
      </c>
      <c r="R29" s="23">
        <v>-23033</v>
      </c>
      <c r="S29" s="29"/>
      <c r="T29" s="23">
        <v>52111</v>
      </c>
    </row>
    <row r="30" spans="6:20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31"/>
      <c r="T30" s="7"/>
    </row>
    <row r="31" spans="1:20" ht="12.75">
      <c r="A31" t="s">
        <v>223</v>
      </c>
      <c r="F31" s="23">
        <f>3750+3640</f>
        <v>7390</v>
      </c>
      <c r="G31" s="29" t="e">
        <f>+F33</f>
        <v>#REF!</v>
      </c>
      <c r="H31" s="29" t="e">
        <f aca="true" t="shared" si="3" ref="H31:Q31">+G33</f>
        <v>#REF!</v>
      </c>
      <c r="I31" s="29" t="e">
        <f t="shared" si="3"/>
        <v>#REF!</v>
      </c>
      <c r="J31" s="29" t="e">
        <f t="shared" si="3"/>
        <v>#REF!</v>
      </c>
      <c r="K31" s="29" t="e">
        <f t="shared" si="3"/>
        <v>#REF!</v>
      </c>
      <c r="L31" s="29" t="e">
        <f t="shared" si="3"/>
        <v>#REF!</v>
      </c>
      <c r="M31" s="29" t="e">
        <f t="shared" si="3"/>
        <v>#REF!</v>
      </c>
      <c r="N31" s="29" t="e">
        <f t="shared" si="3"/>
        <v>#REF!</v>
      </c>
      <c r="O31" s="29" t="e">
        <f t="shared" si="3"/>
        <v>#REF!</v>
      </c>
      <c r="P31" s="29" t="e">
        <f t="shared" si="3"/>
        <v>#REF!</v>
      </c>
      <c r="Q31" s="29" t="e">
        <f t="shared" si="3"/>
        <v>#REF!</v>
      </c>
      <c r="R31" s="7">
        <v>88919</v>
      </c>
      <c r="T31" s="65">
        <v>17878</v>
      </c>
    </row>
    <row r="32" spans="6:20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T32" s="65"/>
    </row>
    <row r="33" spans="1:20" ht="13.5" thickBot="1">
      <c r="A33" t="s">
        <v>244</v>
      </c>
      <c r="F33" s="26" t="e">
        <f>+F29+F31</f>
        <v>#REF!</v>
      </c>
      <c r="G33" s="26" t="e">
        <f>+G31+G29</f>
        <v>#REF!</v>
      </c>
      <c r="H33" s="26" t="e">
        <f aca="true" t="shared" si="4" ref="H33:Q33">+H31+H29</f>
        <v>#REF!</v>
      </c>
      <c r="I33" s="26" t="e">
        <f t="shared" si="4"/>
        <v>#REF!</v>
      </c>
      <c r="J33" s="26" t="e">
        <f t="shared" si="4"/>
        <v>#REF!</v>
      </c>
      <c r="K33" s="26" t="e">
        <f t="shared" si="4"/>
        <v>#REF!</v>
      </c>
      <c r="L33" s="26" t="e">
        <f t="shared" si="4"/>
        <v>#REF!</v>
      </c>
      <c r="M33" s="26" t="e">
        <f t="shared" si="4"/>
        <v>#REF!</v>
      </c>
      <c r="N33" s="26" t="e">
        <f t="shared" si="4"/>
        <v>#REF!</v>
      </c>
      <c r="O33" s="26" t="e">
        <f t="shared" si="4"/>
        <v>#REF!</v>
      </c>
      <c r="P33" s="26" t="e">
        <f t="shared" si="4"/>
        <v>#REF!</v>
      </c>
      <c r="Q33" s="26" t="e">
        <f t="shared" si="4"/>
        <v>#REF!</v>
      </c>
      <c r="R33" s="26">
        <v>65886</v>
      </c>
      <c r="T33" s="67">
        <v>69989</v>
      </c>
    </row>
    <row r="34" spans="6:20" ht="13.5" thickTop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"/>
      <c r="T34" s="64"/>
    </row>
    <row r="35" spans="6:18" ht="12.7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</row>
    <row r="36" spans="1:18" ht="12.75">
      <c r="A36" s="1" t="s">
        <v>42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7"/>
    </row>
    <row r="37" spans="1:18" ht="12.75">
      <c r="A37" s="1" t="s">
        <v>210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1"/>
    </row>
    <row r="38" spans="1:18" ht="12.75">
      <c r="A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1"/>
    </row>
    <row r="39" spans="1:18" ht="12.75">
      <c r="A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</row>
    <row r="40" spans="1:18" ht="12.75">
      <c r="A40" s="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1"/>
    </row>
    <row r="41" spans="1:18" ht="12.75">
      <c r="A41" s="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1:18" ht="12.75">
      <c r="A42" s="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1:17" ht="12.75">
      <c r="A43" s="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6:17" ht="12.7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6:17" ht="12.7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6:17" ht="12.7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6:17" ht="12.7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6:17" ht="12.75"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6:17" ht="12.75"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6:17" ht="12.75"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6:17" ht="12.75"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8"/>
  <sheetViews>
    <sheetView tabSelected="1" workbookViewId="0" topLeftCell="A168">
      <selection activeCell="B190" sqref="B190"/>
    </sheetView>
  </sheetViews>
  <sheetFormatPr defaultColWidth="9.140625" defaultRowHeight="12.75"/>
  <cols>
    <col min="1" max="1" width="4.140625" style="0" customWidth="1"/>
    <col min="7" max="7" width="10.28125" style="0" customWidth="1"/>
    <col min="8" max="8" width="12.57421875" style="0" customWidth="1"/>
    <col min="9" max="9" width="12.421875" style="0" customWidth="1"/>
    <col min="10" max="10" width="10.281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6" ht="12.75">
      <c r="A6" s="1" t="s">
        <v>43</v>
      </c>
    </row>
    <row r="9" spans="1:12" ht="12.75">
      <c r="A9" s="15" t="s">
        <v>122</v>
      </c>
      <c r="B9" s="1" t="s">
        <v>44</v>
      </c>
      <c r="C9" s="72"/>
      <c r="D9" s="72"/>
      <c r="E9" s="72"/>
      <c r="F9" s="72"/>
      <c r="G9" s="72"/>
      <c r="H9" s="72"/>
      <c r="I9" s="72"/>
      <c r="J9" s="54"/>
      <c r="K9" s="54"/>
      <c r="L9" s="54"/>
    </row>
    <row r="10" spans="1:12" ht="12.75">
      <c r="A10" s="73"/>
      <c r="B10" s="3" t="s">
        <v>166</v>
      </c>
      <c r="C10" s="72"/>
      <c r="D10" s="72"/>
      <c r="E10" s="72"/>
      <c r="F10" s="72"/>
      <c r="G10" s="72"/>
      <c r="H10" s="72"/>
      <c r="I10" s="72"/>
      <c r="J10" s="54"/>
      <c r="K10" s="54"/>
      <c r="L10" s="54"/>
    </row>
    <row r="11" spans="1:12" ht="12.75">
      <c r="A11" s="54"/>
      <c r="B11" s="18" t="s">
        <v>212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.75">
      <c r="A12" s="54"/>
      <c r="B12" s="3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54"/>
      <c r="B13" s="3" t="s">
        <v>167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2.75">
      <c r="A14" s="54"/>
      <c r="B14" s="3" t="s">
        <v>219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2.75">
      <c r="A15" s="54"/>
      <c r="B15" s="3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2.75">
      <c r="A16" s="58" t="s">
        <v>123</v>
      </c>
      <c r="B16" s="16" t="s">
        <v>45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3" t="s">
        <v>46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2.75">
      <c r="A19" s="58" t="s">
        <v>124</v>
      </c>
      <c r="B19" s="16" t="s">
        <v>47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2.75">
      <c r="A20" s="54"/>
      <c r="B20" s="3" t="s">
        <v>181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2.75">
      <c r="A21" s="54"/>
      <c r="B21" s="3" t="s">
        <v>182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2.75">
      <c r="A23" s="58" t="s">
        <v>125</v>
      </c>
      <c r="B23" s="16" t="s">
        <v>48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2.75">
      <c r="A24" s="58"/>
      <c r="B24" s="18" t="s">
        <v>189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2.75">
      <c r="A25" s="54"/>
      <c r="B25" s="18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.75">
      <c r="A26" s="58" t="s">
        <v>126</v>
      </c>
      <c r="B26" s="17" t="s">
        <v>50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2.75">
      <c r="A27" s="54"/>
      <c r="B27" s="17" t="s">
        <v>49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2.75">
      <c r="A28" s="54"/>
      <c r="B28" s="54" t="s">
        <v>185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2.75">
      <c r="A29" s="54"/>
      <c r="B29" s="54" t="s">
        <v>49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2.75">
      <c r="A31" s="58" t="s">
        <v>127</v>
      </c>
      <c r="B31" s="1" t="s">
        <v>51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75">
      <c r="A32" s="54"/>
      <c r="B32" s="18" t="s">
        <v>168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2.75">
      <c r="A33" s="54"/>
      <c r="B33" s="18" t="s">
        <v>169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2.75">
      <c r="A35" s="58" t="s">
        <v>128</v>
      </c>
      <c r="B35" s="1" t="s">
        <v>52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2.75">
      <c r="A36" s="58"/>
      <c r="B36" s="54" t="s">
        <v>236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ht="12.75">
      <c r="A37" s="58"/>
      <c r="B37" s="96" t="s">
        <v>237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1:12" ht="12.75">
      <c r="A38" s="58"/>
      <c r="B38" s="96" t="s">
        <v>249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1:12" ht="12.75">
      <c r="A39" s="58"/>
      <c r="B39" s="54" t="s">
        <v>238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12.75">
      <c r="A41" s="58" t="s">
        <v>129</v>
      </c>
      <c r="B41" s="1" t="s">
        <v>53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12.75">
      <c r="A42" s="54"/>
      <c r="B42" s="18" t="s">
        <v>260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ht="12.75">
      <c r="A43" s="54"/>
      <c r="B43" s="3" t="s">
        <v>170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2.75">
      <c r="A45" s="58" t="s">
        <v>130</v>
      </c>
      <c r="B45" s="1" t="s">
        <v>54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2.75">
      <c r="A46" s="54"/>
      <c r="B46" s="54" t="s">
        <v>171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2.75">
      <c r="A47" s="54"/>
      <c r="B47" s="54" t="s">
        <v>172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2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1:12" ht="12.75">
      <c r="A49" s="58" t="s">
        <v>131</v>
      </c>
      <c r="B49" s="1" t="s">
        <v>55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</row>
    <row r="50" spans="1:12" ht="12.75">
      <c r="A50" s="54"/>
      <c r="B50" s="18" t="s">
        <v>173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2.75">
      <c r="A52" s="58" t="s">
        <v>132</v>
      </c>
      <c r="B52" s="1" t="s">
        <v>156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2.75">
      <c r="A53" s="54"/>
      <c r="B53" s="18" t="s">
        <v>174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2.75">
      <c r="A54" s="54"/>
      <c r="B54" s="3" t="s">
        <v>175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2.75">
      <c r="A55" s="54"/>
      <c r="B55" s="3" t="s">
        <v>213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1:12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 ht="12.75">
      <c r="A57" s="58" t="s">
        <v>133</v>
      </c>
      <c r="B57" s="16" t="s">
        <v>56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2.75">
      <c r="A58" s="54"/>
      <c r="B58" s="18" t="s">
        <v>57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1" t="s">
        <v>154</v>
      </c>
      <c r="B60" s="1" t="s">
        <v>193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2.75">
      <c r="A61" s="54"/>
      <c r="B61" s="54" t="s">
        <v>194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54"/>
      <c r="B62" s="54" t="s">
        <v>195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2.75">
      <c r="A63" s="54"/>
      <c r="B63" s="54"/>
      <c r="C63" s="54"/>
      <c r="D63" s="54"/>
      <c r="E63" s="54"/>
      <c r="F63" s="54"/>
      <c r="G63" s="54"/>
      <c r="H63" s="22" t="s">
        <v>196</v>
      </c>
      <c r="I63" s="22" t="s">
        <v>196</v>
      </c>
      <c r="J63" s="54"/>
      <c r="K63" s="54"/>
      <c r="L63" s="54"/>
    </row>
    <row r="64" spans="1:12" ht="12.75">
      <c r="A64" s="54"/>
      <c r="B64" s="54"/>
      <c r="C64" s="54"/>
      <c r="D64" s="54"/>
      <c r="E64" s="54"/>
      <c r="F64" s="54"/>
      <c r="G64" s="54"/>
      <c r="H64" s="22" t="s">
        <v>233</v>
      </c>
      <c r="I64" s="22" t="s">
        <v>239</v>
      </c>
      <c r="J64" s="54"/>
      <c r="K64" s="54"/>
      <c r="L64" s="54"/>
    </row>
    <row r="65" spans="1:12" ht="12.75">
      <c r="A65" s="54"/>
      <c r="B65" s="54"/>
      <c r="C65" s="54"/>
      <c r="D65" s="54"/>
      <c r="E65" s="54"/>
      <c r="F65" s="54"/>
      <c r="G65" s="54"/>
      <c r="H65" s="22" t="s">
        <v>2</v>
      </c>
      <c r="I65" s="22" t="s">
        <v>2</v>
      </c>
      <c r="J65" s="54"/>
      <c r="K65" s="54"/>
      <c r="L65" s="54"/>
    </row>
    <row r="66" spans="1:12" ht="12.75">
      <c r="A66" s="54"/>
      <c r="B66" s="54"/>
      <c r="C66" s="54" t="s">
        <v>197</v>
      </c>
      <c r="D66" s="54"/>
      <c r="E66" s="54"/>
      <c r="F66" s="54"/>
      <c r="G66" s="54"/>
      <c r="H66" s="83">
        <v>8713</v>
      </c>
      <c r="I66" s="83">
        <f>168.6*2</f>
        <v>337.2</v>
      </c>
      <c r="J66" s="54"/>
      <c r="K66" s="54"/>
      <c r="L66" s="54"/>
    </row>
    <row r="67" spans="1:12" ht="12.75">
      <c r="A67" s="54"/>
      <c r="B67" s="54"/>
      <c r="C67" s="54" t="s">
        <v>200</v>
      </c>
      <c r="D67" s="54"/>
      <c r="E67" s="54"/>
      <c r="F67" s="54"/>
      <c r="G67" s="54"/>
      <c r="H67" s="83">
        <v>7841</v>
      </c>
      <c r="I67" s="83">
        <f>9504-337</f>
        <v>9167</v>
      </c>
      <c r="J67" s="54"/>
      <c r="K67" s="54"/>
      <c r="L67" s="54"/>
    </row>
    <row r="68" spans="1:12" ht="13.5" thickBot="1">
      <c r="A68" s="54"/>
      <c r="B68" s="54"/>
      <c r="C68" s="54"/>
      <c r="D68" s="54"/>
      <c r="E68" s="54"/>
      <c r="F68" s="54"/>
      <c r="G68" s="54"/>
      <c r="H68" s="110">
        <f>SUM(H66:H67)</f>
        <v>16554</v>
      </c>
      <c r="I68" s="110">
        <f>+I66+I67</f>
        <v>9504.2</v>
      </c>
      <c r="J68" s="54"/>
      <c r="K68" s="54"/>
      <c r="L68" s="54"/>
    </row>
    <row r="69" spans="1:12" ht="13.5" thickTop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L71" s="54"/>
    </row>
    <row r="72" spans="1:12" ht="12.75">
      <c r="A72" s="58" t="s">
        <v>135</v>
      </c>
      <c r="B72" s="16" t="s">
        <v>58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2.75">
      <c r="A73" s="58"/>
      <c r="B73" s="3" t="s">
        <v>248</v>
      </c>
      <c r="C73" s="54"/>
      <c r="D73" s="125"/>
      <c r="E73" s="125"/>
      <c r="F73" s="125"/>
      <c r="G73" s="125"/>
      <c r="H73" s="125"/>
      <c r="I73" s="125"/>
      <c r="J73" s="125"/>
      <c r="K73" s="125"/>
      <c r="L73" s="54"/>
    </row>
    <row r="74" spans="1:12" ht="12.75">
      <c r="A74" s="58"/>
      <c r="B74" s="3" t="s">
        <v>250</v>
      </c>
      <c r="C74" s="54"/>
      <c r="D74" s="125"/>
      <c r="E74" s="125"/>
      <c r="F74" s="125"/>
      <c r="G74" s="125"/>
      <c r="H74" s="125"/>
      <c r="I74" s="125"/>
      <c r="J74" s="125"/>
      <c r="K74" s="125"/>
      <c r="L74" s="54"/>
    </row>
    <row r="75" spans="1:12" ht="12.75">
      <c r="A75" s="58"/>
      <c r="B75" s="3" t="s">
        <v>251</v>
      </c>
      <c r="C75" s="54"/>
      <c r="D75" s="125"/>
      <c r="E75" s="125"/>
      <c r="F75" s="125"/>
      <c r="G75" s="125"/>
      <c r="H75" s="125"/>
      <c r="I75" s="125"/>
      <c r="J75" s="125"/>
      <c r="K75" s="125"/>
      <c r="L75" s="54"/>
    </row>
    <row r="76" spans="1:12" ht="12.75">
      <c r="A76" s="58"/>
      <c r="B76" s="3" t="s">
        <v>261</v>
      </c>
      <c r="C76" s="54"/>
      <c r="D76" s="125"/>
      <c r="E76" s="125"/>
      <c r="F76" s="125"/>
      <c r="G76" s="125"/>
      <c r="H76" s="125"/>
      <c r="I76" s="125"/>
      <c r="J76" s="125"/>
      <c r="K76" s="125"/>
      <c r="L76" s="54"/>
    </row>
    <row r="77" spans="1:12" ht="12.75">
      <c r="A77" s="58"/>
      <c r="B77" s="3" t="s">
        <v>262</v>
      </c>
      <c r="C77" s="54"/>
      <c r="D77" s="125"/>
      <c r="E77" s="125"/>
      <c r="F77" s="125"/>
      <c r="G77" s="125"/>
      <c r="H77" s="125"/>
      <c r="I77" s="125"/>
      <c r="J77" s="125"/>
      <c r="K77" s="125"/>
      <c r="L77" s="54"/>
    </row>
    <row r="78" spans="1:12" ht="12.75">
      <c r="A78" s="58"/>
      <c r="B78" s="3" t="s">
        <v>263</v>
      </c>
      <c r="C78" s="54"/>
      <c r="D78" s="125"/>
      <c r="E78" s="125"/>
      <c r="F78" s="125"/>
      <c r="G78" s="125"/>
      <c r="H78" s="125"/>
      <c r="I78" s="125"/>
      <c r="J78" s="125"/>
      <c r="K78" s="125"/>
      <c r="L78" s="54"/>
    </row>
    <row r="79" spans="1:12" ht="12.75">
      <c r="A79" s="58"/>
      <c r="B79" s="3" t="s">
        <v>264</v>
      </c>
      <c r="C79" s="54"/>
      <c r="D79" s="125"/>
      <c r="E79" s="125"/>
      <c r="F79" s="125"/>
      <c r="G79" s="125"/>
      <c r="H79" s="125"/>
      <c r="I79" s="125"/>
      <c r="J79" s="125"/>
      <c r="K79" s="125"/>
      <c r="L79" s="54"/>
    </row>
    <row r="80" spans="1:12" ht="12.75">
      <c r="A80" s="58"/>
      <c r="B80" s="3"/>
      <c r="C80" s="54"/>
      <c r="D80" s="125"/>
      <c r="E80" s="125"/>
      <c r="F80" s="125"/>
      <c r="G80" s="125"/>
      <c r="H80" s="125"/>
      <c r="I80" s="125"/>
      <c r="J80" s="125"/>
      <c r="K80" s="125"/>
      <c r="L80" s="54"/>
    </row>
    <row r="81" spans="1:12" ht="12.75">
      <c r="A81" s="58"/>
      <c r="B81" s="3"/>
      <c r="C81" s="54"/>
      <c r="D81" s="125"/>
      <c r="E81" s="125"/>
      <c r="F81" s="125"/>
      <c r="G81" s="125"/>
      <c r="H81" s="125"/>
      <c r="I81" s="125"/>
      <c r="J81" s="125"/>
      <c r="K81" s="125"/>
      <c r="L81" s="54"/>
    </row>
    <row r="82" spans="1:12" ht="12.75">
      <c r="A82" s="58" t="s">
        <v>136</v>
      </c>
      <c r="B82" s="19" t="s">
        <v>155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 ht="12.75">
      <c r="A83" s="73"/>
      <c r="B83" s="18"/>
      <c r="C83" s="72"/>
      <c r="D83" s="72"/>
      <c r="E83" s="72"/>
      <c r="F83" s="72"/>
      <c r="G83" s="72"/>
      <c r="H83" s="72"/>
      <c r="I83" s="72" t="s">
        <v>59</v>
      </c>
      <c r="J83" s="54"/>
      <c r="K83" s="54"/>
      <c r="L83" s="54"/>
    </row>
    <row r="84" spans="1:12" ht="12.75">
      <c r="A84" s="73"/>
      <c r="B84" s="18"/>
      <c r="C84" s="72"/>
      <c r="D84" s="72"/>
      <c r="E84" s="72"/>
      <c r="F84" s="72"/>
      <c r="G84" s="72"/>
      <c r="H84" s="22" t="s">
        <v>60</v>
      </c>
      <c r="I84" s="72" t="s">
        <v>61</v>
      </c>
      <c r="J84" s="54"/>
      <c r="K84" s="54"/>
      <c r="L84" s="54"/>
    </row>
    <row r="85" spans="1:12" ht="12.75">
      <c r="A85" s="73"/>
      <c r="B85" s="18"/>
      <c r="C85" s="72"/>
      <c r="D85" s="72"/>
      <c r="E85" s="72"/>
      <c r="F85" s="72"/>
      <c r="G85" s="72"/>
      <c r="H85" s="22" t="s">
        <v>62</v>
      </c>
      <c r="I85" s="72" t="s">
        <v>62</v>
      </c>
      <c r="J85" s="54"/>
      <c r="K85" s="54"/>
      <c r="L85" s="54"/>
    </row>
    <row r="86" spans="1:12" ht="12.75">
      <c r="A86" s="73"/>
      <c r="B86" s="18"/>
      <c r="C86" s="72"/>
      <c r="D86" s="72"/>
      <c r="E86" s="72"/>
      <c r="F86" s="72"/>
      <c r="G86" s="72"/>
      <c r="H86" s="22" t="s">
        <v>233</v>
      </c>
      <c r="I86" s="22" t="s">
        <v>214</v>
      </c>
      <c r="J86" s="54"/>
      <c r="K86" s="54"/>
      <c r="L86" s="54"/>
    </row>
    <row r="87" spans="1:13" ht="12.75">
      <c r="A87" s="73"/>
      <c r="B87" s="18"/>
      <c r="C87" s="72"/>
      <c r="D87" s="72"/>
      <c r="E87" s="72"/>
      <c r="F87" s="72"/>
      <c r="G87" s="72"/>
      <c r="H87" s="22" t="s">
        <v>2</v>
      </c>
      <c r="I87" s="22" t="s">
        <v>2</v>
      </c>
      <c r="J87" s="54"/>
      <c r="K87" s="54"/>
      <c r="L87" s="99"/>
      <c r="M87" s="100"/>
    </row>
    <row r="88" spans="1:13" ht="13.5" thickBot="1">
      <c r="A88" s="73"/>
      <c r="B88" s="18"/>
      <c r="C88" s="3" t="s">
        <v>5</v>
      </c>
      <c r="D88" s="72"/>
      <c r="E88" s="72"/>
      <c r="F88" s="72"/>
      <c r="G88" s="72"/>
      <c r="H88" s="74">
        <v>55192</v>
      </c>
      <c r="I88" s="74">
        <v>67652</v>
      </c>
      <c r="J88" s="105"/>
      <c r="K88" s="76"/>
      <c r="L88" s="84"/>
      <c r="M88" s="101"/>
    </row>
    <row r="89" spans="1:12" ht="14.25" thickBot="1" thickTop="1">
      <c r="A89" s="73"/>
      <c r="B89" s="18"/>
      <c r="C89" s="3" t="s">
        <v>179</v>
      </c>
      <c r="D89" s="72"/>
      <c r="E89" s="72"/>
      <c r="F89" s="72"/>
      <c r="G89" s="72"/>
      <c r="H89" s="77">
        <v>7080</v>
      </c>
      <c r="I89" s="77">
        <v>10744</v>
      </c>
      <c r="J89" s="78"/>
      <c r="K89" s="76"/>
      <c r="L89" s="84"/>
    </row>
    <row r="90" spans="1:12" ht="13.5" thickTop="1">
      <c r="A90" s="73"/>
      <c r="B90" s="131"/>
      <c r="C90" s="72"/>
      <c r="D90" s="72"/>
      <c r="E90" s="72"/>
      <c r="F90" s="72"/>
      <c r="G90" s="72"/>
      <c r="H90" s="72"/>
      <c r="I90" s="79"/>
      <c r="J90" s="80"/>
      <c r="K90" s="54"/>
      <c r="L90" s="84"/>
    </row>
    <row r="91" spans="1:12" ht="12.75">
      <c r="A91" s="73"/>
      <c r="B91" s="131" t="s">
        <v>265</v>
      </c>
      <c r="C91" s="72"/>
      <c r="D91" s="126"/>
      <c r="E91" s="126"/>
      <c r="F91" s="126"/>
      <c r="G91" s="126"/>
      <c r="H91" s="126"/>
      <c r="I91" s="127"/>
      <c r="J91" s="128"/>
      <c r="K91" s="54"/>
      <c r="L91" s="84"/>
    </row>
    <row r="92" spans="1:12" ht="12.75">
      <c r="A92" s="73"/>
      <c r="B92" s="131" t="s">
        <v>266</v>
      </c>
      <c r="C92" s="72"/>
      <c r="D92" s="126"/>
      <c r="E92" s="126"/>
      <c r="F92" s="126"/>
      <c r="G92" s="126"/>
      <c r="H92" s="126"/>
      <c r="I92" s="127"/>
      <c r="J92" s="128"/>
      <c r="K92" s="54"/>
      <c r="L92" s="84"/>
    </row>
    <row r="93" spans="1:12" ht="12.75">
      <c r="A93" s="73"/>
      <c r="B93" s="131" t="s">
        <v>267</v>
      </c>
      <c r="C93" s="72"/>
      <c r="D93" s="126"/>
      <c r="E93" s="126"/>
      <c r="F93" s="126"/>
      <c r="G93" s="126"/>
      <c r="H93" s="126"/>
      <c r="I93" s="127"/>
      <c r="J93" s="128"/>
      <c r="K93" s="54"/>
      <c r="L93" s="84"/>
    </row>
    <row r="94" spans="1:12" ht="12.75">
      <c r="A94" s="73"/>
      <c r="B94" s="131" t="s">
        <v>268</v>
      </c>
      <c r="C94" s="72"/>
      <c r="D94" s="126"/>
      <c r="E94" s="126"/>
      <c r="F94" s="126"/>
      <c r="G94" s="126"/>
      <c r="H94" s="126"/>
      <c r="I94" s="127"/>
      <c r="J94" s="128"/>
      <c r="K94" s="54"/>
      <c r="L94" s="84"/>
    </row>
    <row r="95" spans="1:12" ht="12.75">
      <c r="A95" s="73"/>
      <c r="B95" s="131" t="s">
        <v>269</v>
      </c>
      <c r="C95" s="72"/>
      <c r="D95" s="126"/>
      <c r="E95" s="126"/>
      <c r="F95" s="126"/>
      <c r="G95" s="126"/>
      <c r="H95" s="126"/>
      <c r="I95" s="127"/>
      <c r="J95" s="128"/>
      <c r="K95" s="54"/>
      <c r="L95" s="84"/>
    </row>
    <row r="96" spans="1:12" ht="12.75">
      <c r="A96" s="73"/>
      <c r="B96" s="131" t="s">
        <v>252</v>
      </c>
      <c r="C96" s="72"/>
      <c r="D96" s="126"/>
      <c r="E96" s="126"/>
      <c r="F96" s="126"/>
      <c r="G96" s="126"/>
      <c r="H96" s="126"/>
      <c r="I96" s="127"/>
      <c r="J96" s="128"/>
      <c r="K96" s="54"/>
      <c r="L96" s="84"/>
    </row>
    <row r="97" spans="1:12" ht="12.75">
      <c r="A97" s="73"/>
      <c r="B97" s="131"/>
      <c r="C97" s="72"/>
      <c r="D97" s="72"/>
      <c r="E97" s="72"/>
      <c r="F97" s="72"/>
      <c r="G97" s="72"/>
      <c r="H97" s="72"/>
      <c r="I97" s="79"/>
      <c r="J97" s="80"/>
      <c r="K97" s="54"/>
      <c r="L97" s="54"/>
    </row>
    <row r="98" spans="1:12" ht="12.75">
      <c r="A98" s="58" t="s">
        <v>137</v>
      </c>
      <c r="B98" s="19" t="s">
        <v>198</v>
      </c>
      <c r="C98" s="54"/>
      <c r="D98" s="96"/>
      <c r="E98" s="96"/>
      <c r="F98" s="96"/>
      <c r="G98" s="96"/>
      <c r="H98" s="96"/>
      <c r="I98" s="96"/>
      <c r="J98" s="96"/>
      <c r="K98" s="54"/>
      <c r="L98" s="54"/>
    </row>
    <row r="99" spans="1:12" ht="12.75">
      <c r="A99" s="58"/>
      <c r="B99" s="131" t="s">
        <v>270</v>
      </c>
      <c r="C99" s="54"/>
      <c r="D99" s="125"/>
      <c r="E99" s="125"/>
      <c r="F99" s="125"/>
      <c r="G99" s="125"/>
      <c r="H99" s="125"/>
      <c r="I99" s="125"/>
      <c r="J99" s="125"/>
      <c r="K99" s="125"/>
      <c r="L99" s="54"/>
    </row>
    <row r="100" spans="1:12" ht="12.75">
      <c r="A100" s="58"/>
      <c r="B100" s="131" t="s">
        <v>271</v>
      </c>
      <c r="C100" s="54"/>
      <c r="D100" s="125"/>
      <c r="E100" s="125"/>
      <c r="F100" s="125"/>
      <c r="G100" s="125"/>
      <c r="H100" s="125"/>
      <c r="I100" s="125"/>
      <c r="J100" s="125"/>
      <c r="K100" s="125"/>
      <c r="L100" s="54"/>
    </row>
    <row r="101" spans="1:12" ht="12.75">
      <c r="A101" s="58"/>
      <c r="B101" s="131" t="s">
        <v>253</v>
      </c>
      <c r="C101" s="54"/>
      <c r="D101" s="125"/>
      <c r="E101" s="125"/>
      <c r="F101" s="125"/>
      <c r="G101" s="125"/>
      <c r="H101" s="125"/>
      <c r="I101" s="125"/>
      <c r="J101" s="125"/>
      <c r="K101" s="125"/>
      <c r="L101" s="54"/>
    </row>
    <row r="102" spans="1:12" ht="12.75">
      <c r="A102" s="58"/>
      <c r="B102" s="131" t="s">
        <v>254</v>
      </c>
      <c r="C102" s="54"/>
      <c r="D102" s="125"/>
      <c r="E102" s="125"/>
      <c r="F102" s="125"/>
      <c r="G102" s="125"/>
      <c r="H102" s="125"/>
      <c r="I102" s="125"/>
      <c r="J102" s="125"/>
      <c r="K102" s="125"/>
      <c r="L102" s="54"/>
    </row>
    <row r="103" spans="1:12" ht="12.75">
      <c r="A103" s="58"/>
      <c r="B103" s="131" t="s">
        <v>255</v>
      </c>
      <c r="C103" s="54"/>
      <c r="D103" s="125"/>
      <c r="E103" s="125"/>
      <c r="F103" s="125"/>
      <c r="G103" s="125"/>
      <c r="H103" s="125"/>
      <c r="I103" s="125"/>
      <c r="J103" s="125"/>
      <c r="K103" s="125"/>
      <c r="L103" s="54"/>
    </row>
    <row r="104" spans="1:12" ht="12.75">
      <c r="A104" s="58"/>
      <c r="B104" s="130"/>
      <c r="C104" s="54"/>
      <c r="D104" s="125"/>
      <c r="E104" s="125"/>
      <c r="F104" s="125"/>
      <c r="G104" s="125"/>
      <c r="H104" s="125"/>
      <c r="I104" s="125"/>
      <c r="J104" s="125"/>
      <c r="K104" s="125"/>
      <c r="L104" s="54"/>
    </row>
    <row r="105" spans="1:12" ht="12.75">
      <c r="A105" s="58" t="s">
        <v>138</v>
      </c>
      <c r="B105" s="1" t="s">
        <v>201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ht="12.75">
      <c r="A106" s="73"/>
      <c r="B106" s="1" t="s">
        <v>63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1:12" ht="12.75">
      <c r="A107" s="73"/>
      <c r="B107" s="54" t="s">
        <v>202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2.75">
      <c r="A108" s="73"/>
      <c r="B108" s="54" t="s">
        <v>186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2.75">
      <c r="A109" s="58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2.75">
      <c r="A110" s="58" t="s">
        <v>139</v>
      </c>
      <c r="B110" s="1" t="s">
        <v>6</v>
      </c>
      <c r="C110" s="54"/>
      <c r="D110" s="54"/>
      <c r="E110" s="54"/>
      <c r="F110" s="54"/>
      <c r="G110" s="54"/>
      <c r="H110" s="54"/>
      <c r="I110" s="120"/>
      <c r="J110" s="121"/>
      <c r="K110" s="54"/>
      <c r="L110" s="54"/>
    </row>
    <row r="111" spans="1:12" ht="12.75">
      <c r="A111" s="58"/>
      <c r="B111" s="1"/>
      <c r="C111" s="54"/>
      <c r="D111" s="54"/>
      <c r="E111" s="54"/>
      <c r="F111" s="54"/>
      <c r="G111" s="54"/>
      <c r="H111" s="22" t="s">
        <v>149</v>
      </c>
      <c r="I111" s="24"/>
      <c r="J111" s="122"/>
      <c r="K111" s="54"/>
      <c r="L111" s="22"/>
    </row>
    <row r="112" spans="1:12" ht="12.75">
      <c r="A112" s="73"/>
      <c r="B112" s="54"/>
      <c r="C112" s="54"/>
      <c r="D112" s="54"/>
      <c r="E112" s="54"/>
      <c r="F112" s="54"/>
      <c r="G112" s="22" t="s">
        <v>60</v>
      </c>
      <c r="H112" s="81" t="s">
        <v>150</v>
      </c>
      <c r="I112" s="121"/>
      <c r="J112" s="123"/>
      <c r="K112" s="54"/>
      <c r="L112" s="3"/>
    </row>
    <row r="113" spans="1:12" ht="12.75">
      <c r="A113" s="73"/>
      <c r="B113" s="54"/>
      <c r="C113" s="54"/>
      <c r="D113" s="54"/>
      <c r="E113" s="54"/>
      <c r="F113" s="54"/>
      <c r="G113" s="22" t="s">
        <v>64</v>
      </c>
      <c r="H113" s="22" t="s">
        <v>62</v>
      </c>
      <c r="I113" s="124"/>
      <c r="J113" s="121"/>
      <c r="K113" s="54"/>
      <c r="L113" s="22"/>
    </row>
    <row r="114" spans="1:12" ht="12.75">
      <c r="A114" s="73"/>
      <c r="B114" s="54"/>
      <c r="C114" s="54"/>
      <c r="D114" s="54"/>
      <c r="E114" s="54"/>
      <c r="F114" s="54"/>
      <c r="G114" s="22" t="s">
        <v>233</v>
      </c>
      <c r="H114" s="22" t="s">
        <v>239</v>
      </c>
      <c r="I114" s="121"/>
      <c r="J114" s="121"/>
      <c r="K114" s="54"/>
      <c r="L114" s="22"/>
    </row>
    <row r="115" spans="1:12" ht="12.75">
      <c r="A115" s="73"/>
      <c r="B115" s="54"/>
      <c r="C115" s="54"/>
      <c r="D115" s="54"/>
      <c r="E115" s="54"/>
      <c r="F115" s="54"/>
      <c r="G115" s="22" t="s">
        <v>2</v>
      </c>
      <c r="H115" s="82" t="s">
        <v>2</v>
      </c>
      <c r="I115" s="121"/>
      <c r="J115" s="121"/>
      <c r="K115" s="54"/>
      <c r="L115" s="54"/>
    </row>
    <row r="116" spans="1:12" ht="12.75">
      <c r="A116" s="73"/>
      <c r="B116" s="54" t="s">
        <v>187</v>
      </c>
      <c r="C116" s="54"/>
      <c r="D116" s="54"/>
      <c r="E116" s="54"/>
      <c r="F116" s="54"/>
      <c r="G116" s="111">
        <v>-378</v>
      </c>
      <c r="H116" s="106">
        <v>-466</v>
      </c>
      <c r="I116" s="106"/>
      <c r="J116" s="32"/>
      <c r="K116" s="54"/>
      <c r="L116" s="86"/>
    </row>
    <row r="117" spans="1:12" ht="12.75">
      <c r="A117" s="73"/>
      <c r="B117" s="54" t="s">
        <v>204</v>
      </c>
      <c r="C117" s="54"/>
      <c r="D117" s="54"/>
      <c r="E117" s="54"/>
      <c r="F117" s="54"/>
      <c r="G117" s="112">
        <v>-1000</v>
      </c>
      <c r="H117" s="107">
        <v>-3311</v>
      </c>
      <c r="I117" s="106"/>
      <c r="J117" s="32"/>
      <c r="K117" s="54"/>
      <c r="L117" s="88"/>
    </row>
    <row r="118" spans="1:12" ht="12.75">
      <c r="A118" s="73"/>
      <c r="B118" s="54"/>
      <c r="C118" s="54"/>
      <c r="D118" s="54"/>
      <c r="E118" s="54"/>
      <c r="F118" s="54"/>
      <c r="G118" s="113">
        <f>SUM(G116:G117)</f>
        <v>-1378</v>
      </c>
      <c r="H118" s="87">
        <f>SUM(H116:H117)</f>
        <v>-3777</v>
      </c>
      <c r="I118" s="32"/>
      <c r="J118" s="32"/>
      <c r="K118" s="54"/>
      <c r="L118" s="54"/>
    </row>
    <row r="119" spans="1:12" ht="12.75">
      <c r="A119" s="73"/>
      <c r="B119" s="54" t="s">
        <v>86</v>
      </c>
      <c r="C119" s="54"/>
      <c r="D119" s="54"/>
      <c r="E119" s="54"/>
      <c r="F119" s="54"/>
      <c r="G119" s="115">
        <f>-517+35+99</f>
        <v>-383</v>
      </c>
      <c r="H119" s="116">
        <f>-1694+853</f>
        <v>-841</v>
      </c>
      <c r="I119" s="32"/>
      <c r="J119" s="32"/>
      <c r="K119" s="54"/>
      <c r="L119" s="54"/>
    </row>
    <row r="120" spans="1:12" ht="13.5" thickBot="1">
      <c r="A120" s="73"/>
      <c r="B120" s="54"/>
      <c r="C120" s="54"/>
      <c r="D120" s="54"/>
      <c r="E120" s="54"/>
      <c r="F120" s="54"/>
      <c r="G120" s="114">
        <f>SUM(G118:G119)</f>
        <v>-1761</v>
      </c>
      <c r="H120" s="90">
        <f>SUM(H118:H119)</f>
        <v>-4618</v>
      </c>
      <c r="I120" s="32"/>
      <c r="J120" s="32"/>
      <c r="K120" s="54"/>
      <c r="L120" s="54"/>
    </row>
    <row r="121" spans="1:12" ht="13.5" thickTop="1">
      <c r="A121" s="73"/>
      <c r="B121" s="54"/>
      <c r="C121" s="54"/>
      <c r="D121" s="54"/>
      <c r="E121" s="54"/>
      <c r="F121" s="54"/>
      <c r="G121" s="109"/>
      <c r="H121" s="84"/>
      <c r="I121" s="85"/>
      <c r="J121" s="32"/>
      <c r="K121" s="84"/>
      <c r="L121" s="54"/>
    </row>
    <row r="122" spans="1:12" ht="12.75">
      <c r="A122" s="73"/>
      <c r="B122" s="54" t="s">
        <v>218</v>
      </c>
      <c r="C122" s="54"/>
      <c r="D122" s="54"/>
      <c r="E122" s="54"/>
      <c r="F122" s="54"/>
      <c r="G122" s="84"/>
      <c r="H122" s="84"/>
      <c r="I122" s="84"/>
      <c r="J122" s="54"/>
      <c r="K122" s="54"/>
      <c r="L122" s="54"/>
    </row>
    <row r="123" spans="1:12" ht="12.75">
      <c r="A123" s="73"/>
      <c r="B123" s="54"/>
      <c r="C123" s="54"/>
      <c r="D123" s="54"/>
      <c r="E123" s="54"/>
      <c r="F123" s="54"/>
      <c r="G123" s="54"/>
      <c r="H123" s="54"/>
      <c r="I123" s="85"/>
      <c r="J123" s="54"/>
      <c r="K123" s="54"/>
      <c r="L123" s="54"/>
    </row>
    <row r="124" spans="1:12" ht="12.75">
      <c r="A124" s="58" t="s">
        <v>146</v>
      </c>
      <c r="B124" s="1" t="s">
        <v>147</v>
      </c>
      <c r="C124" s="54"/>
      <c r="D124" s="54"/>
      <c r="E124" s="54"/>
      <c r="F124" s="54"/>
      <c r="G124" s="54"/>
      <c r="H124" s="54"/>
      <c r="I124" s="85"/>
      <c r="J124" s="54"/>
      <c r="K124" s="54"/>
      <c r="L124" s="54"/>
    </row>
    <row r="125" spans="1:12" ht="12.75">
      <c r="A125" s="73"/>
      <c r="B125" s="18" t="s">
        <v>215</v>
      </c>
      <c r="C125" s="54"/>
      <c r="D125" s="54"/>
      <c r="E125" s="54"/>
      <c r="F125" s="54"/>
      <c r="G125" s="54"/>
      <c r="H125" s="54"/>
      <c r="I125" s="85"/>
      <c r="J125" s="54"/>
      <c r="K125" s="54"/>
      <c r="L125" s="54"/>
    </row>
    <row r="126" spans="1:12" ht="12.75">
      <c r="A126" s="73"/>
      <c r="B126" s="18"/>
      <c r="C126" s="54"/>
      <c r="D126" s="54"/>
      <c r="E126" s="54"/>
      <c r="F126" s="54"/>
      <c r="G126" s="54"/>
      <c r="H126" s="54"/>
      <c r="I126" s="85"/>
      <c r="J126" s="54"/>
      <c r="K126" s="54"/>
      <c r="L126" s="54"/>
    </row>
    <row r="127" spans="1:12" ht="12.75">
      <c r="A127" s="58" t="s">
        <v>140</v>
      </c>
      <c r="B127" s="1" t="s">
        <v>65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1:12" ht="12.75">
      <c r="A128" s="73"/>
      <c r="B128" s="18" t="s">
        <v>192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1:12" ht="12.75">
      <c r="A129" s="73"/>
      <c r="B129" s="18"/>
      <c r="C129" s="54"/>
      <c r="D129" s="54"/>
      <c r="E129" s="54"/>
      <c r="F129" s="54"/>
      <c r="G129" s="54"/>
      <c r="H129" s="54"/>
      <c r="I129" s="22" t="s">
        <v>2</v>
      </c>
      <c r="J129" s="54"/>
      <c r="K129" s="54"/>
      <c r="L129" s="54"/>
    </row>
    <row r="130" spans="1:12" ht="12.75">
      <c r="A130" s="73"/>
      <c r="B130" s="18"/>
      <c r="C130" s="54" t="s">
        <v>188</v>
      </c>
      <c r="D130" s="54"/>
      <c r="E130" s="54"/>
      <c r="F130" s="54"/>
      <c r="G130" s="54"/>
      <c r="H130" s="54"/>
      <c r="I130" s="83">
        <v>2633</v>
      </c>
      <c r="J130" s="54"/>
      <c r="K130" s="54"/>
      <c r="L130" s="54"/>
    </row>
    <row r="131" spans="1:12" ht="12.75">
      <c r="A131" s="73"/>
      <c r="B131" s="18"/>
      <c r="C131" s="54" t="s">
        <v>216</v>
      </c>
      <c r="D131" s="54"/>
      <c r="E131" s="54"/>
      <c r="F131" s="54"/>
      <c r="G131" s="54"/>
      <c r="H131" s="54"/>
      <c r="I131" s="87">
        <v>2195</v>
      </c>
      <c r="J131" s="75"/>
      <c r="K131" s="54"/>
      <c r="L131" s="54"/>
    </row>
    <row r="132" spans="1:12" ht="12.75">
      <c r="A132" s="73"/>
      <c r="B132" s="18"/>
      <c r="C132" s="54"/>
      <c r="D132" s="54"/>
      <c r="E132" s="54"/>
      <c r="F132" s="54"/>
      <c r="G132" s="54"/>
      <c r="H132" s="54"/>
      <c r="I132" s="85"/>
      <c r="J132" s="54"/>
      <c r="K132" s="54"/>
      <c r="L132" s="54"/>
    </row>
    <row r="133" spans="1:12" ht="12.75">
      <c r="A133" s="73"/>
      <c r="B133" s="18" t="s">
        <v>247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1:12" ht="12.75">
      <c r="A134" s="7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1:12" ht="12.75">
      <c r="A135" s="73"/>
      <c r="B135" s="54" t="s">
        <v>245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1:12" ht="12.75">
      <c r="A136" s="73"/>
      <c r="B136" s="54"/>
      <c r="C136" s="54"/>
      <c r="D136" s="54"/>
      <c r="E136" s="54"/>
      <c r="F136" s="54"/>
      <c r="G136" s="54"/>
      <c r="H136" s="54"/>
      <c r="I136" s="22" t="s">
        <v>2</v>
      </c>
      <c r="J136" s="54"/>
      <c r="K136" s="54"/>
      <c r="L136" s="54"/>
    </row>
    <row r="137" spans="1:12" ht="12.75">
      <c r="A137" s="73"/>
      <c r="B137" s="54"/>
      <c r="C137" s="54" t="s">
        <v>66</v>
      </c>
      <c r="D137" s="54"/>
      <c r="E137" s="54"/>
      <c r="F137" s="54"/>
      <c r="G137" s="54"/>
      <c r="H137" s="54"/>
      <c r="I137" s="83">
        <v>9543</v>
      </c>
      <c r="J137" s="54"/>
      <c r="K137" s="54"/>
      <c r="L137" s="54"/>
    </row>
    <row r="138" spans="1:12" ht="12.75">
      <c r="A138" s="73"/>
      <c r="B138" s="54"/>
      <c r="C138" s="54" t="s">
        <v>67</v>
      </c>
      <c r="D138" s="54"/>
      <c r="E138" s="54"/>
      <c r="F138" s="54"/>
      <c r="G138" s="54"/>
      <c r="H138" s="54"/>
      <c r="I138" s="87">
        <v>0</v>
      </c>
      <c r="J138" s="54"/>
      <c r="K138" s="54"/>
      <c r="L138" s="54"/>
    </row>
    <row r="139" spans="1:12" ht="13.5" thickBot="1">
      <c r="A139" s="73"/>
      <c r="B139" s="54"/>
      <c r="C139" s="54" t="s">
        <v>68</v>
      </c>
      <c r="D139" s="54"/>
      <c r="E139" s="54"/>
      <c r="F139" s="54"/>
      <c r="G139" s="54"/>
      <c r="H139" s="54"/>
      <c r="I139" s="89">
        <v>9926</v>
      </c>
      <c r="J139" s="75"/>
      <c r="K139" s="54"/>
      <c r="L139" s="54"/>
    </row>
    <row r="140" spans="1:12" ht="13.5" thickTop="1">
      <c r="A140" s="7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1:12" ht="13.5" thickBot="1">
      <c r="A141" s="73"/>
      <c r="B141" s="54"/>
      <c r="C141" s="54" t="s">
        <v>69</v>
      </c>
      <c r="D141" s="54"/>
      <c r="E141" s="54"/>
      <c r="F141" s="54"/>
      <c r="G141" s="54"/>
      <c r="H141" s="54"/>
      <c r="I141" s="91">
        <v>17658</v>
      </c>
      <c r="J141" s="54"/>
      <c r="K141" s="54"/>
      <c r="L141" s="54"/>
    </row>
    <row r="142" spans="1:12" ht="13.5" thickTop="1">
      <c r="A142" s="58" t="s">
        <v>141</v>
      </c>
      <c r="B142" s="1" t="s">
        <v>70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1:12" ht="12.75">
      <c r="A143" s="73"/>
      <c r="B143" s="18" t="s">
        <v>183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2" ht="12.75">
      <c r="A144" s="73"/>
      <c r="B144" s="18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  <row r="145" spans="1:12" ht="12.75">
      <c r="A145" s="58" t="s">
        <v>142</v>
      </c>
      <c r="B145" s="1" t="s">
        <v>71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2.75">
      <c r="A146" s="73"/>
      <c r="B146" s="129" t="s">
        <v>217</v>
      </c>
      <c r="C146" s="92"/>
      <c r="D146" s="97"/>
      <c r="E146" s="97"/>
      <c r="F146" s="97"/>
      <c r="G146" s="97"/>
      <c r="H146" s="96"/>
      <c r="I146" s="98"/>
      <c r="J146" s="96"/>
      <c r="K146" s="96"/>
      <c r="L146" s="3"/>
    </row>
    <row r="147" spans="1:12" ht="12.75">
      <c r="A147" s="73"/>
      <c r="B147" s="72"/>
      <c r="C147" s="92"/>
      <c r="D147" s="72"/>
      <c r="E147" s="72"/>
      <c r="F147" s="72"/>
      <c r="G147" s="72"/>
      <c r="H147" s="54"/>
      <c r="I147" s="55"/>
      <c r="J147" s="54"/>
      <c r="K147" s="54"/>
      <c r="L147" s="54"/>
    </row>
    <row r="148" spans="1:12" ht="12.75">
      <c r="A148" s="58" t="s">
        <v>143</v>
      </c>
      <c r="B148" s="1" t="s">
        <v>72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ht="12.75">
      <c r="A149" s="73"/>
      <c r="B149" s="18" t="s">
        <v>176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12" ht="12.75">
      <c r="A150" s="7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ht="12.75">
      <c r="A151" s="58" t="s">
        <v>144</v>
      </c>
      <c r="B151" s="1" t="s">
        <v>73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ht="12.75">
      <c r="A152" s="73"/>
      <c r="B152" s="18" t="s">
        <v>74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12" ht="12.75">
      <c r="A153" s="7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ht="12.75">
      <c r="A154" s="58" t="s">
        <v>145</v>
      </c>
      <c r="B154" s="1" t="s">
        <v>75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 ht="12.75">
      <c r="A155" s="58"/>
      <c r="B155" s="54" t="s">
        <v>240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ht="12.75">
      <c r="A156" s="58"/>
      <c r="B156" s="18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 ht="12.75">
      <c r="A157" s="58" t="s">
        <v>134</v>
      </c>
      <c r="B157" s="1" t="s">
        <v>148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 ht="12.75">
      <c r="A158" s="54"/>
      <c r="B158" s="54" t="s">
        <v>77</v>
      </c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ht="12.75">
      <c r="A159" s="54"/>
      <c r="B159" s="54" t="s">
        <v>256</v>
      </c>
      <c r="C159" s="54"/>
      <c r="D159" s="96"/>
      <c r="E159" s="96"/>
      <c r="F159" s="96"/>
      <c r="G159" s="96"/>
      <c r="H159" s="96"/>
      <c r="I159" s="96"/>
      <c r="J159" s="96"/>
      <c r="K159" s="54"/>
      <c r="L159" s="54"/>
    </row>
    <row r="160" spans="1:12" ht="12.75">
      <c r="A160" s="54"/>
      <c r="B160" s="54" t="s">
        <v>241</v>
      </c>
      <c r="C160" s="54"/>
      <c r="D160" s="96"/>
      <c r="E160" s="96"/>
      <c r="F160" s="96"/>
      <c r="G160" s="96"/>
      <c r="H160" s="96"/>
      <c r="I160" s="96"/>
      <c r="J160" s="96"/>
      <c r="K160" s="54"/>
      <c r="L160" s="54"/>
    </row>
    <row r="161" spans="1:12" ht="12.75">
      <c r="A161" s="54"/>
      <c r="B161" s="54" t="s">
        <v>257</v>
      </c>
      <c r="C161" s="54"/>
      <c r="D161" s="96"/>
      <c r="E161" s="96"/>
      <c r="F161" s="96"/>
      <c r="G161" s="96"/>
      <c r="H161" s="96"/>
      <c r="I161" s="96"/>
      <c r="J161" s="96"/>
      <c r="K161" s="54"/>
      <c r="L161" s="54"/>
    </row>
    <row r="162" spans="1:12" ht="12.75">
      <c r="A162" s="54"/>
      <c r="B162" s="54" t="s">
        <v>246</v>
      </c>
      <c r="C162" s="54"/>
      <c r="D162" s="96"/>
      <c r="E162" s="96"/>
      <c r="F162" s="96"/>
      <c r="G162" s="96"/>
      <c r="H162" s="96"/>
      <c r="I162" s="96"/>
      <c r="J162" s="96"/>
      <c r="K162" s="54"/>
      <c r="L162" s="54"/>
    </row>
    <row r="163" spans="1:12" ht="12.75">
      <c r="A163" s="54"/>
      <c r="B163" s="54" t="s">
        <v>272</v>
      </c>
      <c r="C163" s="54"/>
      <c r="D163" s="96"/>
      <c r="E163" s="96"/>
      <c r="F163" s="96"/>
      <c r="G163" s="96"/>
      <c r="H163" s="96"/>
      <c r="I163" s="96"/>
      <c r="J163" s="96"/>
      <c r="K163" s="54"/>
      <c r="L163" s="54"/>
    </row>
    <row r="164" spans="1:12" ht="12.75">
      <c r="A164" s="54"/>
      <c r="B164" s="54"/>
      <c r="C164" s="54"/>
      <c r="D164" s="96"/>
      <c r="E164" s="96"/>
      <c r="F164" s="96"/>
      <c r="G164" s="96"/>
      <c r="H164" s="96"/>
      <c r="I164" s="96"/>
      <c r="J164" s="96"/>
      <c r="K164" s="54"/>
      <c r="L164" s="54"/>
    </row>
    <row r="165" spans="1:12" ht="12.75">
      <c r="A165" s="54"/>
      <c r="B165" s="54" t="s">
        <v>78</v>
      </c>
      <c r="C165" s="54"/>
      <c r="D165" s="96"/>
      <c r="E165" s="96"/>
      <c r="F165" s="96"/>
      <c r="G165" s="96"/>
      <c r="H165" s="96"/>
      <c r="I165" s="96"/>
      <c r="J165" s="96"/>
      <c r="K165" s="54"/>
      <c r="L165" s="54"/>
    </row>
    <row r="166" spans="1:12" ht="12.75">
      <c r="A166" s="54"/>
      <c r="B166" s="54" t="s">
        <v>258</v>
      </c>
      <c r="C166" s="54"/>
      <c r="D166" s="96"/>
      <c r="E166" s="96"/>
      <c r="F166" s="96"/>
      <c r="G166" s="96"/>
      <c r="H166" s="96"/>
      <c r="I166" s="96"/>
      <c r="J166" s="96"/>
      <c r="K166" s="54"/>
      <c r="L166" s="54"/>
    </row>
    <row r="167" spans="1:12" ht="12.75">
      <c r="A167" s="54"/>
      <c r="B167" s="54" t="s">
        <v>242</v>
      </c>
      <c r="C167" s="54"/>
      <c r="D167" s="96"/>
      <c r="E167" s="96"/>
      <c r="F167" s="96"/>
      <c r="G167" s="96"/>
      <c r="H167" s="96"/>
      <c r="I167" s="96"/>
      <c r="J167" s="96"/>
      <c r="K167" s="54"/>
      <c r="L167" s="54"/>
    </row>
    <row r="168" spans="1:12" ht="12.75">
      <c r="A168" s="54"/>
      <c r="B168" s="54" t="s">
        <v>259</v>
      </c>
      <c r="C168" s="54"/>
      <c r="D168" s="96"/>
      <c r="E168" s="96"/>
      <c r="F168" s="96"/>
      <c r="G168" s="96"/>
      <c r="H168" s="96"/>
      <c r="I168" s="96"/>
      <c r="J168" s="96"/>
      <c r="K168" s="54"/>
      <c r="L168" s="54"/>
    </row>
    <row r="169" spans="1:12" ht="12.75">
      <c r="A169" s="54"/>
      <c r="B169" s="54" t="s">
        <v>273</v>
      </c>
      <c r="C169" s="54"/>
      <c r="D169" s="96"/>
      <c r="E169" s="96"/>
      <c r="F169" s="96"/>
      <c r="G169" s="96"/>
      <c r="H169" s="96"/>
      <c r="I169" s="96"/>
      <c r="J169" s="96"/>
      <c r="K169" s="54"/>
      <c r="L169" s="54"/>
    </row>
    <row r="170" spans="1:12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ht="12.75">
      <c r="A171" s="54"/>
      <c r="B171" s="54" t="s">
        <v>180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 ht="12.75">
      <c r="A173" s="54"/>
      <c r="B173" s="54" t="s">
        <v>79</v>
      </c>
      <c r="C173" s="54"/>
      <c r="D173" s="54"/>
      <c r="E173" s="54"/>
      <c r="F173" s="54"/>
      <c r="G173" s="54"/>
      <c r="H173" s="54"/>
      <c r="I173" s="83">
        <v>183193000</v>
      </c>
      <c r="J173" s="54"/>
      <c r="K173" s="54"/>
      <c r="L173" s="54"/>
    </row>
    <row r="174" spans="1:12" ht="12.75">
      <c r="A174" s="54"/>
      <c r="B174" s="54" t="s">
        <v>80</v>
      </c>
      <c r="C174" s="54"/>
      <c r="D174" s="54"/>
      <c r="E174" s="54"/>
      <c r="F174" s="54"/>
      <c r="G174" s="54"/>
      <c r="H174" s="54"/>
      <c r="I174" s="83">
        <v>26000</v>
      </c>
      <c r="J174" s="54"/>
      <c r="K174" s="54"/>
      <c r="L174" s="54"/>
    </row>
    <row r="175" spans="1:12" ht="13.5" thickBot="1">
      <c r="A175" s="54"/>
      <c r="B175" s="54" t="s">
        <v>81</v>
      </c>
      <c r="C175" s="54"/>
      <c r="D175" s="54"/>
      <c r="E175" s="54"/>
      <c r="F175" s="54"/>
      <c r="G175" s="54"/>
      <c r="H175" s="54"/>
      <c r="I175" s="93">
        <f>SUM(I173:I174)</f>
        <v>183219000</v>
      </c>
      <c r="J175" s="54"/>
      <c r="K175" s="54"/>
      <c r="L175" s="54"/>
    </row>
    <row r="176" spans="1:12" ht="13.5" thickTop="1">
      <c r="A176" s="54"/>
      <c r="B176" s="54"/>
      <c r="C176" s="54"/>
      <c r="D176" s="54"/>
      <c r="E176" s="54"/>
      <c r="F176" s="54"/>
      <c r="G176" s="54"/>
      <c r="H176" s="54"/>
      <c r="I176" s="94"/>
      <c r="J176" s="54"/>
      <c r="K176" s="54"/>
      <c r="L176" s="54"/>
    </row>
    <row r="177" spans="1:12" ht="12.75">
      <c r="A177" s="54"/>
      <c r="B177" s="54"/>
      <c r="C177" s="54"/>
      <c r="D177" s="54"/>
      <c r="E177" s="54"/>
      <c r="F177" s="54"/>
      <c r="G177" s="54"/>
      <c r="H177" s="54"/>
      <c r="I177" s="94"/>
      <c r="J177" s="54"/>
      <c r="K177" s="54"/>
      <c r="L177" s="54"/>
    </row>
    <row r="178" spans="1:12" ht="12.75">
      <c r="A178" s="54"/>
      <c r="B178" s="54"/>
      <c r="C178" s="54"/>
      <c r="D178" s="54"/>
      <c r="E178" s="54"/>
      <c r="F178" s="54"/>
      <c r="G178" s="54"/>
      <c r="H178" s="54"/>
      <c r="I178" s="94"/>
      <c r="J178" s="54"/>
      <c r="K178" s="54"/>
      <c r="L178" s="54"/>
    </row>
    <row r="179" spans="1:12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2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1:12" ht="12.75">
      <c r="A181" s="54"/>
      <c r="B181" s="18" t="s">
        <v>82</v>
      </c>
      <c r="C181" s="72"/>
      <c r="D181" s="72"/>
      <c r="E181" s="72"/>
      <c r="F181" s="54"/>
      <c r="G181" s="54"/>
      <c r="H181" s="54"/>
      <c r="I181" s="54"/>
      <c r="J181" s="54"/>
      <c r="K181" s="54"/>
      <c r="L181" s="54"/>
    </row>
    <row r="182" spans="1:12" ht="12.75">
      <c r="A182" s="54"/>
      <c r="B182" s="54"/>
      <c r="C182" s="72"/>
      <c r="D182" s="72"/>
      <c r="E182" s="72"/>
      <c r="F182" s="54"/>
      <c r="G182" s="54"/>
      <c r="H182" s="54"/>
      <c r="I182" s="54"/>
      <c r="J182" s="54"/>
      <c r="K182" s="54"/>
      <c r="L182" s="54"/>
    </row>
    <row r="183" spans="1:12" ht="12.75">
      <c r="A183" s="54"/>
      <c r="B183" s="54"/>
      <c r="C183" s="72"/>
      <c r="D183" s="72"/>
      <c r="E183" s="72"/>
      <c r="F183" s="54"/>
      <c r="G183" s="54"/>
      <c r="H183" s="54"/>
      <c r="I183" s="54"/>
      <c r="J183" s="54"/>
      <c r="K183" s="54"/>
      <c r="L183" s="54"/>
    </row>
    <row r="184" spans="1:12" ht="12.75">
      <c r="A184" s="54"/>
      <c r="B184" s="18"/>
      <c r="C184" s="72"/>
      <c r="D184" s="72"/>
      <c r="E184" s="72"/>
      <c r="F184" s="54"/>
      <c r="G184" s="54"/>
      <c r="H184" s="54"/>
      <c r="I184" s="54"/>
      <c r="J184" s="54"/>
      <c r="K184" s="54"/>
      <c r="L184" s="54"/>
    </row>
    <row r="185" spans="1:12" ht="12.75">
      <c r="A185" s="54"/>
      <c r="B185" s="18" t="s">
        <v>83</v>
      </c>
      <c r="C185" s="72"/>
      <c r="D185" s="72"/>
      <c r="E185" s="72"/>
      <c r="F185" s="54"/>
      <c r="G185" s="54"/>
      <c r="H185" s="54"/>
      <c r="I185" s="54"/>
      <c r="J185" s="54"/>
      <c r="K185" s="54"/>
      <c r="L185" s="54"/>
    </row>
    <row r="186" spans="1:12" ht="12.75">
      <c r="A186" s="54"/>
      <c r="B186" s="18" t="s">
        <v>220</v>
      </c>
      <c r="C186" s="72"/>
      <c r="D186" s="72"/>
      <c r="E186" s="72"/>
      <c r="F186" s="54"/>
      <c r="G186" s="54"/>
      <c r="H186" s="54"/>
      <c r="I186" s="54"/>
      <c r="J186" s="54"/>
      <c r="K186" s="54"/>
      <c r="L186" s="54"/>
    </row>
    <row r="187" spans="1:12" ht="12.75">
      <c r="A187" s="54"/>
      <c r="B187" s="18" t="s">
        <v>221</v>
      </c>
      <c r="C187" s="72"/>
      <c r="D187" s="72"/>
      <c r="E187" s="72"/>
      <c r="F187" s="54"/>
      <c r="G187" s="54"/>
      <c r="H187" s="54"/>
      <c r="I187" s="54"/>
      <c r="J187" s="54"/>
      <c r="K187" s="54"/>
      <c r="L187" s="54"/>
    </row>
    <row r="188" spans="1:12" ht="12.75">
      <c r="A188" s="54"/>
      <c r="B188" s="54"/>
      <c r="C188" s="72"/>
      <c r="D188" s="72"/>
      <c r="E188" s="72"/>
      <c r="F188" s="54"/>
      <c r="G188" s="54"/>
      <c r="H188" s="54"/>
      <c r="I188" s="54"/>
      <c r="J188" s="54"/>
      <c r="K188" s="54"/>
      <c r="L188" s="54"/>
    </row>
    <row r="189" spans="1:12" ht="12.75">
      <c r="A189" s="54"/>
      <c r="B189" s="95" t="s">
        <v>274</v>
      </c>
      <c r="C189" s="72"/>
      <c r="D189" s="72"/>
      <c r="E189" s="72"/>
      <c r="F189" s="54"/>
      <c r="G189" s="54"/>
      <c r="H189" s="54"/>
      <c r="I189" s="54"/>
      <c r="J189" s="54"/>
      <c r="K189" s="54"/>
      <c r="L189" s="54"/>
    </row>
    <row r="190" spans="1:12" ht="12.75">
      <c r="A190" s="54"/>
      <c r="B190" s="18" t="s">
        <v>222</v>
      </c>
      <c r="C190" s="72"/>
      <c r="D190" s="72"/>
      <c r="E190" s="72"/>
      <c r="F190" s="54"/>
      <c r="G190" s="54"/>
      <c r="H190" s="54"/>
      <c r="I190" s="54"/>
      <c r="J190" s="54"/>
      <c r="K190" s="54"/>
      <c r="L190" s="54"/>
    </row>
    <row r="191" spans="1:12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</row>
    <row r="192" spans="1:12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</row>
    <row r="193" spans="1:12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</row>
    <row r="194" spans="1:12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</row>
    <row r="195" spans="1:12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1:12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1:12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</row>
    <row r="198" spans="1:12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2005-02-02T06:39:24Z</cp:lastPrinted>
  <dcterms:created xsi:type="dcterms:W3CDTF">2002-09-05T08:26:04Z</dcterms:created>
  <dcterms:modified xsi:type="dcterms:W3CDTF">2005-02-03T08:56:41Z</dcterms:modified>
  <cp:category/>
  <cp:version/>
  <cp:contentType/>
  <cp:contentStatus/>
</cp:coreProperties>
</file>