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00" activeTab="5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3">'Equity'!$A$1:$I$37</definedName>
    <definedName name="_xlnm.Print_Area" localSheetId="5">'Notes'!$A$8:$K$188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<sst xmlns="http://schemas.openxmlformats.org/spreadsheetml/2006/main" count="374" uniqueCount="267">
  <si>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</si>
  <si>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</si>
  <si>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</si>
  <si>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</si>
  <si>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</si>
  <si>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</si>
  <si>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</si>
  <si>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INCOME STATEMENTS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</si>
  <si>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</si>
  <si>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</si>
  <si>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</si>
  <si>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</si>
  <si>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</si>
  <si>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</si>
  <si>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</si>
  <si>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</si>
  <si>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</si>
  <si>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</si>
  <si>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</si>
  <si>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</si>
  <si>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</si>
  <si>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</si>
  <si>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</si>
  <si>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</si>
  <si>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</si>
  <si>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</si>
  <si>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</si>
  <si>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</si>
  <si>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</si>
  <si>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</si>
  <si>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</si>
  <si>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</si>
  <si>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</si>
  <si>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</si>
  <si>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>The Condensed Consolidated Income Statements should be read in conjunction with the</t>
  </si>
  <si>
    <t xml:space="preserve">The Condensed Consolidated Statement of Changes in Equity should be read in conjunction </t>
  </si>
  <si>
    <t>CONDENSED CONSOLIDATED CASH FLOW STATEMENTS</t>
  </si>
  <si>
    <t>Net profit before taxation</t>
  </si>
  <si>
    <t>Non-cash items</t>
  </si>
  <si>
    <t>Operating profit before changes in working capital</t>
  </si>
  <si>
    <t>Net cash flows from operating activities</t>
  </si>
  <si>
    <t>Net cash flows from investing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</si>
  <si>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</si>
  <si>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</si>
  <si>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</si>
  <si>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</si>
  <si>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</si>
  <si>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</si>
  <si>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</si>
  <si>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</si>
  <si>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</si>
  <si>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</si>
  <si>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</si>
  <si>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</si>
  <si>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</si>
  <si>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</si>
  <si>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</si>
  <si>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There were no contingent liabilities or assets arising at the date of issuance of this report.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</si>
  <si>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</si>
  <si>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</si>
  <si>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</si>
  <si>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</si>
  <si>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</si>
  <si>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</si>
  <si>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</si>
  <si>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</si>
  <si>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</si>
  <si>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</si>
  <si>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</si>
  <si>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</si>
  <si>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</si>
  <si>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</si>
  <si>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</si>
  <si>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</si>
  <si>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</si>
  <si>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</si>
  <si>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Earnings per share</t>
  </si>
  <si>
    <t>(I) Basic earnings per share</t>
  </si>
  <si>
    <t>(II) Diluted earnings per share</t>
  </si>
  <si>
    <t>Weighted average number of ordinary shares as above</t>
  </si>
  <si>
    <t>Effect of share options</t>
  </si>
  <si>
    <t>Weighted average number of ordinary shares (diluted)</t>
  </si>
  <si>
    <t>BY ORDER OF THE BOARD</t>
  </si>
  <si>
    <t>VINCENT CHOW POH JIN</t>
  </si>
  <si>
    <t>Changes in working capital:</t>
  </si>
  <si>
    <t>Adjustment for non-cash flow:</t>
  </si>
  <si>
    <t xml:space="preserve">Share of associated companies' taxation </t>
  </si>
  <si>
    <t>Interest income</t>
  </si>
  <si>
    <t>Interest expense</t>
  </si>
  <si>
    <t>Share of profit of associates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</si>
  <si>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</si>
  <si>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</si>
  <si>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</si>
  <si>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</si>
  <si>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</si>
  <si>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</si>
  <si>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</si>
  <si>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</si>
  <si>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</si>
  <si>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</si>
  <si>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</si>
  <si>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</si>
  <si>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</si>
  <si>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</si>
  <si>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Profit/(Loss) after tax and</t>
  </si>
  <si>
    <t>minority interest</t>
  </si>
  <si>
    <t>Net profit/(loss) for the period</t>
  </si>
  <si>
    <t>Basic earnings/(loss) per</t>
  </si>
  <si>
    <t>share (sen)</t>
  </si>
  <si>
    <t>Dividend per share (sen)</t>
  </si>
  <si>
    <t>AS AT END OF CURRENT</t>
  </si>
  <si>
    <t>AS AT PRECEDING</t>
  </si>
  <si>
    <t>FINANCIAL YEAR END</t>
  </si>
  <si>
    <t>Net tangible assets per share (RM)</t>
  </si>
  <si>
    <t>Part A3 : ADDITIONAL INFORMATION</t>
  </si>
  <si>
    <t>Profit/(Loss) from operations</t>
  </si>
  <si>
    <t>Gross interest income</t>
  </si>
  <si>
    <t>Gross interest expense</t>
  </si>
  <si>
    <t>Net Tangible Assets per Share (RM)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</si>
  <si>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</si>
  <si>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</si>
  <si>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</si>
  <si>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</si>
  <si>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</si>
  <si>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</si>
  <si>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</si>
  <si>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</si>
  <si>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</si>
  <si>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</si>
  <si>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</si>
  <si>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</si>
  <si>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</si>
  <si>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</si>
  <si>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</si>
  <si>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</si>
  <si>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</si>
  <si>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</si>
  <si>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</si>
  <si>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</si>
  <si>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</si>
  <si>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</si>
  <si>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</si>
  <si>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</si>
  <si>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</si>
  <si>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</si>
  <si>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</si>
  <si>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</si>
  <si>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</si>
  <si>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Earnings /(Loss) per share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</si>
  <si>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</si>
  <si>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</si>
  <si>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</si>
  <si>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</si>
  <si>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</si>
  <si>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</si>
  <si>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</si>
  <si>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Changes in composition of the Group</t>
  </si>
  <si>
    <t>-</t>
  </si>
  <si>
    <t>Basic (sen)</t>
  </si>
  <si>
    <t>Diluted (sen)</t>
  </si>
  <si>
    <t>Profit before taxation</t>
  </si>
  <si>
    <t>Profit after taxation/</t>
  </si>
  <si>
    <t>Net profit for the period</t>
  </si>
  <si>
    <t>Trade and other payables</t>
  </si>
  <si>
    <t>The same accounting policies and methods of computations are followed in the quarterly financial statements as</t>
  </si>
  <si>
    <t xml:space="preserve">The interim financial report is unaudited and has been prepared in compliance with MASB 26, Interim Financial 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</si>
  <si>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</si>
  <si>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</si>
  <si>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</si>
  <si>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 xml:space="preserve">No segmental information is disclosed as the Company only engages in the manufacture and sale of cement and </t>
  </si>
  <si>
    <t>There were no amendments in the valuation amount of revalued assets brought forward  to the current quarter ended</t>
  </si>
  <si>
    <t>and financial year to date.</t>
  </si>
  <si>
    <t>There were no material events subsequent to the end of the period reported at the date of issuance of this report.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</si>
  <si>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</si>
  <si>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</si>
  <si>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There were no financial instruments negotiated with off balance sheet risk at the date of issuance of this report.</t>
  </si>
  <si>
    <t>Issue of share - Exercise of options</t>
  </si>
  <si>
    <t>Operating profit</t>
  </si>
  <si>
    <t>Consolidated Profit before tax</t>
  </si>
  <si>
    <t>The calculation of the weighted average number of ordinary shares (diluted) is as follows:</t>
  </si>
  <si>
    <t xml:space="preserve">The operations of the Group generally follow the performance of the property development, infrastructure and </t>
  </si>
  <si>
    <t>construction industry.</t>
  </si>
  <si>
    <t>There were no announcement of any corporate proposal during the current financial period to date.</t>
  </si>
  <si>
    <t>At 1 July 2003</t>
  </si>
  <si>
    <t>There were no estimations of amount used in our previous reporting having a material impact in the current reporting</t>
  </si>
  <si>
    <t>preparation of profit forecast nor any contract negotiated with profit guarantee.</t>
  </si>
  <si>
    <t>Taxation for the quarter</t>
  </si>
  <si>
    <t>Total sale proceeds of quoted securities</t>
  </si>
  <si>
    <t>No dividend was paid during the current quarter.</t>
  </si>
  <si>
    <t>There were no unusual items during this quarter affecting assets, liabilities, equity, net income or cashflow.</t>
  </si>
  <si>
    <t>Trade and other receivables</t>
  </si>
  <si>
    <t>30 June 2004</t>
  </si>
  <si>
    <t>30.06.04</t>
  </si>
  <si>
    <t>There were no purchases or sales of quoted securities for the current quarter.</t>
  </si>
  <si>
    <t>Particulars of disposals of quoted securities for the current financial year to date were as follows: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</si>
  <si>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</si>
  <si>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</si>
  <si>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</si>
  <si>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</si>
  <si>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 xml:space="preserve">Approved and contracted for </t>
  </si>
  <si>
    <t>Prospect</t>
  </si>
  <si>
    <t>Net profit for the year</t>
  </si>
  <si>
    <t>Approved and not contracted for</t>
  </si>
  <si>
    <t xml:space="preserve">Explanation on variances of actual results compared with forecast and shortfall in profit </t>
  </si>
  <si>
    <t xml:space="preserve">There were no corporate exercises proposed or announced in the last financial year ended that warrants the </t>
  </si>
  <si>
    <t>Net increase in cash and cash equivalents</t>
  </si>
  <si>
    <t>Transfer to deferred taxation account</t>
  </si>
  <si>
    <t>Gain on disposal of investments</t>
  </si>
  <si>
    <t xml:space="preserve">Net cash flows from financing activities   </t>
  </si>
  <si>
    <t>Summary of Key Financial Information for the financial 3 months period ended 30.9.2004</t>
  </si>
  <si>
    <t>FOR THE 1ST QUARTER ENDED 30 SEPTEMBER 2004</t>
  </si>
  <si>
    <t>30 September</t>
  </si>
  <si>
    <t>3 months Cumulative</t>
  </si>
  <si>
    <t>Annual Financial Report for the year ended 30 June 2004.</t>
  </si>
  <si>
    <t>30 September 2004</t>
  </si>
  <si>
    <t>the Annual Financial Report for the year ended 30 June 2004.</t>
  </si>
  <si>
    <t>AS AT 30 SEPTEMBER 2004</t>
  </si>
  <si>
    <t>FOR THE PERIOD ENDED 30 SEPTEMBER 2004</t>
  </si>
  <si>
    <t>At 1 July 2004</t>
  </si>
  <si>
    <t>Balance at 30 September 2004</t>
  </si>
  <si>
    <t>Balance at 30 September 2003</t>
  </si>
  <si>
    <t>with the Annual Financial Report for the year ended 30 June 2004.</t>
  </si>
  <si>
    <t>3 Months ended</t>
  </si>
  <si>
    <t>30 September 2003</t>
  </si>
  <si>
    <t>Net Change in current (liabilities)/assets</t>
  </si>
  <si>
    <t>compared with the most recent annual financial statements for the year ended 30 June 2004.</t>
  </si>
  <si>
    <t>operation.</t>
  </si>
  <si>
    <t>30.09.03</t>
  </si>
  <si>
    <t>30.09.04</t>
  </si>
  <si>
    <t>There was no sale of unquoted investments or properties during the current financial quarter.</t>
  </si>
  <si>
    <t xml:space="preserve">Total profit on disposals </t>
  </si>
  <si>
    <t>Investments in quoted securities as at 30 September 2004 are as follows:</t>
  </si>
  <si>
    <t xml:space="preserve">There were no borrowings and debt securities during the current financial period to date. </t>
  </si>
  <si>
    <t>No interim dividend has been declared for the current quarter ended 30 September 2004 (2003 : Nil).</t>
  </si>
  <si>
    <t xml:space="preserve">(2003 : RM 19,017,000) and deducting preference dividend of RM 22,000 (2003 : RM 22,000) and the </t>
  </si>
  <si>
    <t>183,033,200).</t>
  </si>
  <si>
    <t>(2003 : RM 19,017,000) and deducting preference dividend of RM 22,000 (2003 : RM 22,000) and the proportion</t>
  </si>
  <si>
    <t>20 OCTOBER 2004</t>
  </si>
  <si>
    <t xml:space="preserve">The Group's prospect for the year ending 30 June 2005 is expected to be satisfactory.  The decrease in cement </t>
  </si>
  <si>
    <t xml:space="preserve">There was no tax on business income for the Company due to the utilisation of capital allowances for set off.  </t>
  </si>
  <si>
    <t>The earnings per share is calculated by dividing the Group's earnings after taxation of RM 9,124,000</t>
  </si>
  <si>
    <t xml:space="preserve">proportion of profit attributable to preference shareholders of RM 25,000 (2003 : RM 52,000) for the </t>
  </si>
  <si>
    <t>The diluted earnings per share is calculated by dividing the Group's earnings after taxation of RM 9,124,000</t>
  </si>
  <si>
    <t>of profit attributable to preference shareholders of RM 25,000 (2003 : RM 52,000) for the Group by the</t>
  </si>
  <si>
    <t>demand is of concern as it has been affected by the contraction in the construction sector due to the completion</t>
  </si>
  <si>
    <r>
      <t xml:space="preserve">Reporting and Chapter 9 Appendix 9B of the Listing Requirements of </t>
    </r>
    <r>
      <rPr>
        <sz val="10"/>
        <color indexed="8"/>
        <rFont val="Arial"/>
        <family val="2"/>
      </rPr>
      <t>Bursa Malaysia Securities Berhad.</t>
    </r>
  </si>
  <si>
    <t>Group by the weighted average number of ordinary shares in issue during the period of 183,186,000 (2003 :</t>
  </si>
  <si>
    <t>weighted average number of ordinary shares (diluted) during the period of 183,294,000 (2003 : 183,205,000).</t>
  </si>
  <si>
    <t xml:space="preserve">also contributed to the Group's higher profit in the immediate preceding quarter. </t>
  </si>
  <si>
    <t>The Group's profit before tax for the current quarter decreased to RM 10.7 million compared to RM 19.9 million</t>
  </si>
  <si>
    <t xml:space="preserve">higher coal and fuel cost. The higher investment income and write back of provision for bad debts of RM1.1 million </t>
  </si>
  <si>
    <t xml:space="preserve">of several large infrastructure projects and deferment of major projects. The rising coal and fuel cost will continue </t>
  </si>
  <si>
    <t>GO HOOI KOON</t>
  </si>
  <si>
    <t>COMPANY SECRETARIES</t>
  </si>
  <si>
    <t>SELANGOR</t>
  </si>
  <si>
    <t>Despite an increase in revenue, the profit was lower due to low margin from intensed competition in pricing and</t>
  </si>
  <si>
    <t>to be of major concern to the Group's coming months' performance.</t>
  </si>
  <si>
    <t>of the corresponding period.  The corresponding period profit before tax of RM19.9 million  also includes gain on</t>
  </si>
  <si>
    <t xml:space="preserve">disposal of quoted investments of RM1.3 Million.  The lower profit before tax for the current quarter was mainly due </t>
  </si>
  <si>
    <t>to significant drop in cement consumption which was further affected by the completion and deferment of</t>
  </si>
  <si>
    <t>several large infrastructure projects.  Lower margin from intensed competition in pricing coupled with high</t>
  </si>
  <si>
    <t>coal and fuel cost  further contributed to the Group's lower profit before tax.</t>
  </si>
  <si>
    <t xml:space="preserve">     obligation under the retirement benefits scheme for unionised employees.</t>
  </si>
  <si>
    <t xml:space="preserve"> </t>
  </si>
  <si>
    <t xml:space="preserve">Cash &amp; cash equivalents at beginning of year   </t>
  </si>
  <si>
    <t>Cash &amp; cash equivalents at end of period  *</t>
  </si>
  <si>
    <t xml:space="preserve"> *  The cash and cash equivalents at end of period exclude RM 8.0 million earmarked for the Group's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</si>
</sst>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/d/yy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0" fontId="0" fillId="0" borderId="0" xfId="0" applyBorder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6" xfId="15" applyBorder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2" borderId="0" xfId="0" applyFont="1" applyFill="1" applyAlignment="1" applyProtection="1">
      <alignment horizontal="left"/>
      <protection/>
    </xf>
    <xf numFmtId="173" fontId="0" fillId="0" borderId="6" xfId="15" applyNumberFormat="1" applyFont="1" applyBorder="1" applyAlignment="1">
      <alignment horizontal="center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41" fontId="0" fillId="0" borderId="6" xfId="15" applyNumberFormat="1" applyFont="1" applyBorder="1" applyAlignment="1">
      <alignment horizontal="centerContinuous"/>
    </xf>
    <xf numFmtId="179" fontId="0" fillId="0" borderId="0" xfId="0" applyNumberFormat="1" applyFont="1" applyAlignment="1">
      <alignment/>
    </xf>
    <xf numFmtId="173" fontId="0" fillId="0" borderId="0" xfId="0" applyNumberFormat="1" applyFont="1" applyAlignment="1">
      <alignment horizontal="centerContinuous"/>
    </xf>
    <xf numFmtId="43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73" fontId="5" fillId="2" borderId="1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173" fontId="0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4" fontId="0" fillId="0" borderId="0" xfId="15" applyNumberFormat="1" applyAlignment="1">
      <alignment/>
    </xf>
    <xf numFmtId="41" fontId="5" fillId="0" borderId="1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73" fontId="7" fillId="0" borderId="0" xfId="0" applyNumberFormat="1" applyFont="1" applyAlignment="1">
      <alignment horizontal="centerContinuous"/>
    </xf>
    <xf numFmtId="43" fontId="7" fillId="0" borderId="0" xfId="0" applyNumberFormat="1" applyFont="1" applyAlignment="1">
      <alignment horizontal="centerContinuous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1">
      <selection activeCell="H58" sqref="H58"/>
    </sheetView>
  </sheetViews>
  <sheetFormatPr defaultColWidth="9.140625" defaultRowHeight="12.75"/>
  <cols>
    <col min="1" max="1" width="4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91</v>
      </c>
    </row>
    <row r="3" ht="12.75">
      <c r="A3" s="1" t="s">
        <v>0</v>
      </c>
    </row>
    <row r="4" ht="12.75">
      <c r="A4" s="1" t="s">
        <v>92</v>
      </c>
    </row>
    <row r="5" ht="12.75">
      <c r="A5" s="1" t="s">
        <v>152</v>
      </c>
    </row>
    <row r="7" ht="12.75">
      <c r="A7" s="1" t="s">
        <v>209</v>
      </c>
    </row>
    <row r="8" ht="12.75">
      <c r="A8" s="1"/>
    </row>
    <row r="9" spans="5:9" ht="12.75">
      <c r="E9" s="39" t="s">
        <v>93</v>
      </c>
      <c r="F9" s="40"/>
      <c r="H9" s="39" t="s">
        <v>94</v>
      </c>
      <c r="I9" s="40"/>
    </row>
    <row r="10" spans="5:9" ht="12.75">
      <c r="E10" s="41" t="s">
        <v>95</v>
      </c>
      <c r="F10" s="42" t="s">
        <v>96</v>
      </c>
      <c r="H10" s="41" t="s">
        <v>95</v>
      </c>
      <c r="I10" s="42" t="s">
        <v>96</v>
      </c>
    </row>
    <row r="11" spans="5:9" ht="12.75">
      <c r="E11" s="41" t="s">
        <v>97</v>
      </c>
      <c r="F11" s="42" t="s">
        <v>97</v>
      </c>
      <c r="H11" s="41" t="s">
        <v>97</v>
      </c>
      <c r="I11" s="42" t="s">
        <v>97</v>
      </c>
    </row>
    <row r="12" spans="5:9" ht="12.75">
      <c r="E12" s="41" t="s">
        <v>98</v>
      </c>
      <c r="F12" s="42" t="s">
        <v>99</v>
      </c>
      <c r="H12" s="41" t="s">
        <v>100</v>
      </c>
      <c r="I12" s="42" t="s">
        <v>99</v>
      </c>
    </row>
    <row r="13" spans="5:9" ht="12.75">
      <c r="E13" s="43"/>
      <c r="F13" s="42" t="s">
        <v>101</v>
      </c>
      <c r="H13" s="43"/>
      <c r="I13" s="42" t="s">
        <v>101</v>
      </c>
    </row>
    <row r="14" spans="5:9" ht="12.75">
      <c r="E14" s="43"/>
      <c r="F14" s="42" t="s">
        <v>98</v>
      </c>
      <c r="H14" s="43"/>
      <c r="I14" s="42" t="s">
        <v>102</v>
      </c>
    </row>
    <row r="15" spans="5:9" ht="12.75">
      <c r="E15" s="44">
        <v>38260</v>
      </c>
      <c r="F15" s="45">
        <v>37894</v>
      </c>
      <c r="H15" s="44">
        <f>+E15</f>
        <v>38260</v>
      </c>
      <c r="I15" s="45">
        <f>+F15</f>
        <v>37894</v>
      </c>
    </row>
    <row r="16" spans="5:9" ht="12.75">
      <c r="E16" s="46" t="s">
        <v>2</v>
      </c>
      <c r="F16" s="47" t="s">
        <v>2</v>
      </c>
      <c r="H16" s="46" t="s">
        <v>2</v>
      </c>
      <c r="I16" s="47" t="s">
        <v>2</v>
      </c>
    </row>
    <row r="18" spans="1:9" ht="12.75">
      <c r="A18">
        <v>1</v>
      </c>
      <c r="B18" t="s">
        <v>5</v>
      </c>
      <c r="E18" s="7">
        <v>67652</v>
      </c>
      <c r="F18" s="7">
        <v>83444</v>
      </c>
      <c r="G18" s="7"/>
      <c r="H18" s="7">
        <v>67652</v>
      </c>
      <c r="I18" s="7">
        <v>83444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103</v>
      </c>
      <c r="E20" s="23">
        <v>10744</v>
      </c>
      <c r="F20" s="23">
        <v>19870</v>
      </c>
      <c r="G20" s="7"/>
      <c r="H20" s="23">
        <v>10744</v>
      </c>
      <c r="I20" s="7">
        <v>19870</v>
      </c>
    </row>
    <row r="21" spans="5:9" ht="12.75">
      <c r="E21" s="7"/>
      <c r="F21" s="7"/>
      <c r="G21" s="7"/>
      <c r="H21" s="23"/>
      <c r="I21" s="7"/>
    </row>
    <row r="22" spans="1:9" ht="12.75">
      <c r="A22">
        <v>3</v>
      </c>
      <c r="B22" t="s">
        <v>104</v>
      </c>
      <c r="E22" s="106">
        <v>9124</v>
      </c>
      <c r="F22" s="106">
        <v>19017</v>
      </c>
      <c r="G22" s="110"/>
      <c r="H22" s="106">
        <v>9124</v>
      </c>
      <c r="I22" s="23">
        <v>19017</v>
      </c>
    </row>
    <row r="23" spans="2:9" ht="12.75">
      <c r="B23" t="s">
        <v>105</v>
      </c>
      <c r="E23" s="106"/>
      <c r="F23" s="110"/>
      <c r="G23" s="110"/>
      <c r="H23" s="106"/>
      <c r="I23" s="7"/>
    </row>
    <row r="24" spans="5:9" ht="12.75">
      <c r="E24" s="106"/>
      <c r="F24" s="110"/>
      <c r="G24" s="110"/>
      <c r="H24" s="106"/>
      <c r="I24" s="7"/>
    </row>
    <row r="25" spans="1:9" ht="12.75">
      <c r="A25">
        <v>4</v>
      </c>
      <c r="B25" t="s">
        <v>106</v>
      </c>
      <c r="E25" s="106">
        <v>9124</v>
      </c>
      <c r="F25" s="106">
        <v>19017</v>
      </c>
      <c r="G25" s="110"/>
      <c r="H25" s="106">
        <v>9124</v>
      </c>
      <c r="I25" s="23">
        <v>19017</v>
      </c>
    </row>
    <row r="26" spans="5:9" ht="12.75">
      <c r="E26" s="111"/>
      <c r="F26" s="110"/>
      <c r="G26" s="110"/>
      <c r="H26" s="106"/>
      <c r="I26" s="7"/>
    </row>
    <row r="27" spans="1:8" ht="12.75">
      <c r="A27">
        <v>5</v>
      </c>
      <c r="B27" t="s">
        <v>107</v>
      </c>
      <c r="E27" s="31"/>
      <c r="H27" s="31"/>
    </row>
    <row r="28" spans="2:9" ht="12.75">
      <c r="B28" t="s">
        <v>108</v>
      </c>
      <c r="E28" s="60">
        <v>4.955618879171989</v>
      </c>
      <c r="F28" s="61">
        <v>10.35</v>
      </c>
      <c r="H28" s="61">
        <v>4.955618879171989</v>
      </c>
      <c r="I28" s="61">
        <v>10.35</v>
      </c>
    </row>
    <row r="30" spans="1:9" ht="12.75">
      <c r="A30">
        <v>6</v>
      </c>
      <c r="B30" t="s">
        <v>109</v>
      </c>
      <c r="E30" s="63">
        <v>0</v>
      </c>
      <c r="F30" s="63">
        <v>0</v>
      </c>
      <c r="H30" s="63">
        <v>0</v>
      </c>
      <c r="I30" s="63">
        <v>0</v>
      </c>
    </row>
    <row r="33" spans="5:9" ht="12.75">
      <c r="E33" s="48" t="s">
        <v>110</v>
      </c>
      <c r="F33" s="49"/>
      <c r="H33" s="50" t="s">
        <v>111</v>
      </c>
      <c r="I33" s="49"/>
    </row>
    <row r="34" spans="5:9" ht="12.75">
      <c r="E34" s="51" t="s">
        <v>98</v>
      </c>
      <c r="F34" s="52"/>
      <c r="H34" s="53" t="s">
        <v>112</v>
      </c>
      <c r="I34" s="52"/>
    </row>
    <row r="36" spans="1:9" ht="13.5" thickBot="1">
      <c r="A36">
        <v>7</v>
      </c>
      <c r="B36" t="s">
        <v>113</v>
      </c>
      <c r="E36" s="54"/>
      <c r="F36" s="58">
        <v>3.44616320170271</v>
      </c>
      <c r="H36" s="54"/>
      <c r="I36" s="58">
        <v>3.3968299649221882</v>
      </c>
    </row>
    <row r="37" ht="13.5" thickTop="1"/>
    <row r="40" ht="12.75">
      <c r="A40" s="1" t="s">
        <v>114</v>
      </c>
    </row>
    <row r="42" spans="5:9" ht="12.75">
      <c r="E42" s="39" t="s">
        <v>93</v>
      </c>
      <c r="F42" s="40"/>
      <c r="H42" s="39" t="s">
        <v>94</v>
      </c>
      <c r="I42" s="40"/>
    </row>
    <row r="43" spans="5:9" ht="12.75">
      <c r="E43" s="41" t="s">
        <v>95</v>
      </c>
      <c r="F43" s="42" t="s">
        <v>96</v>
      </c>
      <c r="H43" s="41" t="s">
        <v>95</v>
      </c>
      <c r="I43" s="42" t="s">
        <v>96</v>
      </c>
    </row>
    <row r="44" spans="5:9" ht="12.75">
      <c r="E44" s="41" t="s">
        <v>97</v>
      </c>
      <c r="F44" s="42" t="s">
        <v>97</v>
      </c>
      <c r="H44" s="41" t="s">
        <v>97</v>
      </c>
      <c r="I44" s="42" t="s">
        <v>97</v>
      </c>
    </row>
    <row r="45" spans="5:9" ht="12.75">
      <c r="E45" s="41" t="s">
        <v>98</v>
      </c>
      <c r="F45" s="42" t="s">
        <v>99</v>
      </c>
      <c r="H45" s="41" t="s">
        <v>100</v>
      </c>
      <c r="I45" s="42" t="s">
        <v>99</v>
      </c>
    </row>
    <row r="46" spans="5:9" ht="12.75">
      <c r="E46" s="43"/>
      <c r="F46" s="42" t="s">
        <v>101</v>
      </c>
      <c r="H46" s="43"/>
      <c r="I46" s="42" t="s">
        <v>101</v>
      </c>
    </row>
    <row r="47" spans="5:9" ht="12.75">
      <c r="E47" s="43"/>
      <c r="F47" s="42" t="s">
        <v>98</v>
      </c>
      <c r="H47" s="43"/>
      <c r="I47" s="42" t="s">
        <v>102</v>
      </c>
    </row>
    <row r="48" spans="5:9" ht="12.75">
      <c r="E48" s="44">
        <v>38260</v>
      </c>
      <c r="F48" s="62">
        <v>37894</v>
      </c>
      <c r="H48" s="44">
        <v>38260</v>
      </c>
      <c r="I48" s="45">
        <v>37894</v>
      </c>
    </row>
    <row r="49" spans="5:9" ht="12.75">
      <c r="E49" s="46" t="s">
        <v>2</v>
      </c>
      <c r="F49" s="47" t="s">
        <v>2</v>
      </c>
      <c r="H49" s="46" t="s">
        <v>2</v>
      </c>
      <c r="I49" s="47" t="s">
        <v>2</v>
      </c>
    </row>
    <row r="51" spans="1:9" ht="12.75">
      <c r="A51">
        <v>1</v>
      </c>
      <c r="B51" t="s">
        <v>115</v>
      </c>
      <c r="E51" s="23">
        <v>7449</v>
      </c>
      <c r="F51" s="72">
        <v>15383</v>
      </c>
      <c r="G51" s="7"/>
      <c r="H51" s="23">
        <v>7449</v>
      </c>
      <c r="I51" s="23">
        <v>15383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116</v>
      </c>
      <c r="E53" s="7">
        <v>591</v>
      </c>
      <c r="F53" s="7">
        <v>135</v>
      </c>
      <c r="G53" s="7"/>
      <c r="H53" s="7">
        <v>591</v>
      </c>
      <c r="I53" s="7">
        <v>135</v>
      </c>
    </row>
    <row r="54" spans="5:9" ht="12.75">
      <c r="E54" s="7"/>
      <c r="F54" s="7"/>
      <c r="G54" s="7"/>
      <c r="H54" s="7"/>
      <c r="I54" s="7"/>
    </row>
    <row r="55" spans="1:9" ht="12.75">
      <c r="A55">
        <v>3</v>
      </c>
      <c r="B55" t="s">
        <v>117</v>
      </c>
      <c r="E55" s="23">
        <v>0</v>
      </c>
      <c r="F55" s="23">
        <v>107</v>
      </c>
      <c r="G55" s="23"/>
      <c r="H55" s="23">
        <v>0</v>
      </c>
      <c r="I55" s="23">
        <v>107</v>
      </c>
    </row>
  </sheetData>
  <printOptions/>
  <pageMargins left="0.75" right="0.75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7">
      <selection activeCell="E20" sqref="E20"/>
    </sheetView>
  </sheetViews>
  <sheetFormatPr defaultColWidth="9.140625" defaultRowHeight="12.75"/>
  <cols>
    <col min="4" max="5" width="11.7109375" style="0" customWidth="1"/>
    <col min="6" max="6" width="1.7109375" style="0" customWidth="1"/>
    <col min="7" max="7" width="11.7109375" style="0" customWidth="1"/>
    <col min="8" max="8" width="13.421875" style="0" customWidth="1"/>
    <col min="9" max="9" width="11.281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210</v>
      </c>
    </row>
    <row r="8" ht="12.75">
      <c r="A8" s="1"/>
    </row>
    <row r="9" spans="1:8" ht="12.75">
      <c r="A9" s="1"/>
      <c r="D9" s="135" t="s">
        <v>151</v>
      </c>
      <c r="E9" s="135"/>
      <c r="G9" s="135" t="s">
        <v>212</v>
      </c>
      <c r="H9" s="135"/>
    </row>
    <row r="10" spans="1:8" ht="12.75">
      <c r="A10" s="1"/>
      <c r="D10" s="136" t="s">
        <v>211</v>
      </c>
      <c r="E10" s="136"/>
      <c r="F10" s="1"/>
      <c r="G10" s="135" t="s">
        <v>1</v>
      </c>
      <c r="H10" s="135"/>
    </row>
    <row r="11" spans="4:8" ht="12.75">
      <c r="D11" s="4">
        <v>2004</v>
      </c>
      <c r="E11" s="4">
        <v>2003</v>
      </c>
      <c r="F11" s="1"/>
      <c r="G11" s="4">
        <v>2004</v>
      </c>
      <c r="H11" s="4">
        <v>2003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9" ht="13.5" thickBot="1">
      <c r="A14" t="s">
        <v>5</v>
      </c>
      <c r="D14" s="20">
        <v>67652</v>
      </c>
      <c r="E14" s="20">
        <v>83444</v>
      </c>
      <c r="F14" s="7"/>
      <c r="G14" s="34">
        <v>67652</v>
      </c>
      <c r="H14" s="34">
        <v>83444</v>
      </c>
      <c r="I14" s="71"/>
    </row>
    <row r="15" spans="4:9" ht="13.5" thickTop="1">
      <c r="D15" s="7"/>
      <c r="E15" s="7"/>
      <c r="F15" s="7"/>
      <c r="G15" s="7"/>
      <c r="H15" s="7"/>
      <c r="I15" s="64"/>
    </row>
    <row r="16" spans="1:10" ht="12.75">
      <c r="A16" t="s">
        <v>177</v>
      </c>
      <c r="D16" s="23">
        <v>7449</v>
      </c>
      <c r="E16" s="23">
        <f>16715-(1332239/1000)</f>
        <v>15382.761</v>
      </c>
      <c r="F16" s="7"/>
      <c r="G16" s="23">
        <v>7449</v>
      </c>
      <c r="H16" s="23">
        <f>16715-(1332239/1000)</f>
        <v>15382.761</v>
      </c>
      <c r="J16" s="23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88</v>
      </c>
      <c r="D18" s="23">
        <v>0</v>
      </c>
      <c r="E18" s="23">
        <v>-107</v>
      </c>
      <c r="F18" s="23"/>
      <c r="G18" s="23">
        <v>0</v>
      </c>
      <c r="H18" s="23">
        <v>-107</v>
      </c>
      <c r="J18" s="23"/>
    </row>
    <row r="19" spans="1:10" ht="12.75">
      <c r="A19" t="s">
        <v>87</v>
      </c>
      <c r="D19" s="23">
        <v>591</v>
      </c>
      <c r="E19" s="23">
        <v>135</v>
      </c>
      <c r="F19" s="23"/>
      <c r="G19" s="23">
        <v>591</v>
      </c>
      <c r="H19" s="7">
        <v>135</v>
      </c>
      <c r="J19" s="23"/>
    </row>
    <row r="20" spans="1:10" ht="12.75">
      <c r="A20" t="s">
        <v>207</v>
      </c>
      <c r="D20" s="23">
        <v>268</v>
      </c>
      <c r="E20" s="7">
        <f>1332239/1000</f>
        <v>1332.239</v>
      </c>
      <c r="F20" s="23"/>
      <c r="G20" s="23">
        <v>268</v>
      </c>
      <c r="H20" s="7">
        <f>1332239/1000</f>
        <v>1332.239</v>
      </c>
      <c r="J20" s="23"/>
    </row>
    <row r="21" spans="1:10" ht="12.75">
      <c r="A21" t="s">
        <v>89</v>
      </c>
      <c r="D21" s="25">
        <v>2436</v>
      </c>
      <c r="E21" s="25">
        <v>3127</v>
      </c>
      <c r="F21" s="25"/>
      <c r="G21" s="25">
        <v>2436</v>
      </c>
      <c r="H21" s="8">
        <v>3127</v>
      </c>
      <c r="J21" s="27"/>
    </row>
    <row r="22" spans="4:10" ht="12.75">
      <c r="D22" s="23"/>
      <c r="E22" s="23"/>
      <c r="F22" s="23"/>
      <c r="G22" s="23"/>
      <c r="H22" s="7"/>
      <c r="J22" s="31"/>
    </row>
    <row r="23" spans="1:10" ht="12.75">
      <c r="A23" t="s">
        <v>160</v>
      </c>
      <c r="D23" s="23">
        <v>10744</v>
      </c>
      <c r="E23" s="23">
        <v>19870</v>
      </c>
      <c r="F23" s="23"/>
      <c r="G23" s="23">
        <v>10744</v>
      </c>
      <c r="H23" s="23">
        <v>19870</v>
      </c>
      <c r="I23" s="31"/>
      <c r="J23" s="107"/>
    </row>
    <row r="24" spans="4:9" ht="12.75">
      <c r="D24" s="23"/>
      <c r="E24" s="23"/>
      <c r="F24" s="23"/>
      <c r="G24" s="23"/>
      <c r="H24" s="7"/>
      <c r="I24" s="64"/>
    </row>
    <row r="25" spans="1:8" ht="12.75">
      <c r="A25" t="s">
        <v>6</v>
      </c>
      <c r="D25" s="120">
        <v>-1620</v>
      </c>
      <c r="E25" s="120">
        <v>-853</v>
      </c>
      <c r="F25" s="106"/>
      <c r="G25" s="120">
        <v>-1620</v>
      </c>
      <c r="H25" s="25">
        <v>-853</v>
      </c>
    </row>
    <row r="26" spans="4:9" ht="12.75">
      <c r="D26" s="106"/>
      <c r="E26" s="106"/>
      <c r="F26" s="106"/>
      <c r="G26" s="106"/>
      <c r="H26" s="7"/>
      <c r="I26" s="31"/>
    </row>
    <row r="27" spans="1:9" ht="12.75">
      <c r="A27" t="s">
        <v>161</v>
      </c>
      <c r="D27" s="106">
        <v>9124</v>
      </c>
      <c r="E27" s="106">
        <v>19017</v>
      </c>
      <c r="F27" s="106"/>
      <c r="G27" s="106">
        <v>9124</v>
      </c>
      <c r="H27" s="23">
        <v>19017</v>
      </c>
      <c r="I27" s="31"/>
    </row>
    <row r="28" spans="1:9" ht="13.5" thickBot="1">
      <c r="A28" t="s">
        <v>162</v>
      </c>
      <c r="D28" s="121"/>
      <c r="E28" s="121"/>
      <c r="F28" s="110"/>
      <c r="G28" s="121"/>
      <c r="H28" s="34"/>
      <c r="I28" s="64"/>
    </row>
    <row r="29" spans="4:8" ht="13.5" thickTop="1">
      <c r="D29" s="7"/>
      <c r="E29" s="7"/>
      <c r="F29" s="7"/>
      <c r="G29" s="7"/>
      <c r="H29" s="7"/>
    </row>
    <row r="30" spans="1:8" ht="12.75">
      <c r="A30" t="s">
        <v>76</v>
      </c>
      <c r="D30" s="7"/>
      <c r="E30" s="7"/>
      <c r="F30" s="7"/>
      <c r="G30" s="7"/>
      <c r="H30" s="7"/>
    </row>
    <row r="31" spans="1:8" ht="13.5" thickBot="1">
      <c r="A31" s="30" t="s">
        <v>157</v>
      </c>
      <c r="B31" t="s">
        <v>158</v>
      </c>
      <c r="C31" s="35"/>
      <c r="D31" s="38">
        <v>4.955618879171989</v>
      </c>
      <c r="E31" s="38">
        <v>10.35</v>
      </c>
      <c r="F31" s="23"/>
      <c r="G31" s="38">
        <v>4.955618879171989</v>
      </c>
      <c r="H31" s="38">
        <v>10.35</v>
      </c>
    </row>
    <row r="32" spans="1:8" ht="13.5" thickTop="1">
      <c r="A32" s="30"/>
      <c r="C32" s="35"/>
      <c r="D32" s="23"/>
      <c r="E32" s="23"/>
      <c r="F32" s="23"/>
      <c r="G32" s="23"/>
      <c r="H32" s="37"/>
    </row>
    <row r="33" spans="1:8" ht="13.5" thickBot="1">
      <c r="A33" s="30" t="s">
        <v>157</v>
      </c>
      <c r="B33" t="s">
        <v>159</v>
      </c>
      <c r="C33" s="35"/>
      <c r="D33" s="38">
        <v>4.952698942682248</v>
      </c>
      <c r="E33" s="38">
        <v>10.35</v>
      </c>
      <c r="F33" s="23"/>
      <c r="G33" s="38">
        <v>4.952698942682248</v>
      </c>
      <c r="H33" s="36">
        <v>10.35</v>
      </c>
    </row>
    <row r="34" spans="4:8" ht="13.5" thickTop="1">
      <c r="D34" s="7"/>
      <c r="E34" s="7"/>
      <c r="F34" s="7"/>
      <c r="G34" s="7"/>
      <c r="H34" s="7"/>
    </row>
    <row r="35" spans="1:8" ht="12.75">
      <c r="A35" s="1" t="s">
        <v>34</v>
      </c>
      <c r="D35" s="7"/>
      <c r="E35" s="7"/>
      <c r="F35" s="7"/>
      <c r="G35" s="7"/>
      <c r="H35" s="7"/>
    </row>
    <row r="36" spans="1:8" ht="12.75">
      <c r="A36" s="1" t="s">
        <v>213</v>
      </c>
      <c r="D36" s="7"/>
      <c r="E36" s="7"/>
      <c r="F36" s="7"/>
      <c r="G36" s="7"/>
      <c r="H36" s="7"/>
    </row>
    <row r="37" spans="4:8" ht="12.75">
      <c r="D37" s="7"/>
      <c r="E37" s="7"/>
      <c r="F37" s="7"/>
      <c r="G37" s="7"/>
      <c r="H37" s="7"/>
    </row>
    <row r="38" spans="4:8" ht="12.75">
      <c r="D38" s="119"/>
      <c r="E38" s="7"/>
      <c r="F38" s="7"/>
      <c r="G38" s="7"/>
      <c r="H38" s="7"/>
    </row>
    <row r="39" spans="4:8" ht="12.75">
      <c r="D39" s="7"/>
      <c r="E39" s="7"/>
      <c r="F39" s="7"/>
      <c r="G39" s="7"/>
      <c r="H39" s="7"/>
    </row>
    <row r="40" spans="4:8" ht="12.75">
      <c r="D40" s="119"/>
      <c r="E40" s="7"/>
      <c r="F40" s="7"/>
      <c r="G40" s="7"/>
      <c r="H40" s="7"/>
    </row>
    <row r="41" spans="1:8" ht="12.75">
      <c r="A41" s="1"/>
      <c r="D41" s="7"/>
      <c r="E41" s="7"/>
      <c r="F41" s="7"/>
      <c r="G41" s="7"/>
      <c r="H41" s="7"/>
    </row>
    <row r="42" spans="1:8" ht="12.75">
      <c r="A42" s="1"/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4:8" ht="12.75"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7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7"/>
      <c r="E52" s="7"/>
      <c r="F52" s="7"/>
      <c r="G52" s="7"/>
      <c r="H52" s="7"/>
    </row>
    <row r="53" spans="4:8" ht="12.75">
      <c r="D53" s="7"/>
      <c r="E53" s="7"/>
      <c r="F53" s="7"/>
      <c r="G53" s="7"/>
      <c r="H53" s="7"/>
    </row>
    <row r="54" spans="4:8" ht="12.75"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</sheetData>
  <mergeCells count="4">
    <mergeCell ref="D9:E9"/>
    <mergeCell ref="D10:E10"/>
    <mergeCell ref="G9:H9"/>
    <mergeCell ref="G10:H10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selection activeCell="E12" sqref="E12:G58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5" ht="12.75">
      <c r="A5" s="1"/>
    </row>
    <row r="6" ht="12.75">
      <c r="A6" s="1" t="s">
        <v>8</v>
      </c>
    </row>
    <row r="7" ht="12.75">
      <c r="A7" s="1" t="s">
        <v>216</v>
      </c>
    </row>
    <row r="8" ht="12.75">
      <c r="A8" s="1"/>
    </row>
    <row r="9" spans="5:7" ht="12.75">
      <c r="E9" s="5" t="s">
        <v>214</v>
      </c>
      <c r="F9" s="6"/>
      <c r="G9" s="5" t="s">
        <v>191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9</v>
      </c>
      <c r="E12" s="7">
        <v>440456</v>
      </c>
      <c r="F12" s="7"/>
      <c r="G12" s="7">
        <v>447346</v>
      </c>
    </row>
    <row r="13" spans="5:7" ht="12.75">
      <c r="E13" s="7"/>
      <c r="F13" s="7"/>
      <c r="G13" s="7"/>
    </row>
    <row r="14" spans="1:7" ht="12.75">
      <c r="A14" t="s">
        <v>10</v>
      </c>
      <c r="E14" s="7">
        <v>75270</v>
      </c>
      <c r="F14" s="7"/>
      <c r="G14" s="7">
        <v>73516</v>
      </c>
    </row>
    <row r="15" spans="5:7" ht="12.75">
      <c r="E15" s="7"/>
      <c r="F15" s="7"/>
      <c r="G15" s="7"/>
    </row>
    <row r="16" spans="1:7" ht="12.75">
      <c r="A16" t="s">
        <v>11</v>
      </c>
      <c r="E16" s="7">
        <v>10196</v>
      </c>
      <c r="F16" s="7"/>
      <c r="G16" s="7">
        <v>10251</v>
      </c>
    </row>
    <row r="17" spans="5:7" ht="12.75">
      <c r="E17" s="7"/>
      <c r="F17" s="7"/>
      <c r="G17" s="7"/>
    </row>
    <row r="18" spans="1:7" ht="12.75">
      <c r="A18" t="s">
        <v>12</v>
      </c>
      <c r="E18" s="7">
        <v>121</v>
      </c>
      <c r="F18" s="7"/>
      <c r="G18" s="7">
        <v>102</v>
      </c>
    </row>
    <row r="19" spans="5:7" ht="12.75">
      <c r="E19" s="7"/>
      <c r="F19" s="7"/>
      <c r="G19" s="7"/>
    </row>
    <row r="20" spans="1:7" ht="12.75">
      <c r="A20" t="s">
        <v>13</v>
      </c>
      <c r="E20" s="7"/>
      <c r="F20" s="7"/>
      <c r="G20" s="7"/>
    </row>
    <row r="21" spans="5:7" ht="12.75">
      <c r="E21" s="7"/>
      <c r="F21" s="7"/>
      <c r="G21" s="7"/>
    </row>
    <row r="22" spans="2:7" ht="12.75">
      <c r="B22" t="s">
        <v>14</v>
      </c>
      <c r="E22" s="9">
        <v>61010</v>
      </c>
      <c r="F22" s="7"/>
      <c r="G22" s="9">
        <v>45450</v>
      </c>
    </row>
    <row r="23" spans="5:7" ht="12.75">
      <c r="E23" s="10"/>
      <c r="F23" s="7"/>
      <c r="G23" s="10"/>
    </row>
    <row r="24" spans="2:7" ht="12.75">
      <c r="B24" t="s">
        <v>190</v>
      </c>
      <c r="E24" s="10">
        <v>34090</v>
      </c>
      <c r="F24" s="7"/>
      <c r="G24" s="10">
        <v>31442</v>
      </c>
    </row>
    <row r="25" spans="5:7" ht="12.75">
      <c r="E25" s="10"/>
      <c r="F25" s="7"/>
      <c r="G25" s="10"/>
    </row>
    <row r="26" spans="2:7" ht="12.75">
      <c r="B26" t="s">
        <v>16</v>
      </c>
      <c r="E26" s="10">
        <v>2576</v>
      </c>
      <c r="F26" s="7"/>
      <c r="G26" s="10">
        <v>2725</v>
      </c>
    </row>
    <row r="27" spans="5:7" ht="12.75">
      <c r="E27" s="10"/>
      <c r="F27" s="7"/>
      <c r="G27" s="10"/>
    </row>
    <row r="28" spans="2:7" ht="12.75">
      <c r="B28" t="s">
        <v>15</v>
      </c>
      <c r="E28" s="10">
        <v>86255</v>
      </c>
      <c r="F28" s="7"/>
      <c r="G28" s="10">
        <v>88919</v>
      </c>
    </row>
    <row r="29" spans="5:7" ht="12.75">
      <c r="E29" s="10"/>
      <c r="F29" s="7"/>
      <c r="G29" s="10"/>
    </row>
    <row r="30" spans="5:7" ht="12.75">
      <c r="E30" s="11">
        <v>183931</v>
      </c>
      <c r="F30" s="7"/>
      <c r="G30" s="11">
        <v>168536</v>
      </c>
    </row>
    <row r="31" spans="1:7" ht="12.75">
      <c r="A31" t="s">
        <v>17</v>
      </c>
      <c r="E31" s="9"/>
      <c r="F31" s="7"/>
      <c r="G31" s="9"/>
    </row>
    <row r="32" spans="5:7" ht="12.75">
      <c r="E32" s="10"/>
      <c r="F32" s="7"/>
      <c r="G32" s="10"/>
    </row>
    <row r="33" spans="2:7" ht="12.75">
      <c r="B33" t="s">
        <v>163</v>
      </c>
      <c r="E33" s="10">
        <v>32129</v>
      </c>
      <c r="F33" s="7"/>
      <c r="G33" s="10">
        <v>31613</v>
      </c>
    </row>
    <row r="34" spans="5:7" ht="12.75">
      <c r="E34" s="10"/>
      <c r="F34" s="7"/>
      <c r="G34" s="10"/>
    </row>
    <row r="35" spans="2:7" ht="12.75">
      <c r="B35" t="s">
        <v>18</v>
      </c>
      <c r="E35" s="10">
        <v>0</v>
      </c>
      <c r="F35" s="7"/>
      <c r="G35" s="10">
        <v>0</v>
      </c>
    </row>
    <row r="36" spans="5:7" ht="12.75">
      <c r="E36" s="10"/>
      <c r="F36" s="7"/>
      <c r="G36" s="10"/>
    </row>
    <row r="37" spans="2:7" ht="12.75">
      <c r="B37" t="s">
        <v>6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5:7" ht="12.75">
      <c r="E39" s="11">
        <v>32129</v>
      </c>
      <c r="F39" s="7"/>
      <c r="G39" s="11">
        <v>31613</v>
      </c>
    </row>
    <row r="40" spans="5:7" ht="12.75">
      <c r="E40" s="7"/>
      <c r="F40" s="7"/>
      <c r="G40" s="7"/>
    </row>
    <row r="41" spans="1:7" ht="12.75">
      <c r="A41" t="s">
        <v>19</v>
      </c>
      <c r="E41" s="7">
        <v>151802</v>
      </c>
      <c r="F41" s="7"/>
      <c r="G41" s="7">
        <v>136923</v>
      </c>
    </row>
    <row r="42" spans="5:7" ht="12.75">
      <c r="E42" s="7"/>
      <c r="F42" s="7"/>
      <c r="G42" s="7"/>
    </row>
    <row r="43" spans="5:7" ht="13.5" thickBot="1">
      <c r="E43" s="12">
        <v>677845</v>
      </c>
      <c r="F43" s="7"/>
      <c r="G43" s="12">
        <v>668138</v>
      </c>
    </row>
    <row r="44" spans="5:7" ht="13.5" thickTop="1">
      <c r="E44" s="7"/>
      <c r="F44" s="7"/>
      <c r="G44" s="7"/>
    </row>
    <row r="45" spans="1:7" ht="12.75">
      <c r="A45" t="s">
        <v>20</v>
      </c>
      <c r="E45" s="7"/>
      <c r="F45" s="7"/>
      <c r="G45" s="7"/>
    </row>
    <row r="46" spans="2:7" ht="12.75">
      <c r="B46" t="s">
        <v>21</v>
      </c>
      <c r="E46" s="7">
        <v>184177</v>
      </c>
      <c r="F46" s="7"/>
      <c r="G46" s="7">
        <v>184162</v>
      </c>
    </row>
    <row r="47" spans="2:7" ht="12.75">
      <c r="B47" t="s">
        <v>22</v>
      </c>
      <c r="E47" s="104">
        <v>450648</v>
      </c>
      <c r="F47" s="7"/>
      <c r="G47" s="8">
        <v>441507</v>
      </c>
    </row>
    <row r="48" spans="2:7" ht="12.75">
      <c r="B48" t="s">
        <v>23</v>
      </c>
      <c r="E48" s="105">
        <v>634825</v>
      </c>
      <c r="F48" s="7"/>
      <c r="G48" s="7">
        <v>625669</v>
      </c>
    </row>
    <row r="49" spans="1:7" ht="12.75">
      <c r="A49" t="s">
        <v>24</v>
      </c>
      <c r="E49" s="105"/>
      <c r="F49" s="7"/>
      <c r="G49" s="7"/>
    </row>
    <row r="50" spans="2:7" ht="12.75">
      <c r="B50" t="s">
        <v>18</v>
      </c>
      <c r="E50" s="105">
        <v>0</v>
      </c>
      <c r="F50" s="7"/>
      <c r="G50" s="7">
        <v>0</v>
      </c>
    </row>
    <row r="51" spans="2:7" ht="12.75">
      <c r="B51" t="s">
        <v>25</v>
      </c>
      <c r="E51" s="105">
        <v>7027</v>
      </c>
      <c r="F51" s="7"/>
      <c r="G51" s="7">
        <v>7190</v>
      </c>
    </row>
    <row r="52" spans="2:8" ht="12.75">
      <c r="B52" t="s">
        <v>26</v>
      </c>
      <c r="E52" s="105">
        <v>35993</v>
      </c>
      <c r="F52" s="7"/>
      <c r="G52" s="7">
        <v>35279</v>
      </c>
      <c r="H52" s="21"/>
    </row>
    <row r="53" spans="5:7" ht="12.75">
      <c r="E53" s="7"/>
      <c r="F53" s="7"/>
      <c r="G53" s="7"/>
    </row>
    <row r="54" spans="5:7" ht="13.5" thickBot="1">
      <c r="E54" s="12">
        <v>677845</v>
      </c>
      <c r="F54" s="7"/>
      <c r="G54" s="12">
        <v>668138</v>
      </c>
    </row>
    <row r="55" spans="5:7" ht="13.5" thickTop="1">
      <c r="E55" s="14"/>
      <c r="F55" s="7"/>
      <c r="G55" s="14"/>
    </row>
    <row r="56" spans="1:7" ht="13.5" thickBot="1">
      <c r="A56" s="18" t="s">
        <v>118</v>
      </c>
      <c r="B56" s="55"/>
      <c r="C56" s="55"/>
      <c r="E56" s="57">
        <v>3.44616320170271</v>
      </c>
      <c r="F56" s="56"/>
      <c r="G56" s="57">
        <v>3.3968299649221882</v>
      </c>
    </row>
    <row r="57" spans="5:7" ht="13.5" thickTop="1">
      <c r="E57" s="14"/>
      <c r="F57" s="7"/>
      <c r="G57" s="14"/>
    </row>
    <row r="58" spans="5:7" ht="12.75">
      <c r="E58" s="7"/>
      <c r="F58" s="7"/>
      <c r="G58" s="7"/>
    </row>
    <row r="59" spans="1:7" ht="12.75">
      <c r="A59" s="1" t="s">
        <v>90</v>
      </c>
      <c r="E59" s="7"/>
      <c r="F59" s="7"/>
      <c r="G59" s="7"/>
    </row>
    <row r="60" spans="1:7" ht="12.75">
      <c r="A60" s="1" t="s">
        <v>215</v>
      </c>
      <c r="E60" s="7"/>
      <c r="F60" s="7"/>
      <c r="G60" s="7"/>
    </row>
    <row r="61" spans="5:7" ht="12.75">
      <c r="E61" s="7"/>
      <c r="F61" s="7"/>
      <c r="G61" s="7"/>
    </row>
    <row r="62" spans="5:7" ht="12.75">
      <c r="E62" s="7"/>
      <c r="F62" s="7"/>
      <c r="G62" s="7"/>
    </row>
    <row r="63" spans="1:7" ht="12.75">
      <c r="A63" s="1"/>
      <c r="E63" s="7"/>
      <c r="F63" s="7"/>
      <c r="G63" s="7"/>
    </row>
    <row r="64" spans="1:7" ht="12.75">
      <c r="A64" s="1"/>
      <c r="E64" s="7"/>
      <c r="F64" s="7"/>
      <c r="G64" s="7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5:7" ht="12.75">
      <c r="E67" s="7"/>
      <c r="F67" s="7"/>
      <c r="G67" s="7"/>
    </row>
    <row r="68" spans="5:7" ht="12.75">
      <c r="E68" s="7"/>
      <c r="F68" s="7"/>
      <c r="G68" s="7"/>
    </row>
    <row r="69" spans="5:7" ht="12.75"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</sheetData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5" ht="12.75">
      <c r="A5" s="1"/>
    </row>
    <row r="6" ht="12.75">
      <c r="A6" s="1" t="s">
        <v>27</v>
      </c>
    </row>
    <row r="7" ht="12.75">
      <c r="A7" s="1" t="s">
        <v>217</v>
      </c>
    </row>
    <row r="9" spans="4:9" ht="12.75">
      <c r="D9" s="4"/>
      <c r="E9" s="4"/>
      <c r="F9" s="4"/>
      <c r="H9" s="1"/>
      <c r="I9" s="1"/>
    </row>
    <row r="10" spans="4:9" ht="12.75">
      <c r="D10" s="4" t="s">
        <v>28</v>
      </c>
      <c r="E10" s="4" t="s">
        <v>28</v>
      </c>
      <c r="F10" s="4" t="s">
        <v>120</v>
      </c>
      <c r="G10" s="4" t="s">
        <v>121</v>
      </c>
      <c r="H10" s="4" t="s">
        <v>31</v>
      </c>
      <c r="I10" s="1"/>
    </row>
    <row r="11" spans="1:9" ht="12.75">
      <c r="A11" s="1"/>
      <c r="D11" s="4" t="s">
        <v>29</v>
      </c>
      <c r="E11" s="4" t="s">
        <v>119</v>
      </c>
      <c r="F11" s="4" t="s">
        <v>30</v>
      </c>
      <c r="G11" s="4" t="s">
        <v>30</v>
      </c>
      <c r="H11" s="4" t="s">
        <v>32</v>
      </c>
      <c r="I11" s="4" t="s">
        <v>33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218</v>
      </c>
      <c r="D14" s="7">
        <v>184162</v>
      </c>
      <c r="E14" s="7">
        <v>133600</v>
      </c>
      <c r="F14" s="7">
        <v>11199</v>
      </c>
      <c r="G14" s="7">
        <v>115347</v>
      </c>
      <c r="H14" s="7">
        <v>181361</v>
      </c>
      <c r="I14" s="7">
        <v>625669</v>
      </c>
    </row>
    <row r="15" spans="4:9" ht="12.75">
      <c r="D15" s="31"/>
      <c r="E15" s="31"/>
      <c r="F15" s="31"/>
      <c r="G15" s="31"/>
      <c r="H15" s="31"/>
      <c r="I15" s="23"/>
    </row>
    <row r="16" spans="1:9" ht="12.75">
      <c r="A16" t="s">
        <v>176</v>
      </c>
      <c r="D16" s="31">
        <v>15</v>
      </c>
      <c r="E16" s="31">
        <v>17</v>
      </c>
      <c r="F16" s="31">
        <v>0</v>
      </c>
      <c r="G16" s="31">
        <v>0</v>
      </c>
      <c r="H16" s="31">
        <v>0</v>
      </c>
      <c r="I16" s="7">
        <v>32</v>
      </c>
    </row>
    <row r="17" spans="4:9" ht="12.75">
      <c r="D17" s="31"/>
      <c r="E17" s="31"/>
      <c r="F17" s="31"/>
      <c r="G17" s="31"/>
      <c r="H17" s="31"/>
      <c r="I17" s="23"/>
    </row>
    <row r="18" spans="1:9" ht="12.75">
      <c r="A18" t="s">
        <v>201</v>
      </c>
      <c r="B18" s="31"/>
      <c r="C18" s="31"/>
      <c r="D18" s="23">
        <v>0</v>
      </c>
      <c r="E18" s="23">
        <v>0</v>
      </c>
      <c r="F18" s="23">
        <v>0</v>
      </c>
      <c r="G18" s="23">
        <v>0</v>
      </c>
      <c r="H18" s="106">
        <v>9124</v>
      </c>
      <c r="I18" s="106">
        <v>9124</v>
      </c>
    </row>
    <row r="19" spans="2:9" ht="12.75">
      <c r="B19" s="31"/>
      <c r="C19" s="31"/>
      <c r="D19" s="23"/>
      <c r="E19" s="23"/>
      <c r="F19" s="23"/>
      <c r="G19" s="23"/>
      <c r="H19" s="23"/>
      <c r="I19" s="23"/>
    </row>
    <row r="20" spans="1:10" ht="13.5" thickBot="1">
      <c r="A20" t="s">
        <v>219</v>
      </c>
      <c r="B20" s="31"/>
      <c r="C20" s="31"/>
      <c r="D20" s="26">
        <v>184177</v>
      </c>
      <c r="E20" s="26">
        <v>133617</v>
      </c>
      <c r="F20" s="26">
        <v>11199</v>
      </c>
      <c r="G20" s="26">
        <v>115347</v>
      </c>
      <c r="H20" s="26">
        <v>190485</v>
      </c>
      <c r="I20" s="26">
        <v>634825</v>
      </c>
      <c r="J20" s="31"/>
    </row>
    <row r="21" spans="2:9" ht="13.5" thickTop="1">
      <c r="B21" s="31"/>
      <c r="C21" s="31"/>
      <c r="D21" s="31"/>
      <c r="E21" s="31"/>
      <c r="F21" s="31"/>
      <c r="G21" s="31"/>
      <c r="H21" s="31"/>
      <c r="I21" s="31"/>
    </row>
    <row r="22" spans="2:9" ht="12.75">
      <c r="B22" s="31"/>
      <c r="C22" s="31"/>
      <c r="D22" s="31"/>
      <c r="E22" s="31"/>
      <c r="F22" s="31"/>
      <c r="G22" s="31"/>
      <c r="H22" s="31"/>
      <c r="I22" s="31"/>
    </row>
    <row r="23" spans="1:9" ht="12.75">
      <c r="A23" t="s">
        <v>183</v>
      </c>
      <c r="D23" s="7">
        <v>183525</v>
      </c>
      <c r="E23" s="7">
        <v>132949</v>
      </c>
      <c r="F23" s="7">
        <v>11199</v>
      </c>
      <c r="G23" s="7">
        <v>115347</v>
      </c>
      <c r="H23" s="7">
        <v>139943</v>
      </c>
      <c r="I23" s="7">
        <v>582963</v>
      </c>
    </row>
    <row r="24" spans="4:9" ht="12.75">
      <c r="D24" s="31"/>
      <c r="E24" s="31"/>
      <c r="F24" s="31"/>
      <c r="G24" s="31"/>
      <c r="H24" s="31"/>
      <c r="I24" s="23"/>
    </row>
    <row r="25" spans="1:9" ht="12.75">
      <c r="A25" t="s">
        <v>176</v>
      </c>
      <c r="D25" s="31">
        <v>8</v>
      </c>
      <c r="E25" s="31">
        <v>8</v>
      </c>
      <c r="F25" s="31">
        <v>0</v>
      </c>
      <c r="G25" s="31">
        <v>0</v>
      </c>
      <c r="H25" s="31">
        <v>0</v>
      </c>
      <c r="I25" s="23">
        <v>16</v>
      </c>
    </row>
    <row r="26" spans="4:9" ht="12.75">
      <c r="D26" s="7"/>
      <c r="E26" s="7"/>
      <c r="F26" s="7"/>
      <c r="G26" s="7"/>
      <c r="H26" s="7"/>
      <c r="I26" s="23"/>
    </row>
    <row r="27" spans="1:9" ht="12.75">
      <c r="A27" t="s">
        <v>201</v>
      </c>
      <c r="B27" s="31"/>
      <c r="C27" s="31"/>
      <c r="D27" s="23">
        <v>0</v>
      </c>
      <c r="E27" s="23">
        <v>0</v>
      </c>
      <c r="F27" s="23">
        <v>0</v>
      </c>
      <c r="G27" s="23">
        <v>0</v>
      </c>
      <c r="H27" s="23">
        <v>19017</v>
      </c>
      <c r="I27" s="23">
        <v>19017</v>
      </c>
    </row>
    <row r="28" spans="2:9" ht="12.75">
      <c r="B28" s="31"/>
      <c r="C28" s="31"/>
      <c r="D28" s="23"/>
      <c r="E28" s="23"/>
      <c r="F28" s="23"/>
      <c r="G28" s="23"/>
      <c r="H28" s="23"/>
      <c r="I28" s="23"/>
    </row>
    <row r="29" spans="1:9" ht="13.5" thickBot="1">
      <c r="A29" t="s">
        <v>220</v>
      </c>
      <c r="B29" s="31"/>
      <c r="C29" s="31"/>
      <c r="D29" s="26">
        <v>183533</v>
      </c>
      <c r="E29" s="26">
        <v>132957</v>
      </c>
      <c r="F29" s="26">
        <v>11199</v>
      </c>
      <c r="G29" s="26">
        <v>115347</v>
      </c>
      <c r="H29" s="26">
        <v>158960</v>
      </c>
      <c r="I29" s="26">
        <v>601996</v>
      </c>
    </row>
    <row r="30" spans="2:9" ht="13.5" thickTop="1">
      <c r="B30" s="31"/>
      <c r="C30" s="31"/>
      <c r="D30" s="31"/>
      <c r="E30" s="31"/>
      <c r="F30" s="31"/>
      <c r="G30" s="31"/>
      <c r="H30" s="31"/>
      <c r="I30" s="31"/>
    </row>
    <row r="31" spans="2:9" ht="12.75">
      <c r="B31" s="31"/>
      <c r="C31" s="31"/>
      <c r="D31" s="31"/>
      <c r="E31" s="31"/>
      <c r="F31" s="31"/>
      <c r="G31" s="31"/>
      <c r="H31" s="31"/>
      <c r="I31" s="31"/>
    </row>
    <row r="32" spans="1:9" ht="12.75">
      <c r="A32" s="1" t="s">
        <v>35</v>
      </c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1" t="s">
        <v>221</v>
      </c>
      <c r="B33" s="31"/>
      <c r="C33" s="31"/>
      <c r="D33" s="31"/>
      <c r="E33" s="31"/>
      <c r="F33" s="31"/>
      <c r="G33" s="31"/>
      <c r="H33" s="31"/>
      <c r="I33" s="31"/>
    </row>
    <row r="34" spans="1:9" ht="12.75">
      <c r="A34" s="1"/>
      <c r="B34" s="31"/>
      <c r="C34" s="31"/>
      <c r="D34" s="31"/>
      <c r="E34" s="31"/>
      <c r="F34" s="31"/>
      <c r="G34" s="31"/>
      <c r="H34" s="31"/>
      <c r="I34" s="31"/>
    </row>
    <row r="35" spans="1:9" ht="12.75">
      <c r="A35" s="1"/>
      <c r="B35" s="31"/>
      <c r="C35" s="31"/>
      <c r="D35" s="31"/>
      <c r="E35" s="31"/>
      <c r="F35" s="31"/>
      <c r="G35" s="31"/>
      <c r="H35" s="31"/>
      <c r="I35" s="31"/>
    </row>
    <row r="36" spans="1:9" ht="12.75">
      <c r="A36" s="1"/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1"/>
      <c r="B37" s="31"/>
      <c r="C37" s="31"/>
      <c r="D37" s="31"/>
      <c r="E37" s="31"/>
      <c r="F37" s="31"/>
      <c r="G37" s="31"/>
      <c r="H37" s="31"/>
      <c r="I37" s="31"/>
    </row>
  </sheetData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6">
      <selection activeCell="S42" sqref="S42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6" t="s">
        <v>4</v>
      </c>
    </row>
    <row r="3" ht="12.75">
      <c r="A3" s="16" t="s">
        <v>153</v>
      </c>
    </row>
    <row r="4" ht="12.75">
      <c r="A4" s="1" t="s">
        <v>3</v>
      </c>
    </row>
    <row r="5" ht="12.75">
      <c r="A5" s="1"/>
    </row>
    <row r="6" ht="12.75">
      <c r="A6" s="1" t="s">
        <v>36</v>
      </c>
    </row>
    <row r="7" ht="12.75">
      <c r="A7" s="1" t="s">
        <v>210</v>
      </c>
    </row>
    <row r="8" spans="18:20" ht="12.75">
      <c r="R8" s="4" t="s">
        <v>222</v>
      </c>
      <c r="T8" s="4" t="s">
        <v>222</v>
      </c>
    </row>
    <row r="9" spans="6:20" ht="12.75">
      <c r="F9" s="28">
        <v>37438</v>
      </c>
      <c r="G9" s="28">
        <v>37469</v>
      </c>
      <c r="H9" s="28">
        <v>37500</v>
      </c>
      <c r="I9" s="28">
        <v>37530</v>
      </c>
      <c r="J9" s="28">
        <v>37561</v>
      </c>
      <c r="K9" s="28">
        <v>37591</v>
      </c>
      <c r="L9" s="28">
        <v>37622</v>
      </c>
      <c r="M9" s="28">
        <v>37653</v>
      </c>
      <c r="N9" s="28">
        <v>37681</v>
      </c>
      <c r="O9" s="28">
        <v>37712</v>
      </c>
      <c r="P9" s="28">
        <v>37742</v>
      </c>
      <c r="Q9" s="28">
        <v>37773</v>
      </c>
      <c r="R9" s="5" t="s">
        <v>214</v>
      </c>
      <c r="T9" s="5" t="s">
        <v>223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37</v>
      </c>
      <c r="F12" s="23">
        <v>1968</v>
      </c>
      <c r="G12" s="23">
        <v>-760</v>
      </c>
      <c r="H12" s="23">
        <v>-1341</v>
      </c>
      <c r="I12" s="23"/>
      <c r="J12" s="23"/>
      <c r="K12" s="23"/>
      <c r="L12" s="23"/>
      <c r="M12" s="23"/>
      <c r="N12" s="23"/>
      <c r="O12" s="23"/>
      <c r="P12" s="23"/>
      <c r="Q12" s="23"/>
      <c r="R12" s="23">
        <v>10744</v>
      </c>
      <c r="T12" s="66">
        <v>19870</v>
      </c>
    </row>
    <row r="13" spans="1:20" ht="12.75">
      <c r="A13" t="s">
        <v>85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"/>
      <c r="T13" s="66"/>
    </row>
    <row r="14" spans="6:20" ht="12.75"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7"/>
      <c r="T14" s="66"/>
    </row>
    <row r="15" spans="1:21" ht="12.75">
      <c r="A15" t="s">
        <v>38</v>
      </c>
      <c r="F15" s="25" t="e">
        <f>+#REF!</f>
        <v>#REF!</v>
      </c>
      <c r="G15" s="25" t="e">
        <f>+#REF!</f>
        <v>#REF!</v>
      </c>
      <c r="H15" s="25" t="e">
        <f>+#REF!</f>
        <v>#REF!</v>
      </c>
      <c r="I15" s="25" t="e">
        <f>+#REF!</f>
        <v>#REF!</v>
      </c>
      <c r="J15" s="25" t="e">
        <f>+#REF!</f>
        <v>#REF!</v>
      </c>
      <c r="K15" s="25" t="e">
        <f>+#REF!</f>
        <v>#REF!</v>
      </c>
      <c r="L15" s="25" t="e">
        <f>+#REF!</f>
        <v>#REF!</v>
      </c>
      <c r="M15" s="25" t="e">
        <f>+#REF!</f>
        <v>#REF!</v>
      </c>
      <c r="N15" s="25" t="e">
        <f>+#REF!</f>
        <v>#REF!</v>
      </c>
      <c r="O15" s="25" t="e">
        <f>+#REF!</f>
        <v>#REF!</v>
      </c>
      <c r="P15" s="25" t="e">
        <f>+#REF!</f>
        <v>#REF!</v>
      </c>
      <c r="Q15" s="25" t="e">
        <f>+#REF!</f>
        <v>#REF!</v>
      </c>
      <c r="R15" s="25">
        <v>5476</v>
      </c>
      <c r="T15" s="67">
        <v>3971</v>
      </c>
      <c r="U15" s="21"/>
    </row>
    <row r="16" spans="6:20" ht="12.75"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7"/>
      <c r="T16" s="7"/>
    </row>
    <row r="17" spans="1:20" ht="12.75">
      <c r="A17" t="s">
        <v>39</v>
      </c>
      <c r="F17" s="23" t="e">
        <f>+F12+F15</f>
        <v>#REF!</v>
      </c>
      <c r="G17" s="23" t="e">
        <f>+G12+G15</f>
        <v>#REF!</v>
      </c>
      <c r="H17" s="23" t="e">
        <f aca="true" t="shared" si="0" ref="H17:Q17">+H12+H15</f>
        <v>#REF!</v>
      </c>
      <c r="I17" s="23" t="e">
        <f t="shared" si="0"/>
        <v>#REF!</v>
      </c>
      <c r="J17" s="23" t="e">
        <f t="shared" si="0"/>
        <v>#REF!</v>
      </c>
      <c r="K17" s="23" t="e">
        <f t="shared" si="0"/>
        <v>#REF!</v>
      </c>
      <c r="L17" s="23" t="e">
        <f t="shared" si="0"/>
        <v>#REF!</v>
      </c>
      <c r="M17" s="23" t="e">
        <f t="shared" si="0"/>
        <v>#REF!</v>
      </c>
      <c r="N17" s="23" t="e">
        <f t="shared" si="0"/>
        <v>#REF!</v>
      </c>
      <c r="O17" s="23" t="e">
        <f t="shared" si="0"/>
        <v>#REF!</v>
      </c>
      <c r="P17" s="23" t="e">
        <f t="shared" si="0"/>
        <v>#REF!</v>
      </c>
      <c r="Q17" s="23" t="e">
        <f t="shared" si="0"/>
        <v>#REF!</v>
      </c>
      <c r="R17" s="23">
        <v>16220</v>
      </c>
      <c r="T17" s="7">
        <v>23841</v>
      </c>
    </row>
    <row r="18" spans="6:20" ht="12.75"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7"/>
      <c r="T18" s="7"/>
    </row>
    <row r="19" spans="1:20" ht="12.75">
      <c r="A19" t="s">
        <v>84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4"/>
      <c r="T19" s="7"/>
    </row>
    <row r="20" spans="1:20" ht="12.75">
      <c r="A20" t="s">
        <v>224</v>
      </c>
      <c r="F20" s="25">
        <f>-1647-2057-43+2248+11-1</f>
        <v>-1489</v>
      </c>
      <c r="G20" s="25">
        <f>-3897-451+3227+17</f>
        <v>-1104</v>
      </c>
      <c r="H20" s="25">
        <f>-1601+2124-1237-1+2</f>
        <v>-713</v>
      </c>
      <c r="I20" s="25"/>
      <c r="J20" s="25"/>
      <c r="K20" s="25"/>
      <c r="L20" s="25"/>
      <c r="M20" s="25"/>
      <c r="N20" s="25"/>
      <c r="O20" s="25"/>
      <c r="P20" s="25"/>
      <c r="Q20" s="25"/>
      <c r="R20" s="25">
        <v>-18109</v>
      </c>
      <c r="T20" s="69">
        <v>3351</v>
      </c>
    </row>
    <row r="21" spans="6:20" ht="12.75"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4"/>
      <c r="T21" s="23"/>
    </row>
    <row r="22" spans="1:20" ht="12.75">
      <c r="A22" t="s">
        <v>40</v>
      </c>
      <c r="F22" s="23" t="e">
        <f>+F17+F20</f>
        <v>#REF!</v>
      </c>
      <c r="G22" s="23" t="e">
        <f>+G17+G20</f>
        <v>#REF!</v>
      </c>
      <c r="H22" s="23" t="e">
        <f aca="true" t="shared" si="1" ref="H22:Q22">+H17+H20</f>
        <v>#REF!</v>
      </c>
      <c r="I22" s="23" t="e">
        <f t="shared" si="1"/>
        <v>#REF!</v>
      </c>
      <c r="J22" s="23" t="e">
        <f t="shared" si="1"/>
        <v>#REF!</v>
      </c>
      <c r="K22" s="23" t="e">
        <f t="shared" si="1"/>
        <v>#REF!</v>
      </c>
      <c r="L22" s="23" t="e">
        <f t="shared" si="1"/>
        <v>#REF!</v>
      </c>
      <c r="M22" s="23" t="e">
        <f t="shared" si="1"/>
        <v>#REF!</v>
      </c>
      <c r="N22" s="23" t="e">
        <f t="shared" si="1"/>
        <v>#REF!</v>
      </c>
      <c r="O22" s="23" t="e">
        <f t="shared" si="1"/>
        <v>#REF!</v>
      </c>
      <c r="P22" s="23" t="e">
        <f t="shared" si="1"/>
        <v>#REF!</v>
      </c>
      <c r="Q22" s="23" t="e">
        <f t="shared" si="1"/>
        <v>#REF!</v>
      </c>
      <c r="R22" s="23">
        <v>-1889</v>
      </c>
      <c r="S22" s="29"/>
      <c r="T22" s="23">
        <v>27192</v>
      </c>
    </row>
    <row r="23" spans="6:20" ht="12.75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"/>
      <c r="T23" s="23"/>
    </row>
    <row r="24" spans="6:20" ht="12.75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7"/>
      <c r="T24" s="23"/>
    </row>
    <row r="25" spans="1:20" ht="12.75">
      <c r="A25" t="s">
        <v>41</v>
      </c>
      <c r="F25" s="23">
        <f>-304-79+33+76</f>
        <v>-274</v>
      </c>
      <c r="G25" s="23">
        <f>-1251-2</f>
        <v>-1253</v>
      </c>
      <c r="H25" s="23">
        <f>162+2</f>
        <v>164</v>
      </c>
      <c r="I25" s="23"/>
      <c r="J25" s="23"/>
      <c r="K25" s="23"/>
      <c r="L25" s="23"/>
      <c r="M25" s="23"/>
      <c r="N25" s="23"/>
      <c r="O25" s="23"/>
      <c r="P25" s="23"/>
      <c r="Q25" s="23"/>
      <c r="R25" s="23">
        <v>-807</v>
      </c>
      <c r="T25" s="70">
        <v>1618</v>
      </c>
    </row>
    <row r="26" spans="6:20" ht="12.75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7"/>
      <c r="T26" s="70"/>
    </row>
    <row r="27" spans="1:20" ht="12.75">
      <c r="A27" t="s">
        <v>208</v>
      </c>
      <c r="F27" s="25">
        <v>-3000</v>
      </c>
      <c r="G27" s="25">
        <v>-1000</v>
      </c>
      <c r="H27" s="25">
        <f>4500-7084</f>
        <v>-2584</v>
      </c>
      <c r="I27" s="25"/>
      <c r="J27" s="25"/>
      <c r="K27" s="25"/>
      <c r="L27" s="25"/>
      <c r="M27" s="25"/>
      <c r="N27" s="25"/>
      <c r="O27" s="25"/>
      <c r="P27" s="25"/>
      <c r="Q27" s="25"/>
      <c r="R27" s="25">
        <v>32</v>
      </c>
      <c r="T27" s="69">
        <v>-7068</v>
      </c>
    </row>
    <row r="28" spans="6:20" ht="12.75">
      <c r="F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7"/>
      <c r="T28" s="23"/>
    </row>
    <row r="29" spans="1:20" ht="12.75">
      <c r="A29" t="s">
        <v>205</v>
      </c>
      <c r="F29" s="23" t="e">
        <f>+F22+F25+F27</f>
        <v>#REF!</v>
      </c>
      <c r="G29" s="23" t="e">
        <f>+G22+G25+G27</f>
        <v>#REF!</v>
      </c>
      <c r="H29" s="23" t="e">
        <f aca="true" t="shared" si="2" ref="H29:Q29">+H22+H25+H27</f>
        <v>#REF!</v>
      </c>
      <c r="I29" s="23" t="e">
        <f t="shared" si="2"/>
        <v>#REF!</v>
      </c>
      <c r="J29" s="23" t="e">
        <f t="shared" si="2"/>
        <v>#REF!</v>
      </c>
      <c r="K29" s="23" t="e">
        <f t="shared" si="2"/>
        <v>#REF!</v>
      </c>
      <c r="L29" s="23" t="e">
        <f t="shared" si="2"/>
        <v>#REF!</v>
      </c>
      <c r="M29" s="23" t="e">
        <f t="shared" si="2"/>
        <v>#REF!</v>
      </c>
      <c r="N29" s="23" t="e">
        <f t="shared" si="2"/>
        <v>#REF!</v>
      </c>
      <c r="O29" s="23" t="e">
        <f t="shared" si="2"/>
        <v>#REF!</v>
      </c>
      <c r="P29" s="23" t="e">
        <f t="shared" si="2"/>
        <v>#REF!</v>
      </c>
      <c r="Q29" s="23" t="e">
        <f t="shared" si="2"/>
        <v>#REF!</v>
      </c>
      <c r="R29" s="23">
        <v>-2664</v>
      </c>
      <c r="S29" s="29"/>
      <c r="T29" s="23">
        <v>21742</v>
      </c>
    </row>
    <row r="30" spans="6:20" ht="12.75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31"/>
      <c r="T30" s="7"/>
    </row>
    <row r="31" spans="1:20" ht="12.75">
      <c r="A31" t="s">
        <v>264</v>
      </c>
      <c r="F31" s="23">
        <f>3750+3640</f>
        <v>7390</v>
      </c>
      <c r="G31" s="29" t="e">
        <f>+F33</f>
        <v>#REF!</v>
      </c>
      <c r="H31" s="29" t="e">
        <f aca="true" t="shared" si="3" ref="H31:Q31">+G33</f>
        <v>#REF!</v>
      </c>
      <c r="I31" s="29" t="e">
        <f t="shared" si="3"/>
        <v>#REF!</v>
      </c>
      <c r="J31" s="29" t="e">
        <f t="shared" si="3"/>
        <v>#REF!</v>
      </c>
      <c r="K31" s="29" t="e">
        <f t="shared" si="3"/>
        <v>#REF!</v>
      </c>
      <c r="L31" s="29" t="e">
        <f t="shared" si="3"/>
        <v>#REF!</v>
      </c>
      <c r="M31" s="29" t="e">
        <f t="shared" si="3"/>
        <v>#REF!</v>
      </c>
      <c r="N31" s="29" t="e">
        <f t="shared" si="3"/>
        <v>#REF!</v>
      </c>
      <c r="O31" s="29" t="e">
        <f t="shared" si="3"/>
        <v>#REF!</v>
      </c>
      <c r="P31" s="29" t="e">
        <f t="shared" si="3"/>
        <v>#REF!</v>
      </c>
      <c r="Q31" s="29" t="e">
        <f t="shared" si="3"/>
        <v>#REF!</v>
      </c>
      <c r="R31" s="7">
        <v>80919</v>
      </c>
      <c r="T31" s="66">
        <v>17878</v>
      </c>
    </row>
    <row r="32" spans="6:20" ht="12.75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7"/>
      <c r="T32" s="66"/>
    </row>
    <row r="33" spans="1:20" ht="13.5" thickBot="1">
      <c r="A33" t="s">
        <v>265</v>
      </c>
      <c r="F33" s="26" t="e">
        <f>+F29+F31</f>
        <v>#REF!</v>
      </c>
      <c r="G33" s="26" t="e">
        <f>+G31+G29</f>
        <v>#REF!</v>
      </c>
      <c r="H33" s="26" t="e">
        <f aca="true" t="shared" si="4" ref="H33:Q33">+H31+H29</f>
        <v>#REF!</v>
      </c>
      <c r="I33" s="26" t="e">
        <f t="shared" si="4"/>
        <v>#REF!</v>
      </c>
      <c r="J33" s="26" t="e">
        <f t="shared" si="4"/>
        <v>#REF!</v>
      </c>
      <c r="K33" s="26" t="e">
        <f t="shared" si="4"/>
        <v>#REF!</v>
      </c>
      <c r="L33" s="26" t="e">
        <f t="shared" si="4"/>
        <v>#REF!</v>
      </c>
      <c r="M33" s="26" t="e">
        <f t="shared" si="4"/>
        <v>#REF!</v>
      </c>
      <c r="N33" s="26" t="e">
        <f t="shared" si="4"/>
        <v>#REF!</v>
      </c>
      <c r="O33" s="26" t="e">
        <f t="shared" si="4"/>
        <v>#REF!</v>
      </c>
      <c r="P33" s="26" t="e">
        <f t="shared" si="4"/>
        <v>#REF!</v>
      </c>
      <c r="Q33" s="26" t="e">
        <f t="shared" si="4"/>
        <v>#REF!</v>
      </c>
      <c r="R33" s="26">
        <v>78255</v>
      </c>
      <c r="T33" s="68">
        <v>39620</v>
      </c>
    </row>
    <row r="34" spans="6:20" ht="13.5" thickTop="1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"/>
      <c r="T34" s="65"/>
    </row>
    <row r="35" spans="1:20" ht="12.75">
      <c r="A35" s="122" t="s">
        <v>266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7"/>
      <c r="T35" s="65"/>
    </row>
    <row r="36" spans="1:20" ht="12.75">
      <c r="A36" s="123" t="s">
        <v>262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7"/>
      <c r="T36" s="65"/>
    </row>
    <row r="37" spans="6:18" ht="12.75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33"/>
    </row>
    <row r="38" spans="1:18" ht="12.75">
      <c r="A38" s="1" t="s">
        <v>42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7"/>
    </row>
    <row r="39" spans="1:18" ht="12.75">
      <c r="A39" s="1" t="s">
        <v>221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1"/>
    </row>
    <row r="40" spans="1:18" ht="12.75">
      <c r="A40" s="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1"/>
    </row>
    <row r="41" spans="1:18" ht="12.75">
      <c r="A41" s="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1"/>
    </row>
    <row r="42" spans="1:18" ht="12.75">
      <c r="A42" s="1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1"/>
    </row>
    <row r="43" spans="1:18" ht="12.75">
      <c r="A43" s="1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1"/>
    </row>
    <row r="44" spans="1:18" ht="12.75">
      <c r="A44" s="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1"/>
    </row>
    <row r="45" spans="1:17" ht="12.75">
      <c r="A45" s="1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8" ht="12.75">
      <c r="A46" s="1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1"/>
    </row>
    <row r="47" spans="6:17" ht="12.75"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6:17" ht="12.75"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6:17" ht="12.75"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6:17" ht="12.75"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6:17" ht="12.75"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6:17" ht="12.75"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6:17" ht="12.7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6:17" ht="12.7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6:17" ht="12.75"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6:17" ht="12.75"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6:17" ht="12.75"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6:17" ht="12.75"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6:17" ht="12.75"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</sheetData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="120" zoomScaleNormal="120" workbookViewId="0" topLeftCell="A127">
      <selection activeCell="A135" sqref="A135"/>
    </sheetView>
  </sheetViews>
  <sheetFormatPr defaultColWidth="9.140625" defaultRowHeight="12.75"/>
  <cols>
    <col min="1" max="1" width="4.140625" style="0" customWidth="1"/>
    <col min="8" max="8" width="12.57421875" style="0" customWidth="1"/>
    <col min="9" max="9" width="13.28125" style="0" customWidth="1"/>
    <col min="10" max="10" width="10.28125" style="0" bestFit="1" customWidth="1"/>
  </cols>
  <sheetData>
    <row r="1" ht="12.75">
      <c r="A1" s="1" t="s">
        <v>0</v>
      </c>
    </row>
    <row r="2" spans="1:10" ht="12.75">
      <c r="A2" s="16" t="s">
        <v>4</v>
      </c>
      <c r="I2" s="2"/>
      <c r="J2" s="134"/>
    </row>
    <row r="3" ht="12.75">
      <c r="A3" s="16" t="s">
        <v>153</v>
      </c>
    </row>
    <row r="4" ht="12.75">
      <c r="A4" s="1" t="s">
        <v>3</v>
      </c>
    </row>
    <row r="6" ht="12.75">
      <c r="A6" s="1" t="s">
        <v>43</v>
      </c>
    </row>
    <row r="9" spans="1:12" ht="12.75">
      <c r="A9" s="15" t="s">
        <v>122</v>
      </c>
      <c r="B9" s="1" t="s">
        <v>44</v>
      </c>
      <c r="C9" s="73"/>
      <c r="D9" s="73"/>
      <c r="E9" s="73"/>
      <c r="F9" s="73"/>
      <c r="G9" s="73"/>
      <c r="H9" s="73"/>
      <c r="I9" s="73"/>
      <c r="J9" s="55"/>
      <c r="K9" s="55"/>
      <c r="L9" s="55"/>
    </row>
    <row r="10" spans="1:12" ht="12.75">
      <c r="A10" s="74"/>
      <c r="B10" s="3" t="s">
        <v>164</v>
      </c>
      <c r="C10" s="73"/>
      <c r="D10" s="73"/>
      <c r="E10" s="73"/>
      <c r="F10" s="73"/>
      <c r="G10" s="73"/>
      <c r="H10" s="73"/>
      <c r="I10" s="73"/>
      <c r="J10" s="55"/>
      <c r="K10" s="55"/>
      <c r="L10" s="55"/>
    </row>
    <row r="11" spans="1:12" ht="12.75">
      <c r="A11" s="55"/>
      <c r="B11" s="18" t="s">
        <v>225</v>
      </c>
      <c r="C11" s="55"/>
      <c r="D11" s="55"/>
      <c r="E11" s="55"/>
      <c r="F11" s="55" t="s">
        <v>263</v>
      </c>
      <c r="G11" s="55"/>
      <c r="H11" s="55"/>
      <c r="I11" s="55"/>
      <c r="J11" s="55"/>
      <c r="K11" s="55"/>
      <c r="L11" s="55"/>
    </row>
    <row r="12" spans="1:12" ht="12.75">
      <c r="A12" s="55"/>
      <c r="B12" s="3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2.75">
      <c r="A13" s="55"/>
      <c r="B13" s="3" t="s">
        <v>165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2.75">
      <c r="A14" s="55"/>
      <c r="B14" s="3" t="s">
        <v>245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2.75">
      <c r="A15" s="55"/>
      <c r="B15" s="3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2.75">
      <c r="A16" s="59" t="s">
        <v>123</v>
      </c>
      <c r="B16" s="16" t="s">
        <v>45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12.75">
      <c r="A17" s="55"/>
      <c r="B17" s="3" t="s">
        <v>46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59" t="s">
        <v>124</v>
      </c>
      <c r="B19" s="16" t="s">
        <v>47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</row>
    <row r="20" spans="1:12" ht="12.75">
      <c r="A20" s="55"/>
      <c r="B20" s="3" t="s">
        <v>180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2.75">
      <c r="A21" s="55"/>
      <c r="B21" s="3" t="s">
        <v>181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2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1:12" ht="12.75">
      <c r="A23" s="59" t="s">
        <v>125</v>
      </c>
      <c r="B23" s="16" t="s">
        <v>48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</row>
    <row r="24" spans="1:12" ht="12.75">
      <c r="A24" s="59"/>
      <c r="B24" s="18" t="s">
        <v>189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2" ht="12.75">
      <c r="A25" s="55"/>
      <c r="B25" s="18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2" ht="12.75">
      <c r="A26" s="59" t="s">
        <v>126</v>
      </c>
      <c r="B26" s="17" t="s">
        <v>50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12.75">
      <c r="A27" s="55"/>
      <c r="B27" s="17" t="s">
        <v>49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2.75">
      <c r="A28" s="55"/>
      <c r="B28" s="55" t="s">
        <v>184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2.75">
      <c r="A29" s="55"/>
      <c r="B29" s="55" t="s">
        <v>49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2.7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59" t="s">
        <v>127</v>
      </c>
      <c r="B31" s="1" t="s">
        <v>51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75">
      <c r="A32" s="55"/>
      <c r="B32" s="18" t="s">
        <v>166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2.75">
      <c r="A33" s="55"/>
      <c r="B33" s="18" t="s">
        <v>167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59" t="s">
        <v>128</v>
      </c>
      <c r="B35" s="1" t="s">
        <v>52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2.75">
      <c r="A36" s="59"/>
      <c r="B36" s="55" t="s">
        <v>188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2.7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1:12" ht="12.75">
      <c r="A38" s="59" t="s">
        <v>129</v>
      </c>
      <c r="B38" s="1" t="s">
        <v>53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2" ht="12.75">
      <c r="A39" s="55"/>
      <c r="B39" s="18" t="s">
        <v>169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1:12" ht="12.75">
      <c r="A40" s="55"/>
      <c r="B40" s="3" t="s">
        <v>168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2" ht="12.7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1:12" ht="12.75">
      <c r="A42" s="59" t="s">
        <v>130</v>
      </c>
      <c r="B42" s="1" t="s">
        <v>54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2" ht="12.75">
      <c r="A43" s="55"/>
      <c r="B43" s="55" t="s">
        <v>170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2.75">
      <c r="A44" s="55"/>
      <c r="B44" s="55" t="s">
        <v>171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1:12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1:12" ht="12.75">
      <c r="A46" s="59" t="s">
        <v>131</v>
      </c>
      <c r="B46" s="1" t="s">
        <v>55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1:12" ht="12.75">
      <c r="A47" s="55"/>
      <c r="B47" s="18" t="s">
        <v>172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1:12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2.75">
      <c r="A49" s="59" t="s">
        <v>132</v>
      </c>
      <c r="B49" s="1" t="s">
        <v>156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1:12" ht="12.75">
      <c r="A50" s="55"/>
      <c r="B50" s="18" t="s">
        <v>173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2.75">
      <c r="A51" s="55"/>
      <c r="B51" s="3" t="s">
        <v>174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1:12" ht="12.75">
      <c r="A52" s="55"/>
      <c r="B52" s="3" t="s">
        <v>226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2.75">
      <c r="A54" s="59" t="s">
        <v>133</v>
      </c>
      <c r="B54" s="16" t="s">
        <v>56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2" ht="12.75">
      <c r="A55" s="55"/>
      <c r="B55" s="18" t="s">
        <v>57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2" ht="12.7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2.75">
      <c r="A57" s="1" t="s">
        <v>154</v>
      </c>
      <c r="B57" s="1" t="s">
        <v>195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2" ht="12.75">
      <c r="A58" s="55"/>
      <c r="B58" s="55" t="s">
        <v>196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1:12" ht="12.75">
      <c r="A59" s="55"/>
      <c r="B59" s="55" t="s">
        <v>197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1:12" ht="12.75">
      <c r="A60" s="55"/>
      <c r="B60" s="55"/>
      <c r="C60" s="55"/>
      <c r="D60" s="55"/>
      <c r="E60" s="55"/>
      <c r="F60" s="55"/>
      <c r="G60" s="55"/>
      <c r="H60" s="22" t="s">
        <v>198</v>
      </c>
      <c r="I60" s="22" t="s">
        <v>198</v>
      </c>
      <c r="J60" s="55"/>
      <c r="K60" s="55"/>
      <c r="L60" s="55"/>
    </row>
    <row r="61" spans="1:12" ht="12.75">
      <c r="A61" s="55"/>
      <c r="B61" s="55"/>
      <c r="C61" s="55"/>
      <c r="D61" s="55"/>
      <c r="E61" s="55"/>
      <c r="F61" s="55"/>
      <c r="G61" s="55"/>
      <c r="H61" s="22" t="s">
        <v>228</v>
      </c>
      <c r="I61" s="22" t="s">
        <v>227</v>
      </c>
      <c r="J61" s="55"/>
      <c r="K61" s="55"/>
      <c r="L61" s="55"/>
    </row>
    <row r="62" spans="1:12" ht="12.75">
      <c r="A62" s="55"/>
      <c r="B62" s="55"/>
      <c r="C62" s="55"/>
      <c r="D62" s="55"/>
      <c r="E62" s="55"/>
      <c r="F62" s="55"/>
      <c r="G62" s="55"/>
      <c r="H62" s="22" t="s">
        <v>2</v>
      </c>
      <c r="I62" s="22" t="s">
        <v>2</v>
      </c>
      <c r="J62" s="55"/>
      <c r="K62" s="55"/>
      <c r="L62" s="55"/>
    </row>
    <row r="63" spans="1:12" ht="12.75">
      <c r="A63" s="55"/>
      <c r="B63" s="55"/>
      <c r="C63" s="55" t="s">
        <v>199</v>
      </c>
      <c r="D63" s="55"/>
      <c r="E63" s="55"/>
      <c r="F63" s="55"/>
      <c r="G63" s="55"/>
      <c r="H63" s="85">
        <v>11432</v>
      </c>
      <c r="I63" s="85">
        <v>0</v>
      </c>
      <c r="J63" s="55"/>
      <c r="K63" s="55"/>
      <c r="L63" s="55"/>
    </row>
    <row r="64" spans="1:12" ht="12.75">
      <c r="A64" s="55"/>
      <c r="B64" s="55"/>
      <c r="C64" s="55" t="s">
        <v>202</v>
      </c>
      <c r="D64" s="55"/>
      <c r="E64" s="55"/>
      <c r="F64" s="55"/>
      <c r="G64" s="55"/>
      <c r="H64" s="85">
        <v>7841</v>
      </c>
      <c r="I64" s="85">
        <v>9504</v>
      </c>
      <c r="J64" s="55"/>
      <c r="K64" s="55"/>
      <c r="L64" s="55"/>
    </row>
    <row r="65" spans="1:12" ht="13.5" thickBot="1">
      <c r="A65" s="55"/>
      <c r="B65" s="55"/>
      <c r="C65" s="55"/>
      <c r="D65" s="55"/>
      <c r="E65" s="55"/>
      <c r="F65" s="55"/>
      <c r="G65" s="55"/>
      <c r="H65" s="112">
        <v>19273</v>
      </c>
      <c r="I65" s="112">
        <v>9504</v>
      </c>
      <c r="J65" s="55"/>
      <c r="K65" s="55"/>
      <c r="L65" s="55"/>
    </row>
    <row r="66" spans="1:12" ht="13.5" thickTop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ht="12.7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1:12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2.75">
      <c r="A71" s="59" t="s">
        <v>135</v>
      </c>
      <c r="B71" s="16" t="s">
        <v>58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ht="12.75">
      <c r="A72" s="59"/>
      <c r="B72" s="3" t="s">
        <v>249</v>
      </c>
      <c r="C72" s="55"/>
      <c r="D72" s="129"/>
      <c r="E72" s="129"/>
      <c r="F72" s="129"/>
      <c r="G72" s="129"/>
      <c r="H72" s="129"/>
      <c r="I72" s="129"/>
      <c r="J72" s="129"/>
      <c r="K72" s="129"/>
      <c r="L72" s="55"/>
    </row>
    <row r="73" spans="1:12" ht="12.75">
      <c r="A73" s="59"/>
      <c r="B73" s="3" t="s">
        <v>257</v>
      </c>
      <c r="C73" s="55"/>
      <c r="D73" s="129"/>
      <c r="E73" s="129"/>
      <c r="F73" s="129"/>
      <c r="G73" s="129"/>
      <c r="H73" s="129"/>
      <c r="I73" s="129"/>
      <c r="J73" s="129"/>
      <c r="K73" s="129"/>
      <c r="L73" s="55"/>
    </row>
    <row r="74" spans="1:12" ht="12.75">
      <c r="A74" s="59"/>
      <c r="B74" s="3" t="s">
        <v>258</v>
      </c>
      <c r="C74" s="55"/>
      <c r="D74" s="129"/>
      <c r="E74" s="129"/>
      <c r="F74" s="129"/>
      <c r="G74" s="129"/>
      <c r="H74" s="129"/>
      <c r="I74" s="129"/>
      <c r="J74" s="129"/>
      <c r="K74" s="129"/>
      <c r="L74" s="55"/>
    </row>
    <row r="75" spans="1:12" ht="12.75">
      <c r="A75" s="59"/>
      <c r="B75" s="3" t="s">
        <v>259</v>
      </c>
      <c r="C75" s="55"/>
      <c r="D75" s="129"/>
      <c r="E75" s="129"/>
      <c r="F75" s="129"/>
      <c r="G75" s="129"/>
      <c r="H75" s="129"/>
      <c r="I75" s="129"/>
      <c r="J75" s="129"/>
      <c r="K75" s="129"/>
      <c r="L75" s="55"/>
    </row>
    <row r="76" spans="1:12" ht="12.75">
      <c r="A76" s="59"/>
      <c r="B76" s="3" t="s">
        <v>260</v>
      </c>
      <c r="C76" s="55"/>
      <c r="D76" s="129"/>
      <c r="E76" s="129"/>
      <c r="F76" s="129"/>
      <c r="G76" s="129"/>
      <c r="H76" s="129"/>
      <c r="I76" s="129"/>
      <c r="J76" s="129"/>
      <c r="K76" s="129"/>
      <c r="L76" s="55"/>
    </row>
    <row r="77" spans="1:12" ht="12.75">
      <c r="A77" s="59"/>
      <c r="B77" s="3" t="s">
        <v>261</v>
      </c>
      <c r="C77" s="55"/>
      <c r="D77" s="129"/>
      <c r="E77" s="129"/>
      <c r="F77" s="129"/>
      <c r="G77" s="129"/>
      <c r="H77" s="129"/>
      <c r="I77" s="129"/>
      <c r="J77" s="129"/>
      <c r="K77" s="129"/>
      <c r="L77" s="55"/>
    </row>
    <row r="78" spans="1:12" ht="12.75">
      <c r="A78" s="59"/>
      <c r="B78" s="3"/>
      <c r="C78" s="55"/>
      <c r="D78" s="129"/>
      <c r="E78" s="129"/>
      <c r="F78" s="129"/>
      <c r="G78" s="129"/>
      <c r="H78" s="129"/>
      <c r="I78" s="129"/>
      <c r="J78" s="129"/>
      <c r="K78" s="129"/>
      <c r="L78" s="55"/>
    </row>
    <row r="79" spans="1:12" ht="12.75">
      <c r="A79" s="59" t="s">
        <v>136</v>
      </c>
      <c r="B79" s="19" t="s">
        <v>155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ht="12.75">
      <c r="A80" s="74"/>
      <c r="B80" s="18"/>
      <c r="C80" s="73"/>
      <c r="D80" s="73"/>
      <c r="E80" s="73"/>
      <c r="F80" s="73"/>
      <c r="G80" s="73"/>
      <c r="H80" s="73"/>
      <c r="I80" s="73" t="s">
        <v>59</v>
      </c>
      <c r="J80" s="55"/>
      <c r="K80" s="55"/>
      <c r="L80" s="55"/>
    </row>
    <row r="81" spans="1:12" ht="12.75">
      <c r="A81" s="74"/>
      <c r="B81" s="18"/>
      <c r="C81" s="73"/>
      <c r="D81" s="73"/>
      <c r="E81" s="73"/>
      <c r="F81" s="73"/>
      <c r="G81" s="73"/>
      <c r="H81" s="22" t="s">
        <v>60</v>
      </c>
      <c r="I81" s="73" t="s">
        <v>61</v>
      </c>
      <c r="J81" s="55"/>
      <c r="K81" s="55"/>
      <c r="L81" s="55"/>
    </row>
    <row r="82" spans="1:12" ht="12.75">
      <c r="A82" s="74"/>
      <c r="B82" s="18"/>
      <c r="C82" s="73"/>
      <c r="D82" s="73"/>
      <c r="E82" s="73"/>
      <c r="F82" s="73"/>
      <c r="G82" s="73"/>
      <c r="H82" s="22" t="s">
        <v>62</v>
      </c>
      <c r="I82" s="73" t="s">
        <v>62</v>
      </c>
      <c r="J82" s="55"/>
      <c r="K82" s="55"/>
      <c r="L82" s="55"/>
    </row>
    <row r="83" spans="1:12" ht="12.75">
      <c r="A83" s="74"/>
      <c r="B83" s="18"/>
      <c r="C83" s="73"/>
      <c r="D83" s="73"/>
      <c r="E83" s="73"/>
      <c r="F83" s="73"/>
      <c r="G83" s="73"/>
      <c r="H83" s="22" t="s">
        <v>228</v>
      </c>
      <c r="I83" s="22" t="s">
        <v>192</v>
      </c>
      <c r="J83" s="55"/>
      <c r="K83" s="55"/>
      <c r="L83" s="55"/>
    </row>
    <row r="84" spans="1:12" ht="12.75">
      <c r="A84" s="74"/>
      <c r="B84" s="18"/>
      <c r="C84" s="73"/>
      <c r="D84" s="73"/>
      <c r="E84" s="73"/>
      <c r="F84" s="73"/>
      <c r="G84" s="73"/>
      <c r="H84" s="22" t="s">
        <v>2</v>
      </c>
      <c r="I84" s="22" t="s">
        <v>2</v>
      </c>
      <c r="J84" s="55"/>
      <c r="K84" s="55"/>
      <c r="L84" s="55"/>
    </row>
    <row r="85" spans="1:13" ht="13.5" thickBot="1">
      <c r="A85" s="74"/>
      <c r="B85" s="18"/>
      <c r="C85" s="3" t="s">
        <v>5</v>
      </c>
      <c r="D85" s="73"/>
      <c r="E85" s="73"/>
      <c r="F85" s="73"/>
      <c r="G85" s="73"/>
      <c r="H85" s="76">
        <v>67652</v>
      </c>
      <c r="I85" s="76">
        <v>62200</v>
      </c>
      <c r="J85" s="107"/>
      <c r="K85" s="78"/>
      <c r="L85" s="101"/>
      <c r="M85" s="102"/>
    </row>
    <row r="86" spans="1:13" ht="14.25" thickBot="1" thickTop="1">
      <c r="A86" s="74"/>
      <c r="B86" s="18"/>
      <c r="C86" s="3" t="s">
        <v>178</v>
      </c>
      <c r="D86" s="73"/>
      <c r="E86" s="73"/>
      <c r="F86" s="73"/>
      <c r="G86" s="73"/>
      <c r="H86" s="79">
        <v>10744</v>
      </c>
      <c r="I86" s="79">
        <v>13765</v>
      </c>
      <c r="J86" s="80"/>
      <c r="K86" s="78"/>
      <c r="L86" s="86"/>
      <c r="M86" s="103"/>
    </row>
    <row r="87" spans="1:12" ht="13.5" thickTop="1">
      <c r="A87" s="74"/>
      <c r="B87" s="75"/>
      <c r="C87" s="73"/>
      <c r="D87" s="73"/>
      <c r="E87" s="73"/>
      <c r="F87" s="73"/>
      <c r="G87" s="73"/>
      <c r="H87" s="73"/>
      <c r="I87" s="81"/>
      <c r="J87" s="82"/>
      <c r="K87" s="55"/>
      <c r="L87" s="86"/>
    </row>
    <row r="88" spans="1:12" ht="12.75">
      <c r="A88" s="74"/>
      <c r="B88" s="75" t="s">
        <v>255</v>
      </c>
      <c r="C88" s="73"/>
      <c r="D88" s="130"/>
      <c r="E88" s="130"/>
      <c r="F88" s="130"/>
      <c r="G88" s="130"/>
      <c r="H88" s="130"/>
      <c r="I88" s="131"/>
      <c r="J88" s="132"/>
      <c r="K88" s="55"/>
      <c r="L88" s="86"/>
    </row>
    <row r="89" spans="1:12" ht="12.75">
      <c r="A89" s="74"/>
      <c r="B89" s="75" t="s">
        <v>250</v>
      </c>
      <c r="C89" s="73"/>
      <c r="D89" s="130"/>
      <c r="E89" s="130"/>
      <c r="F89" s="130"/>
      <c r="G89" s="130"/>
      <c r="H89" s="130"/>
      <c r="I89" s="131"/>
      <c r="J89" s="132"/>
      <c r="K89" s="55"/>
      <c r="L89" s="86"/>
    </row>
    <row r="90" spans="1:12" ht="12.75">
      <c r="A90" s="74"/>
      <c r="B90" s="75" t="s">
        <v>248</v>
      </c>
      <c r="C90" s="73"/>
      <c r="D90" s="130"/>
      <c r="E90" s="130"/>
      <c r="F90" s="130"/>
      <c r="G90" s="130"/>
      <c r="H90" s="130"/>
      <c r="I90" s="131"/>
      <c r="J90" s="132"/>
      <c r="K90" s="55"/>
      <c r="L90" s="86"/>
    </row>
    <row r="91" spans="1:12" ht="12.75">
      <c r="A91" s="74"/>
      <c r="B91" s="75"/>
      <c r="C91" s="73"/>
      <c r="D91" s="73"/>
      <c r="E91" s="73"/>
      <c r="F91" s="73"/>
      <c r="G91" s="73"/>
      <c r="H91" s="73"/>
      <c r="I91" s="81"/>
      <c r="J91" s="82"/>
      <c r="K91" s="55"/>
      <c r="L91" s="86"/>
    </row>
    <row r="92" spans="1:12" ht="12.75">
      <c r="A92" s="59" t="s">
        <v>137</v>
      </c>
      <c r="B92" s="19" t="s">
        <v>200</v>
      </c>
      <c r="C92" s="55"/>
      <c r="D92" s="98"/>
      <c r="E92" s="98"/>
      <c r="F92" s="98"/>
      <c r="G92" s="98"/>
      <c r="H92" s="98"/>
      <c r="I92" s="98"/>
      <c r="J92" s="98"/>
      <c r="K92" s="55"/>
      <c r="L92" s="55"/>
    </row>
    <row r="93" spans="1:12" ht="12.75">
      <c r="A93" s="59"/>
      <c r="B93" s="75" t="s">
        <v>238</v>
      </c>
      <c r="C93" s="55"/>
      <c r="D93" s="129"/>
      <c r="E93" s="129"/>
      <c r="F93" s="129"/>
      <c r="G93" s="129"/>
      <c r="H93" s="129"/>
      <c r="I93" s="129"/>
      <c r="J93" s="129"/>
      <c r="K93" s="129"/>
      <c r="L93" s="55"/>
    </row>
    <row r="94" spans="1:12" ht="12.75">
      <c r="A94" s="59"/>
      <c r="B94" s="75" t="s">
        <v>244</v>
      </c>
      <c r="C94" s="55"/>
      <c r="D94" s="129"/>
      <c r="E94" s="129"/>
      <c r="F94" s="129"/>
      <c r="G94" s="129"/>
      <c r="H94" s="129"/>
      <c r="I94" s="129"/>
      <c r="J94" s="129"/>
      <c r="K94" s="129"/>
      <c r="L94" s="55"/>
    </row>
    <row r="95" spans="1:12" ht="12.75">
      <c r="A95" s="59"/>
      <c r="B95" s="75" t="s">
        <v>251</v>
      </c>
      <c r="C95" s="55"/>
      <c r="D95" s="129"/>
      <c r="E95" s="129"/>
      <c r="F95" s="129"/>
      <c r="G95" s="129"/>
      <c r="H95" s="129"/>
      <c r="I95" s="129"/>
      <c r="J95" s="129"/>
      <c r="K95" s="129"/>
      <c r="L95" s="55"/>
    </row>
    <row r="96" spans="1:12" ht="12.75">
      <c r="A96" s="59"/>
      <c r="B96" s="75" t="s">
        <v>256</v>
      </c>
      <c r="C96" s="55"/>
      <c r="D96" s="129"/>
      <c r="E96" s="129"/>
      <c r="F96" s="129"/>
      <c r="G96" s="129"/>
      <c r="H96" s="129"/>
      <c r="I96" s="129"/>
      <c r="J96" s="129"/>
      <c r="K96" s="129"/>
      <c r="L96" s="55"/>
    </row>
    <row r="97" spans="1:12" ht="12.75">
      <c r="A97" s="59"/>
      <c r="B97" s="75"/>
      <c r="C97" s="55"/>
      <c r="D97" s="98"/>
      <c r="E97" s="98"/>
      <c r="F97" s="98"/>
      <c r="G97" s="98"/>
      <c r="H97" s="98"/>
      <c r="I97" s="98"/>
      <c r="J97" s="98"/>
      <c r="K97" s="55"/>
      <c r="L97" s="55"/>
    </row>
    <row r="98" spans="1:12" ht="12.75">
      <c r="A98" s="59" t="s">
        <v>138</v>
      </c>
      <c r="B98" s="1" t="s">
        <v>203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ht="12.75">
      <c r="A99" s="74"/>
      <c r="B99" s="1" t="s">
        <v>63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2.75">
      <c r="A100" s="74"/>
      <c r="B100" s="55" t="s">
        <v>204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ht="12.75">
      <c r="A101" s="74"/>
      <c r="B101" s="55" t="s">
        <v>185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ht="12.75">
      <c r="A102" s="59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ht="12.75">
      <c r="A103" s="59" t="s">
        <v>139</v>
      </c>
      <c r="B103" s="1" t="s">
        <v>6</v>
      </c>
      <c r="C103" s="55"/>
      <c r="D103" s="55"/>
      <c r="E103" s="55"/>
      <c r="F103" s="55"/>
      <c r="G103" s="55"/>
      <c r="H103" s="55"/>
      <c r="I103" s="124"/>
      <c r="J103" s="125"/>
      <c r="K103" s="55"/>
      <c r="L103" s="55"/>
    </row>
    <row r="104" spans="1:12" ht="12.75">
      <c r="A104" s="59"/>
      <c r="B104" s="1"/>
      <c r="C104" s="55"/>
      <c r="D104" s="55"/>
      <c r="E104" s="55"/>
      <c r="F104" s="55"/>
      <c r="G104" s="55"/>
      <c r="H104" s="22" t="s">
        <v>149</v>
      </c>
      <c r="I104" s="24"/>
      <c r="J104" s="126"/>
      <c r="K104" s="55"/>
      <c r="L104" s="55"/>
    </row>
    <row r="105" spans="1:12" ht="12.75">
      <c r="A105" s="74"/>
      <c r="B105" s="55"/>
      <c r="C105" s="55"/>
      <c r="D105" s="55"/>
      <c r="E105" s="55"/>
      <c r="F105" s="55"/>
      <c r="G105" s="22" t="s">
        <v>60</v>
      </c>
      <c r="H105" s="83" t="s">
        <v>150</v>
      </c>
      <c r="I105" s="125"/>
      <c r="J105" s="127"/>
      <c r="K105" s="55"/>
      <c r="L105" s="22"/>
    </row>
    <row r="106" spans="1:12" ht="12.75">
      <c r="A106" s="74"/>
      <c r="B106" s="55"/>
      <c r="C106" s="55"/>
      <c r="D106" s="55"/>
      <c r="E106" s="55"/>
      <c r="F106" s="55"/>
      <c r="G106" s="22" t="s">
        <v>64</v>
      </c>
      <c r="H106" s="22" t="s">
        <v>62</v>
      </c>
      <c r="I106" s="128"/>
      <c r="J106" s="125"/>
      <c r="K106" s="55"/>
      <c r="L106" s="3"/>
    </row>
    <row r="107" spans="1:12" ht="12.75">
      <c r="A107" s="74"/>
      <c r="B107" s="55"/>
      <c r="C107" s="55"/>
      <c r="D107" s="55"/>
      <c r="E107" s="55"/>
      <c r="F107" s="55"/>
      <c r="G107" s="22" t="s">
        <v>228</v>
      </c>
      <c r="H107" s="22" t="s">
        <v>227</v>
      </c>
      <c r="I107" s="125"/>
      <c r="J107" s="125"/>
      <c r="K107" s="55"/>
      <c r="L107" s="22"/>
    </row>
    <row r="108" spans="1:12" ht="12.75">
      <c r="A108" s="74"/>
      <c r="B108" s="55"/>
      <c r="C108" s="55"/>
      <c r="D108" s="55"/>
      <c r="E108" s="55"/>
      <c r="F108" s="55"/>
      <c r="G108" s="22" t="s">
        <v>2</v>
      </c>
      <c r="H108" s="84" t="s">
        <v>2</v>
      </c>
      <c r="I108" s="125"/>
      <c r="J108" s="125"/>
      <c r="K108" s="55"/>
      <c r="L108" s="22"/>
    </row>
    <row r="109" spans="1:12" ht="12.75">
      <c r="A109" s="74"/>
      <c r="B109" s="55" t="s">
        <v>186</v>
      </c>
      <c r="C109" s="55"/>
      <c r="D109" s="55"/>
      <c r="E109" s="55"/>
      <c r="F109" s="55"/>
      <c r="G109" s="113">
        <v>-224</v>
      </c>
      <c r="H109" s="108">
        <v>0</v>
      </c>
      <c r="I109" s="108"/>
      <c r="J109" s="32"/>
      <c r="K109" s="55"/>
      <c r="L109" s="55"/>
    </row>
    <row r="110" spans="1:12" ht="12.75">
      <c r="A110" s="74"/>
      <c r="B110" s="55" t="s">
        <v>206</v>
      </c>
      <c r="C110" s="55"/>
      <c r="D110" s="55"/>
      <c r="E110" s="55"/>
      <c r="F110" s="55"/>
      <c r="G110" s="114">
        <v>-714</v>
      </c>
      <c r="H110" s="109">
        <v>0</v>
      </c>
      <c r="I110" s="108"/>
      <c r="J110" s="32"/>
      <c r="K110" s="55"/>
      <c r="L110" s="88"/>
    </row>
    <row r="111" spans="1:12" ht="12.75">
      <c r="A111" s="74"/>
      <c r="B111" s="55"/>
      <c r="C111" s="55"/>
      <c r="D111" s="55"/>
      <c r="E111" s="55"/>
      <c r="F111" s="55"/>
      <c r="G111" s="115">
        <v>-938</v>
      </c>
      <c r="H111" s="89">
        <v>0</v>
      </c>
      <c r="I111" s="32"/>
      <c r="J111" s="32"/>
      <c r="K111" s="55"/>
      <c r="L111" s="90"/>
    </row>
    <row r="112" spans="1:12" ht="12.75">
      <c r="A112" s="74"/>
      <c r="B112" s="55" t="s">
        <v>86</v>
      </c>
      <c r="C112" s="55"/>
      <c r="D112" s="55"/>
      <c r="E112" s="55"/>
      <c r="F112" s="55"/>
      <c r="G112" s="117">
        <v>-682</v>
      </c>
      <c r="H112" s="118">
        <v>-853</v>
      </c>
      <c r="I112" s="32"/>
      <c r="J112" s="32"/>
      <c r="K112" s="55"/>
      <c r="L112" s="55"/>
    </row>
    <row r="113" spans="1:12" ht="13.5" thickBot="1">
      <c r="A113" s="74"/>
      <c r="B113" s="55"/>
      <c r="C113" s="55"/>
      <c r="D113" s="55"/>
      <c r="E113" s="55"/>
      <c r="F113" s="55"/>
      <c r="G113" s="116">
        <v>-1620</v>
      </c>
      <c r="H113" s="92">
        <v>-853</v>
      </c>
      <c r="I113" s="32"/>
      <c r="J113" s="32"/>
      <c r="K113" s="55"/>
      <c r="L113" s="55"/>
    </row>
    <row r="114" spans="1:12" ht="13.5" thickTop="1">
      <c r="A114" s="74"/>
      <c r="B114" s="55"/>
      <c r="C114" s="55"/>
      <c r="D114" s="55"/>
      <c r="E114" s="55"/>
      <c r="F114" s="55"/>
      <c r="G114" s="111"/>
      <c r="H114" s="86"/>
      <c r="I114" s="87"/>
      <c r="J114" s="32"/>
      <c r="K114" s="86"/>
      <c r="L114" s="55"/>
    </row>
    <row r="115" spans="1:12" ht="12.75">
      <c r="A115" s="74"/>
      <c r="B115" s="55" t="s">
        <v>239</v>
      </c>
      <c r="C115" s="55"/>
      <c r="D115" s="55"/>
      <c r="E115" s="55"/>
      <c r="F115" s="55"/>
      <c r="G115" s="86"/>
      <c r="H115" s="86"/>
      <c r="I115" s="86"/>
      <c r="J115" s="55"/>
      <c r="K115" s="55"/>
      <c r="L115" s="55"/>
    </row>
    <row r="116" spans="1:12" ht="12.75">
      <c r="A116" s="74"/>
      <c r="B116" s="55"/>
      <c r="C116" s="55"/>
      <c r="D116" s="55"/>
      <c r="E116" s="55"/>
      <c r="F116" s="55"/>
      <c r="G116" s="55"/>
      <c r="H116" s="55"/>
      <c r="I116" s="87"/>
      <c r="J116" s="55"/>
      <c r="K116" s="55"/>
      <c r="L116" s="55"/>
    </row>
    <row r="117" spans="1:12" ht="12.75">
      <c r="A117" s="59" t="s">
        <v>146</v>
      </c>
      <c r="B117" s="1" t="s">
        <v>147</v>
      </c>
      <c r="C117" s="55"/>
      <c r="D117" s="55"/>
      <c r="E117" s="55"/>
      <c r="F117" s="55"/>
      <c r="G117" s="55"/>
      <c r="H117" s="55"/>
      <c r="I117" s="87"/>
      <c r="J117" s="55"/>
      <c r="K117" s="55"/>
      <c r="L117" s="55"/>
    </row>
    <row r="118" spans="1:12" ht="12.75">
      <c r="A118" s="74"/>
      <c r="B118" s="18" t="s">
        <v>229</v>
      </c>
      <c r="C118" s="55"/>
      <c r="D118" s="55"/>
      <c r="E118" s="55"/>
      <c r="F118" s="55"/>
      <c r="G118" s="55"/>
      <c r="H118" s="55"/>
      <c r="I118" s="87"/>
      <c r="J118" s="55"/>
      <c r="K118" s="55"/>
      <c r="L118" s="55"/>
    </row>
    <row r="119" spans="1:12" ht="12.75">
      <c r="A119" s="74"/>
      <c r="B119" s="18"/>
      <c r="C119" s="55"/>
      <c r="D119" s="55"/>
      <c r="E119" s="55"/>
      <c r="F119" s="55"/>
      <c r="G119" s="55"/>
      <c r="H119" s="55"/>
      <c r="I119" s="87"/>
      <c r="J119" s="55"/>
      <c r="K119" s="55"/>
      <c r="L119" s="55"/>
    </row>
    <row r="120" spans="1:12" ht="12.75">
      <c r="A120" s="59" t="s">
        <v>140</v>
      </c>
      <c r="B120" s="1" t="s">
        <v>65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ht="12.75">
      <c r="A121" s="74"/>
      <c r="B121" s="18" t="s">
        <v>194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ht="12.75">
      <c r="A122" s="74"/>
      <c r="B122" s="18"/>
      <c r="C122" s="55"/>
      <c r="D122" s="55"/>
      <c r="E122" s="55"/>
      <c r="F122" s="55"/>
      <c r="G122" s="55"/>
      <c r="H122" s="55"/>
      <c r="I122" s="22" t="s">
        <v>2</v>
      </c>
      <c r="J122" s="55"/>
      <c r="K122" s="55"/>
      <c r="L122" s="55"/>
    </row>
    <row r="123" spans="1:12" ht="12.75">
      <c r="A123" s="74"/>
      <c r="B123" s="18"/>
      <c r="C123" s="55" t="s">
        <v>187</v>
      </c>
      <c r="D123" s="55"/>
      <c r="E123" s="55"/>
      <c r="F123" s="55"/>
      <c r="G123" s="55"/>
      <c r="H123" s="55"/>
      <c r="I123" s="85">
        <v>324</v>
      </c>
      <c r="J123" s="55"/>
      <c r="K123" s="55"/>
      <c r="L123" s="55"/>
    </row>
    <row r="124" spans="1:12" ht="12.75">
      <c r="A124" s="74"/>
      <c r="B124" s="18"/>
      <c r="C124" s="55" t="s">
        <v>230</v>
      </c>
      <c r="D124" s="55"/>
      <c r="E124" s="55"/>
      <c r="F124" s="55"/>
      <c r="G124" s="55"/>
      <c r="H124" s="55"/>
      <c r="I124" s="89">
        <v>268</v>
      </c>
      <c r="J124" s="77"/>
      <c r="K124" s="55"/>
      <c r="L124" s="55"/>
    </row>
    <row r="125" spans="1:12" ht="12.75">
      <c r="A125" s="74"/>
      <c r="B125" s="18"/>
      <c r="C125" s="55"/>
      <c r="D125" s="55"/>
      <c r="E125" s="55"/>
      <c r="F125" s="55"/>
      <c r="G125" s="55"/>
      <c r="H125" s="55"/>
      <c r="I125" s="87"/>
      <c r="J125" s="55"/>
      <c r="K125" s="55"/>
      <c r="L125" s="55"/>
    </row>
    <row r="126" spans="1:12" ht="12.75">
      <c r="A126" s="74"/>
      <c r="B126" s="18" t="s">
        <v>193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2.75">
      <c r="A127" s="7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ht="12.75">
      <c r="A128" s="74"/>
      <c r="B128" s="55" t="s">
        <v>231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ht="12.75">
      <c r="A129" s="74"/>
      <c r="B129" s="55"/>
      <c r="C129" s="55"/>
      <c r="D129" s="55"/>
      <c r="E129" s="55"/>
      <c r="F129" s="55"/>
      <c r="G129" s="55"/>
      <c r="H129" s="55"/>
      <c r="I129" s="22" t="s">
        <v>2</v>
      </c>
      <c r="J129" s="55"/>
      <c r="K129" s="55"/>
      <c r="L129" s="55"/>
    </row>
    <row r="130" spans="1:12" ht="12.75">
      <c r="A130" s="74"/>
      <c r="B130" s="55"/>
      <c r="C130" s="55" t="s">
        <v>66</v>
      </c>
      <c r="D130" s="55"/>
      <c r="E130" s="55"/>
      <c r="F130" s="55"/>
      <c r="G130" s="55"/>
      <c r="H130" s="55"/>
      <c r="I130" s="85">
        <v>9926</v>
      </c>
      <c r="J130" s="55"/>
      <c r="K130" s="55"/>
      <c r="L130" s="55"/>
    </row>
    <row r="131" spans="1:12" ht="12.75">
      <c r="A131" s="74"/>
      <c r="B131" s="55"/>
      <c r="C131" s="55" t="s">
        <v>67</v>
      </c>
      <c r="D131" s="55"/>
      <c r="E131" s="55"/>
      <c r="F131" s="55"/>
      <c r="G131" s="55"/>
      <c r="H131" s="55"/>
      <c r="I131" s="89">
        <v>0</v>
      </c>
      <c r="J131" s="55"/>
      <c r="K131" s="55"/>
      <c r="L131" s="55"/>
    </row>
    <row r="132" spans="1:12" ht="13.5" thickBot="1">
      <c r="A132" s="74"/>
      <c r="B132" s="55"/>
      <c r="C132" s="55" t="s">
        <v>68</v>
      </c>
      <c r="D132" s="55"/>
      <c r="E132" s="55"/>
      <c r="F132" s="55"/>
      <c r="G132" s="55"/>
      <c r="H132" s="55"/>
      <c r="I132" s="91">
        <v>9926</v>
      </c>
      <c r="J132" s="77"/>
      <c r="K132" s="55"/>
      <c r="L132" s="55"/>
    </row>
    <row r="133" spans="1:12" ht="13.5" thickTop="1">
      <c r="A133" s="7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ht="13.5" thickBot="1">
      <c r="A134" s="74"/>
      <c r="B134" s="55"/>
      <c r="C134" s="55" t="s">
        <v>69</v>
      </c>
      <c r="D134" s="55"/>
      <c r="E134" s="55"/>
      <c r="F134" s="55"/>
      <c r="G134" s="55"/>
      <c r="H134" s="55"/>
      <c r="I134" s="93">
        <v>20794</v>
      </c>
      <c r="J134" s="55"/>
      <c r="K134" s="55"/>
      <c r="L134" s="55"/>
    </row>
    <row r="135" spans="1:12" ht="13.5" thickTop="1">
      <c r="A135" s="59" t="s">
        <v>141</v>
      </c>
      <c r="B135" s="1" t="s">
        <v>70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ht="12.75">
      <c r="A136" s="74"/>
      <c r="B136" s="18" t="s">
        <v>182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ht="12.75">
      <c r="A137" s="74"/>
      <c r="B137" s="18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ht="12.75">
      <c r="A138" s="59" t="s">
        <v>142</v>
      </c>
      <c r="B138" s="1" t="s">
        <v>71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ht="12.75">
      <c r="A139" s="74"/>
      <c r="B139" s="133" t="s">
        <v>232</v>
      </c>
      <c r="C139" s="94"/>
      <c r="D139" s="99"/>
      <c r="E139" s="99"/>
      <c r="F139" s="99"/>
      <c r="G139" s="99"/>
      <c r="H139" s="98"/>
      <c r="I139" s="100"/>
      <c r="J139" s="98"/>
      <c r="K139" s="98"/>
      <c r="L139" s="3"/>
    </row>
    <row r="140" spans="1:12" ht="12.75">
      <c r="A140" s="74"/>
      <c r="B140" s="73"/>
      <c r="C140" s="94"/>
      <c r="D140" s="73"/>
      <c r="E140" s="73"/>
      <c r="F140" s="73"/>
      <c r="G140" s="73"/>
      <c r="H140" s="55"/>
      <c r="I140" s="56"/>
      <c r="J140" s="55"/>
      <c r="K140" s="55"/>
      <c r="L140" s="3"/>
    </row>
    <row r="141" spans="1:12" ht="12.75">
      <c r="A141" s="59" t="s">
        <v>143</v>
      </c>
      <c r="B141" s="1" t="s">
        <v>72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ht="12.75">
      <c r="A142" s="74"/>
      <c r="B142" s="18" t="s">
        <v>175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ht="12.75">
      <c r="A143" s="7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ht="12.75">
      <c r="A144" s="59" t="s">
        <v>144</v>
      </c>
      <c r="B144" s="1" t="s">
        <v>73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ht="12.75">
      <c r="A145" s="74"/>
      <c r="B145" s="18" t="s">
        <v>74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ht="12.75">
      <c r="A146" s="7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ht="12.75">
      <c r="A147" s="59" t="s">
        <v>145</v>
      </c>
      <c r="B147" s="1" t="s">
        <v>75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2.75">
      <c r="A148" s="59"/>
      <c r="B148" s="55" t="s">
        <v>233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ht="12.75">
      <c r="A149" s="59"/>
      <c r="B149" s="18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ht="12.75">
      <c r="A150" s="59" t="s">
        <v>134</v>
      </c>
      <c r="B150" s="1" t="s">
        <v>148</v>
      </c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ht="12.75">
      <c r="A151" s="55"/>
      <c r="B151" s="55" t="s">
        <v>77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ht="12.75">
      <c r="A152" s="55"/>
      <c r="B152" s="55" t="s">
        <v>240</v>
      </c>
      <c r="C152" s="55"/>
      <c r="D152" s="98"/>
      <c r="E152" s="98"/>
      <c r="F152" s="98"/>
      <c r="G152" s="98"/>
      <c r="H152" s="98"/>
      <c r="I152" s="98"/>
      <c r="J152" s="98"/>
      <c r="K152" s="55"/>
      <c r="L152" s="55"/>
    </row>
    <row r="153" spans="1:12" ht="12.75">
      <c r="A153" s="55"/>
      <c r="B153" s="55" t="s">
        <v>234</v>
      </c>
      <c r="C153" s="55"/>
      <c r="D153" s="98"/>
      <c r="E153" s="98"/>
      <c r="F153" s="98"/>
      <c r="G153" s="98"/>
      <c r="H153" s="98"/>
      <c r="I153" s="98"/>
      <c r="J153" s="98"/>
      <c r="K153" s="55"/>
      <c r="L153" s="55"/>
    </row>
    <row r="154" spans="1:12" ht="12.75">
      <c r="A154" s="55"/>
      <c r="B154" s="55" t="s">
        <v>241</v>
      </c>
      <c r="C154" s="55"/>
      <c r="D154" s="98"/>
      <c r="E154" s="98"/>
      <c r="F154" s="98"/>
      <c r="G154" s="98"/>
      <c r="H154" s="98"/>
      <c r="I154" s="98"/>
      <c r="J154" s="98"/>
      <c r="K154" s="55"/>
      <c r="L154" s="55"/>
    </row>
    <row r="155" spans="1:12" ht="12.75">
      <c r="A155" s="55"/>
      <c r="B155" s="55" t="s">
        <v>246</v>
      </c>
      <c r="C155" s="55"/>
      <c r="D155" s="98"/>
      <c r="E155" s="98"/>
      <c r="F155" s="98"/>
      <c r="G155" s="98"/>
      <c r="H155" s="98"/>
      <c r="I155" s="98"/>
      <c r="J155" s="98"/>
      <c r="K155" s="55"/>
      <c r="L155" s="55"/>
    </row>
    <row r="156" spans="1:12" ht="12.75">
      <c r="A156" s="55"/>
      <c r="B156" s="55" t="s">
        <v>235</v>
      </c>
      <c r="C156" s="55"/>
      <c r="D156" s="98"/>
      <c r="E156" s="98"/>
      <c r="F156" s="98"/>
      <c r="G156" s="98"/>
      <c r="H156" s="98"/>
      <c r="I156" s="98"/>
      <c r="J156" s="98"/>
      <c r="K156" s="55"/>
      <c r="L156" s="55"/>
    </row>
    <row r="157" spans="1:12" ht="12.75">
      <c r="A157" s="55"/>
      <c r="B157" s="55"/>
      <c r="C157" s="55"/>
      <c r="D157" s="98"/>
      <c r="E157" s="98"/>
      <c r="F157" s="98"/>
      <c r="G157" s="98"/>
      <c r="H157" s="98"/>
      <c r="I157" s="98"/>
      <c r="J157" s="98"/>
      <c r="K157" s="55"/>
      <c r="L157" s="55"/>
    </row>
    <row r="158" spans="1:12" ht="12.75">
      <c r="A158" s="55"/>
      <c r="B158" s="55" t="s">
        <v>78</v>
      </c>
      <c r="C158" s="55"/>
      <c r="D158" s="98"/>
      <c r="E158" s="98"/>
      <c r="F158" s="98"/>
      <c r="G158" s="98"/>
      <c r="H158" s="98"/>
      <c r="I158" s="98"/>
      <c r="J158" s="98"/>
      <c r="K158" s="55"/>
      <c r="L158" s="55"/>
    </row>
    <row r="159" spans="1:12" ht="12.75">
      <c r="A159" s="55"/>
      <c r="B159" s="55" t="s">
        <v>242</v>
      </c>
      <c r="C159" s="55"/>
      <c r="D159" s="98"/>
      <c r="E159" s="98"/>
      <c r="F159" s="98"/>
      <c r="G159" s="98"/>
      <c r="H159" s="98"/>
      <c r="I159" s="98"/>
      <c r="J159" s="98"/>
      <c r="K159" s="55"/>
      <c r="L159" s="55"/>
    </row>
    <row r="160" spans="1:12" ht="12.75">
      <c r="A160" s="55"/>
      <c r="B160" s="55" t="s">
        <v>236</v>
      </c>
      <c r="C160" s="55"/>
      <c r="D160" s="98"/>
      <c r="E160" s="98"/>
      <c r="F160" s="98"/>
      <c r="G160" s="98"/>
      <c r="H160" s="98"/>
      <c r="I160" s="98"/>
      <c r="J160" s="98"/>
      <c r="K160" s="55"/>
      <c r="L160" s="55"/>
    </row>
    <row r="161" spans="1:12" ht="12.75">
      <c r="A161" s="55"/>
      <c r="B161" s="55" t="s">
        <v>243</v>
      </c>
      <c r="C161" s="55"/>
      <c r="D161" s="98"/>
      <c r="E161" s="98"/>
      <c r="F161" s="98"/>
      <c r="G161" s="98"/>
      <c r="H161" s="98"/>
      <c r="I161" s="98"/>
      <c r="J161" s="98"/>
      <c r="K161" s="55"/>
      <c r="L161" s="55"/>
    </row>
    <row r="162" spans="1:12" ht="12.75">
      <c r="A162" s="55"/>
      <c r="B162" s="55" t="s">
        <v>247</v>
      </c>
      <c r="C162" s="55"/>
      <c r="D162" s="98"/>
      <c r="E162" s="98"/>
      <c r="F162" s="98"/>
      <c r="G162" s="98"/>
      <c r="H162" s="98"/>
      <c r="I162" s="98"/>
      <c r="J162" s="98"/>
      <c r="K162" s="55"/>
      <c r="L162" s="55"/>
    </row>
    <row r="163" spans="1:12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ht="12.75">
      <c r="A164" s="55"/>
      <c r="B164" s="55" t="s">
        <v>179</v>
      </c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ht="12.75">
      <c r="A166" s="55"/>
      <c r="B166" s="55" t="s">
        <v>79</v>
      </c>
      <c r="C166" s="55"/>
      <c r="D166" s="55"/>
      <c r="E166" s="55"/>
      <c r="F166" s="55"/>
      <c r="G166" s="55"/>
      <c r="H166" s="55"/>
      <c r="I166" s="85">
        <v>183186000</v>
      </c>
      <c r="J166" s="55"/>
      <c r="K166" s="55"/>
      <c r="L166" s="55"/>
    </row>
    <row r="167" spans="1:12" ht="12.75">
      <c r="A167" s="55"/>
      <c r="B167" s="55" t="s">
        <v>80</v>
      </c>
      <c r="C167" s="55"/>
      <c r="D167" s="55"/>
      <c r="E167" s="55"/>
      <c r="F167" s="55"/>
      <c r="G167" s="55"/>
      <c r="H167" s="55"/>
      <c r="I167" s="85">
        <v>108000</v>
      </c>
      <c r="J167" s="55"/>
      <c r="K167" s="55"/>
      <c r="L167" s="55"/>
    </row>
    <row r="168" spans="1:12" ht="13.5" thickBot="1">
      <c r="A168" s="55"/>
      <c r="B168" s="55" t="s">
        <v>81</v>
      </c>
      <c r="C168" s="55"/>
      <c r="D168" s="55"/>
      <c r="E168" s="55"/>
      <c r="F168" s="55"/>
      <c r="G168" s="55"/>
      <c r="H168" s="55"/>
      <c r="I168" s="95">
        <v>183294000</v>
      </c>
      <c r="J168" s="55"/>
      <c r="K168" s="55"/>
      <c r="L168" s="55"/>
    </row>
    <row r="169" spans="1:12" ht="13.5" thickTop="1">
      <c r="A169" s="55"/>
      <c r="B169" s="55"/>
      <c r="C169" s="55"/>
      <c r="D169" s="55"/>
      <c r="E169" s="55"/>
      <c r="F169" s="55"/>
      <c r="G169" s="55"/>
      <c r="H169" s="55"/>
      <c r="I169" s="96"/>
      <c r="J169" s="55"/>
      <c r="K169" s="55"/>
      <c r="L169" s="55"/>
    </row>
    <row r="170" spans="1:12" ht="12.75">
      <c r="A170" s="55"/>
      <c r="B170" s="55"/>
      <c r="C170" s="55"/>
      <c r="D170" s="55"/>
      <c r="E170" s="55"/>
      <c r="F170" s="55"/>
      <c r="G170" s="55"/>
      <c r="H170" s="55"/>
      <c r="I170" s="96"/>
      <c r="J170" s="55"/>
      <c r="K170" s="55"/>
      <c r="L170" s="55"/>
    </row>
    <row r="171" spans="1:12" ht="12.75">
      <c r="A171" s="55"/>
      <c r="B171" s="55"/>
      <c r="C171" s="55"/>
      <c r="D171" s="55"/>
      <c r="E171" s="55"/>
      <c r="F171" s="55"/>
      <c r="G171" s="55"/>
      <c r="H171" s="55"/>
      <c r="I171" s="96"/>
      <c r="J171" s="55"/>
      <c r="K171" s="55"/>
      <c r="L171" s="55"/>
    </row>
    <row r="172" spans="1:12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ht="12.75">
      <c r="A174" s="55"/>
      <c r="B174" s="18" t="s">
        <v>82</v>
      </c>
      <c r="C174" s="73"/>
      <c r="D174" s="73"/>
      <c r="E174" s="73"/>
      <c r="F174" s="55"/>
      <c r="G174" s="55"/>
      <c r="H174" s="55"/>
      <c r="I174" s="55"/>
      <c r="J174" s="55"/>
      <c r="K174" s="55"/>
      <c r="L174" s="55"/>
    </row>
    <row r="175" spans="1:12" ht="12.75">
      <c r="A175" s="55"/>
      <c r="B175" s="55"/>
      <c r="C175" s="73"/>
      <c r="D175" s="73"/>
      <c r="E175" s="73"/>
      <c r="F175" s="55"/>
      <c r="G175" s="55"/>
      <c r="H175" s="55"/>
      <c r="I175" s="55"/>
      <c r="J175" s="55"/>
      <c r="K175" s="55"/>
      <c r="L175" s="55"/>
    </row>
    <row r="176" spans="1:12" ht="12.75">
      <c r="A176" s="55"/>
      <c r="B176" s="55"/>
      <c r="C176" s="73"/>
      <c r="D176" s="73"/>
      <c r="E176" s="73"/>
      <c r="F176" s="55"/>
      <c r="G176" s="55"/>
      <c r="H176" s="55"/>
      <c r="I176" s="55"/>
      <c r="J176" s="55"/>
      <c r="K176" s="55"/>
      <c r="L176" s="55"/>
    </row>
    <row r="177" spans="1:12" ht="12.75">
      <c r="A177" s="55"/>
      <c r="B177" s="18"/>
      <c r="C177" s="73"/>
      <c r="D177" s="73"/>
      <c r="E177" s="73"/>
      <c r="F177" s="55"/>
      <c r="G177" s="55"/>
      <c r="H177" s="55"/>
      <c r="I177" s="55"/>
      <c r="J177" s="55"/>
      <c r="K177" s="55"/>
      <c r="L177" s="55"/>
    </row>
    <row r="178" spans="1:12" ht="12.75">
      <c r="A178" s="55"/>
      <c r="B178" s="18" t="s">
        <v>83</v>
      </c>
      <c r="C178" s="73"/>
      <c r="D178" s="73"/>
      <c r="E178" s="73"/>
      <c r="F178" s="55"/>
      <c r="G178" s="55"/>
      <c r="H178" s="55"/>
      <c r="I178" s="55"/>
      <c r="J178" s="55"/>
      <c r="K178" s="55"/>
      <c r="L178" s="55"/>
    </row>
    <row r="179" spans="1:12" ht="12.75">
      <c r="A179" s="55"/>
      <c r="B179" s="18" t="s">
        <v>252</v>
      </c>
      <c r="C179" s="73"/>
      <c r="D179" s="73"/>
      <c r="E179" s="73"/>
      <c r="F179" s="55"/>
      <c r="G179" s="55"/>
      <c r="H179" s="55"/>
      <c r="I179" s="55"/>
      <c r="J179" s="55"/>
      <c r="K179" s="55"/>
      <c r="L179" s="55"/>
    </row>
    <row r="180" spans="1:12" ht="12.75">
      <c r="A180" s="55"/>
      <c r="B180" s="18" t="s">
        <v>253</v>
      </c>
      <c r="C180" s="73"/>
      <c r="D180" s="73"/>
      <c r="E180" s="73"/>
      <c r="F180" s="55"/>
      <c r="G180" s="55"/>
      <c r="H180" s="55"/>
      <c r="I180" s="55"/>
      <c r="J180" s="55"/>
      <c r="K180" s="55"/>
      <c r="L180" s="55"/>
    </row>
    <row r="181" spans="1:12" ht="12.75">
      <c r="A181" s="55"/>
      <c r="B181" s="55"/>
      <c r="C181" s="73"/>
      <c r="D181" s="73"/>
      <c r="E181" s="73"/>
      <c r="F181" s="55"/>
      <c r="G181" s="55"/>
      <c r="H181" s="55"/>
      <c r="I181" s="55"/>
      <c r="J181" s="55"/>
      <c r="K181" s="55"/>
      <c r="L181" s="55"/>
    </row>
    <row r="182" spans="1:12" ht="12.75">
      <c r="A182" s="55"/>
      <c r="B182" s="97" t="s">
        <v>237</v>
      </c>
      <c r="C182" s="73"/>
      <c r="D182" s="73"/>
      <c r="E182" s="73"/>
      <c r="F182" s="55"/>
      <c r="G182" s="55"/>
      <c r="H182" s="55"/>
      <c r="I182" s="55"/>
      <c r="J182" s="55"/>
      <c r="K182" s="55"/>
      <c r="L182" s="55"/>
    </row>
    <row r="183" spans="1:12" ht="12.75">
      <c r="A183" s="55"/>
      <c r="B183" s="18" t="s">
        <v>254</v>
      </c>
      <c r="C183" s="73"/>
      <c r="D183" s="73"/>
      <c r="E183" s="73"/>
      <c r="F183" s="55"/>
      <c r="G183" s="55"/>
      <c r="H183" s="55"/>
      <c r="I183" s="55"/>
      <c r="J183" s="55"/>
      <c r="K183" s="55"/>
      <c r="L183" s="55"/>
    </row>
    <row r="184" spans="1:12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</sheetData>
  <printOptions/>
  <pageMargins left="1.08" right="0.75" top="1" bottom="1" header="0.5" footer="0.5"/>
  <pageSetup horizontalDpi="600" verticalDpi="600" orientation="portrait" paperSize="9" scale="75" r:id="rId1"/>
  <headerFooter alignWithMargins="0">
    <oddFooter>&amp;CPage &amp;P</oddFooter>
  </headerFooter>
  <rowBreaks count="2" manualBreakCount="2">
    <brk id="69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hblu</cp:lastModifiedBy>
  <cp:lastPrinted>2004-10-20T06:35:01Z</cp:lastPrinted>
  <dcterms:created xsi:type="dcterms:W3CDTF">2002-09-05T08:26:04Z</dcterms:created>
  <dcterms:modified xsi:type="dcterms:W3CDTF">2004-10-20T07:03:12Z</dcterms:modified>
  <cp:category/>
  <cp:version/>
  <cp:contentType/>
  <cp:contentStatus/>
</cp:coreProperties>
</file>