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75" activeTab="5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3">'Equity'!$A$1:$I$46</definedName>
    <definedName name="_xlnm.Print_Area" localSheetId="5">'Notes'!$A$8:$K$190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<sst xmlns="http://schemas.openxmlformats.org/spreadsheetml/2006/main" count="371" uniqueCount="270">
  <si>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</si>
  <si>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</si>
  <si>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</si>
  <si>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</si>
  <si>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</si>
  <si>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</si>
  <si>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</si>
  <si>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</si>
  <si>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</si>
  <si>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</si>
  <si>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</si>
  <si>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</si>
  <si>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</si>
  <si>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</si>
  <si>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</si>
  <si>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Debtors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</si>
  <si>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</si>
  <si>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</si>
  <si>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</si>
  <si>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</si>
  <si>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</si>
  <si>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</si>
  <si>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</si>
  <si>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</si>
  <si>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</si>
  <si>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</si>
  <si>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</si>
  <si>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</si>
  <si>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</si>
  <si>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</si>
  <si>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</si>
  <si>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</si>
  <si>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</si>
  <si>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</si>
  <si>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</si>
  <si>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</si>
  <si>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</si>
  <si>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</si>
  <si>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</si>
  <si>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</si>
  <si>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</si>
  <si>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</si>
  <si>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</si>
  <si>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>Net cash flows from financing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</si>
  <si>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</si>
  <si>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</si>
  <si>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</si>
  <si>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</si>
  <si>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</si>
  <si>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</si>
  <si>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</si>
  <si>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</si>
  <si>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</si>
  <si>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</si>
  <si>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</si>
  <si>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</si>
  <si>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</si>
  <si>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</si>
  <si>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</si>
  <si>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There were no contingent liabilities or assets arising at the date of issuance of this report.</t>
  </si>
  <si>
    <t>Review of performance</t>
  </si>
  <si>
    <t>Immediate</t>
  </si>
  <si>
    <t>Current</t>
  </si>
  <si>
    <t>preceding</t>
  </si>
  <si>
    <t>quarter</t>
  </si>
  <si>
    <t>Current year prospect</t>
  </si>
  <si>
    <t>guarantee.</t>
  </si>
  <si>
    <t xml:space="preserve">Explanation on variances of actual results compared with forecasted and shortfall in profit 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</si>
  <si>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</si>
  <si>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</si>
  <si>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</si>
  <si>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</si>
  <si>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</si>
  <si>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</si>
  <si>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</si>
  <si>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</si>
  <si>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</si>
  <si>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</si>
  <si>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</si>
  <si>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</si>
  <si>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Earnings per share</t>
  </si>
  <si>
    <t>(I) Basic earnings per share</t>
  </si>
  <si>
    <t>(II) Diluted earnings per share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</si>
  <si>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</si>
  <si>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</si>
  <si>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</si>
  <si>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</si>
  <si>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</si>
  <si>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KUALA LUMPUR</t>
  </si>
  <si>
    <t>Changes in working capital:</t>
  </si>
  <si>
    <t>Adjustment for non-cash flow:</t>
  </si>
  <si>
    <t xml:space="preserve">Share of associated companies' taxation </t>
  </si>
  <si>
    <t>Interest income</t>
  </si>
  <si>
    <t>Interest expense</t>
  </si>
  <si>
    <t>Share of profit of associates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</si>
  <si>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</si>
  <si>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</si>
  <si>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</si>
  <si>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</si>
  <si>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</si>
  <si>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</si>
  <si>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</si>
  <si>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</si>
  <si>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</si>
  <si>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</si>
  <si>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</si>
  <si>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</si>
  <si>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</si>
  <si>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</si>
  <si>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</si>
  <si>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</si>
  <si>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</si>
  <si>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</si>
  <si>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</si>
  <si>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</si>
  <si>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</si>
  <si>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</si>
  <si>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</si>
  <si>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</si>
  <si>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</si>
  <si>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</si>
  <si>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</si>
  <si>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</si>
  <si>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</si>
  <si>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Restated balance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</si>
  <si>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</si>
  <si>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</si>
  <si>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</si>
  <si>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</si>
  <si>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</si>
  <si>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</si>
  <si>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</si>
  <si>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</si>
  <si>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</si>
  <si>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</si>
  <si>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</si>
  <si>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</si>
  <si>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</si>
  <si>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</si>
  <si>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</si>
  <si>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</si>
  <si>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</si>
  <si>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</si>
  <si>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</si>
  <si>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</si>
  <si>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</si>
  <si>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</si>
  <si>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</si>
  <si>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</si>
  <si>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</si>
  <si>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</si>
  <si>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</si>
  <si>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</si>
  <si>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</si>
  <si>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Earnings /(Loss) per share</t>
  </si>
  <si>
    <t>Preceding</t>
  </si>
  <si>
    <t>corresponding</t>
  </si>
  <si>
    <t>Quarter ended</t>
  </si>
  <si>
    <t xml:space="preserve">   (Incorporated in Malaysia)</t>
  </si>
  <si>
    <t>(Incorporated in Malaysia)</t>
  </si>
  <si>
    <t>Comparison of profit before tax for the current quarter with immediate preceding quarter</t>
  </si>
  <si>
    <t>COMPANY SECRETARY</t>
  </si>
  <si>
    <t>Changes in composition of the Group</t>
  </si>
  <si>
    <t>Cash &amp; cash equivalents at end of period</t>
  </si>
  <si>
    <t>-</t>
  </si>
  <si>
    <t>Basic (sen)</t>
  </si>
  <si>
    <t>Diluted (sen)</t>
  </si>
  <si>
    <t>At 1 July 2002</t>
  </si>
  <si>
    <t xml:space="preserve">Final dividend of 7 sen per share less </t>
  </si>
  <si>
    <t>tax of 28 %</t>
  </si>
  <si>
    <t>Profit before taxation</t>
  </si>
  <si>
    <t>Profit after taxation/</t>
  </si>
  <si>
    <t>Net profit for the period</t>
  </si>
  <si>
    <t>earnings per share is the same as the basic earnings per share.</t>
  </si>
  <si>
    <t>Trade and other payables</t>
  </si>
  <si>
    <t>30 June 2003</t>
  </si>
  <si>
    <t>The same accounting policies and methods of computations are followed in the quarterly financial statements as</t>
  </si>
  <si>
    <t xml:space="preserve">The interim financial report is unaudited and has been prepared in compliance with MASB 26, Interim Financial 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</si>
  <si>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</si>
  <si>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</si>
  <si>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</si>
  <si>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 xml:space="preserve">No segmental information is disclosed as the Company only engages in the manufacture and sale of cement and </t>
  </si>
  <si>
    <t>There were no amendments in the valuation amount of revalued assets brought forward  to the current quarter ended</t>
  </si>
  <si>
    <t>and financial year to date.</t>
  </si>
  <si>
    <t>There were no material events subsequent to the end of the period reported at the date of issuance of this report.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</si>
  <si>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</si>
  <si>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</si>
  <si>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There were no financial instruments negotiated with off balance sheet risk at the date of issuance of this report.</t>
  </si>
  <si>
    <t xml:space="preserve">Effect of adopting MASB 25 </t>
  </si>
  <si>
    <t>Issue of share - Exercise of options</t>
  </si>
  <si>
    <t>Group by the weighted average number of ordinary shares in issue during the current quarter of</t>
  </si>
  <si>
    <t>Operating profit</t>
  </si>
  <si>
    <t>Net increase/(decrease) in cash and cash equivalent</t>
  </si>
  <si>
    <t>Consolidated Profit before tax</t>
  </si>
  <si>
    <t>The calculation of the weighted average number of ordinary shares (diluted) is as follows:</t>
  </si>
  <si>
    <t xml:space="preserve">The operations of the Group generally follow the performance of the property development, infrastructure and </t>
  </si>
  <si>
    <t>construction industry.</t>
  </si>
  <si>
    <t>There were no announcement of any corporate proposal during the current financial period to date.</t>
  </si>
  <si>
    <t>with the Annual Financial Report for the year ended 30 June 2003.</t>
  </si>
  <si>
    <t>30.09.03</t>
  </si>
  <si>
    <t>Total profit on disposals</t>
  </si>
  <si>
    <t xml:space="preserve">There were no purchases of quoted securities for the current quarter. </t>
  </si>
  <si>
    <t>At 1 July 2003</t>
  </si>
  <si>
    <t>Net loss for the period</t>
  </si>
  <si>
    <t>compared with the most recent annual financial statements for the year ended 30 June 2003.</t>
  </si>
  <si>
    <t>There was no sale of unquoted investments or properties during the current financial quarter.</t>
  </si>
  <si>
    <t>the Annual Financial Report for the year ended 30 June 2003.</t>
  </si>
  <si>
    <t>Annual Financial Report for the year ended 30 June 2003.</t>
  </si>
  <si>
    <t>Particulars of disposals of quoted securities for the current quarter were as follows:</t>
  </si>
  <si>
    <t>Net Change in current assets/(liabilities)</t>
  </si>
  <si>
    <t>There were no estimations of amount used in our previous reporting having a material impact in the current reporting</t>
  </si>
  <si>
    <t xml:space="preserve">There were no corporate exercise proposed or announced in the last financial year ended that warrant the </t>
  </si>
  <si>
    <t>preparation of profit forecast nor any contract negotiated with profit guarantee.</t>
  </si>
  <si>
    <t>Summary of Key Financial Information for the financial 6 months period ended 31.12.2003</t>
  </si>
  <si>
    <t>FOR THE 2nd QUARTER ENDED 31 DECEMBER 2003</t>
  </si>
  <si>
    <t>6 months Cumulative</t>
  </si>
  <si>
    <t>31 December</t>
  </si>
  <si>
    <t>AS AT 31 DECEMBER 2003</t>
  </si>
  <si>
    <t>31 December 2003</t>
  </si>
  <si>
    <t>FOR THE PERIOD ENDED 31 DECEMBER 2003</t>
  </si>
  <si>
    <t>6 Months ended</t>
  </si>
  <si>
    <t>31 December 2002</t>
  </si>
  <si>
    <t>Cash &amp; cash equivalents at beginning of year</t>
  </si>
  <si>
    <t>31.12.03</t>
  </si>
  <si>
    <t>Balance at 31 December 2003</t>
  </si>
  <si>
    <t>Balance at 31 December 2002</t>
  </si>
  <si>
    <t>Since the end of the previous financial year, the Company paid a final dividend of 7 sen less tax at 28%</t>
  </si>
  <si>
    <t>30 June 2003.</t>
  </si>
  <si>
    <t>31.12.02</t>
  </si>
  <si>
    <t>Taxation for the quarter</t>
  </si>
  <si>
    <t>The tax payable is derived from other income.  There was no tax on business income for the Company due to the</t>
  </si>
  <si>
    <t xml:space="preserve">utilisation of capital allowances for set off.  </t>
  </si>
  <si>
    <t>Investments in quoted securities as at 31 December 2003 are as follow:</t>
  </si>
  <si>
    <t>No interim dividend has been declared for the current quarter ended 31 December 2003 (2002: Nil).</t>
  </si>
  <si>
    <t xml:space="preserve">The Group had no dilution in its earnings for the quarter ended 31 December 2003 as the calculated diluted </t>
  </si>
  <si>
    <t>10 FEBRUARY 2004</t>
  </si>
  <si>
    <t>183,104,133 (2002 : 182,609,500).</t>
  </si>
  <si>
    <t>weighted average number of ordinary shares (diluted) during the current quarter of 183,343,310 (2002 : 182,926,997).</t>
  </si>
  <si>
    <t xml:space="preserve">(2002 : Loss RM 1,954,000) and deducting preference dividend of RM 22,000 (2002 : RM Nil) and the </t>
  </si>
  <si>
    <t>(2002 : Loss RM 1,954,000) and deducting preference dividend of RM 22,000 (2002 : RM Nil) and the proportion</t>
  </si>
  <si>
    <t>Add/(Less): Transfer to/(from) deferred taxation account</t>
  </si>
  <si>
    <t>The earnings per share is calculated by dividing the Group's earnings after taxation of RM 37,745,000</t>
  </si>
  <si>
    <t>The diluted earnings per share is calculated by dividing the Group's earnings after taxation of RM 37,745,000</t>
  </si>
  <si>
    <t xml:space="preserve">proportion of profit attributable to preference shareholders of RM 102,800 (2002 : Loss RM 5,400) for the </t>
  </si>
  <si>
    <t>of profit attributable to preference shareholders of RM 102,800 (2002 : Loss  RM 5,400) for the Group by the</t>
  </si>
  <si>
    <t xml:space="preserve">margin.  The higher contribution from the associated companies and the Group's gain from disposal of quoted </t>
  </si>
  <si>
    <t>results.</t>
  </si>
  <si>
    <t xml:space="preserve">The increase in the Group's revenue was due to higher cement and clinker demand and better pricing.  The </t>
  </si>
  <si>
    <t xml:space="preserve">continuous cost saving measures also brought down the cost of production substantially resulting in better profit </t>
  </si>
  <si>
    <t>Total sale proceeds of quoted securities</t>
  </si>
  <si>
    <t xml:space="preserve">compared with RM 55,000 of the corresponding period on the back of the improvement in the Group's revenue by 53.0%. </t>
  </si>
  <si>
    <t xml:space="preserve">of 17.5% as compared with the immediate preceding quarter because of the gain of RM 8.8 million from the </t>
  </si>
  <si>
    <t>due dates of March 2004 and September 2004.</t>
  </si>
  <si>
    <t>RM 4.0 million.</t>
  </si>
  <si>
    <t>Reporting and Chapter 9 Appendix 9B of the Listing Requirements of Malaysia Securities Exchange Berhad.</t>
  </si>
  <si>
    <t xml:space="preserve">The gain from disposal of shares of an associated company, Rock Chemical Industries (M) Berhad was included in </t>
  </si>
  <si>
    <t xml:space="preserve">the pre-tax profits of the Group.  The nett proceeds from the disposal were RM 19.9 million and the total gain was </t>
  </si>
  <si>
    <t>on the cumulative participating preference shares and on ordinary shares and a further 6 sen less tax at 28% on the</t>
  </si>
  <si>
    <t>cumulative participating preference shares totalling RM 9.273 million on 10 December 2003 in respect of the year ended</t>
  </si>
  <si>
    <t>operation except for the disposal of shares of an associated company, Rock Chemical Industries (M) Berhad.</t>
  </si>
  <si>
    <t xml:space="preserve">The Group's results for the current year todate quarter showed an improvement in profit before tax of RM 43.2 million </t>
  </si>
  <si>
    <t>securities and shares of an associated company of RM 10.1 million also contributed to the increase in the Group's pre-tax</t>
  </si>
  <si>
    <t>The revenue decrease of 19.3 % for the current quarter as compared with the immediate preceding quarter</t>
  </si>
  <si>
    <t>was due to lower demand for cement because of the restriction on heavy vehicles on the roads during the</t>
  </si>
  <si>
    <t xml:space="preserve">festive holidays and the rainy season.  The Group's profit before tax for the current quarter showed an increase </t>
  </si>
  <si>
    <t>disposal of quoted securities and shares of an associated company.</t>
  </si>
  <si>
    <t xml:space="preserve">The Group's prospects for the year ending 30 June 2004 is expected to be better than that of the preceding year </t>
  </si>
  <si>
    <t>because of the improvement in marketing position, cement demand and on-going cost savings and controls</t>
  </si>
  <si>
    <t>undertaken by the Company through its Quality and Productivity Programmes.</t>
  </si>
  <si>
    <t xml:space="preserve">The balance of the term loan of RM 3.2 million was fully settled during the current quarter before the instalment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</si>
</sst>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6" xfId="15" applyBorder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4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2" borderId="0" xfId="0" applyFont="1" applyFill="1" applyAlignment="1" applyProtection="1">
      <alignment horizontal="left"/>
      <protection/>
    </xf>
    <xf numFmtId="173" fontId="0" fillId="0" borderId="6" xfId="15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41" fontId="0" fillId="0" borderId="6" xfId="15" applyNumberFormat="1" applyFont="1" applyBorder="1" applyAlignment="1">
      <alignment horizontal="centerContinuous"/>
    </xf>
    <xf numFmtId="179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Continuous"/>
    </xf>
    <xf numFmtId="43" fontId="0" fillId="0" borderId="0" xfId="0" applyNumberFormat="1" applyFont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41" fontId="0" fillId="0" borderId="0" xfId="0" applyNumberFormat="1" applyFont="1" applyBorder="1" applyAlignment="1">
      <alignment horizontal="right"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5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applyProtection="1" quotePrefix="1">
      <alignment horizontal="left"/>
      <protection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B19">
      <selection activeCell="E25" sqref="E25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96</v>
      </c>
    </row>
    <row r="3" ht="12.75">
      <c r="A3" s="1" t="s">
        <v>0</v>
      </c>
    </row>
    <row r="4" ht="12.75">
      <c r="A4" s="1" t="s">
        <v>97</v>
      </c>
    </row>
    <row r="5" ht="12.75">
      <c r="A5" s="1" t="s">
        <v>158</v>
      </c>
    </row>
    <row r="7" ht="12.75">
      <c r="A7" s="1" t="s">
        <v>213</v>
      </c>
    </row>
    <row r="8" ht="12.75">
      <c r="A8" s="1"/>
    </row>
    <row r="9" spans="5:9" ht="12.75">
      <c r="E9" s="37" t="s">
        <v>98</v>
      </c>
      <c r="F9" s="38"/>
      <c r="H9" s="37" t="s">
        <v>99</v>
      </c>
      <c r="I9" s="38"/>
    </row>
    <row r="10" spans="5:9" ht="12.75">
      <c r="E10" s="39" t="s">
        <v>100</v>
      </c>
      <c r="F10" s="40" t="s">
        <v>101</v>
      </c>
      <c r="H10" s="39" t="s">
        <v>100</v>
      </c>
      <c r="I10" s="40" t="s">
        <v>101</v>
      </c>
    </row>
    <row r="11" spans="5:9" ht="12.75">
      <c r="E11" s="39" t="s">
        <v>102</v>
      </c>
      <c r="F11" s="40" t="s">
        <v>102</v>
      </c>
      <c r="H11" s="39" t="s">
        <v>102</v>
      </c>
      <c r="I11" s="40" t="s">
        <v>102</v>
      </c>
    </row>
    <row r="12" spans="5:9" ht="12.75">
      <c r="E12" s="39" t="s">
        <v>103</v>
      </c>
      <c r="F12" s="40" t="s">
        <v>104</v>
      </c>
      <c r="H12" s="39" t="s">
        <v>105</v>
      </c>
      <c r="I12" s="40" t="s">
        <v>104</v>
      </c>
    </row>
    <row r="13" spans="5:9" ht="12.75">
      <c r="E13" s="41"/>
      <c r="F13" s="40" t="s">
        <v>106</v>
      </c>
      <c r="H13" s="41"/>
      <c r="I13" s="40" t="s">
        <v>106</v>
      </c>
    </row>
    <row r="14" spans="5:9" ht="12.75">
      <c r="E14" s="41"/>
      <c r="F14" s="40" t="s">
        <v>103</v>
      </c>
      <c r="H14" s="41"/>
      <c r="I14" s="40" t="s">
        <v>107</v>
      </c>
    </row>
    <row r="15" spans="5:9" ht="12.75">
      <c r="E15" s="42">
        <v>37986</v>
      </c>
      <c r="F15" s="43">
        <v>37621</v>
      </c>
      <c r="H15" s="42">
        <f>+E15</f>
        <v>37986</v>
      </c>
      <c r="I15" s="43">
        <f>+F15</f>
        <v>37621</v>
      </c>
    </row>
    <row r="16" spans="5:9" ht="12.75">
      <c r="E16" s="44" t="s">
        <v>2</v>
      </c>
      <c r="F16" s="45" t="s">
        <v>2</v>
      </c>
      <c r="H16" s="44" t="s">
        <v>2</v>
      </c>
      <c r="I16" s="45" t="s">
        <v>2</v>
      </c>
    </row>
    <row r="18" spans="1:9" ht="12.75">
      <c r="A18">
        <v>1</v>
      </c>
      <c r="B18" t="s">
        <v>5</v>
      </c>
      <c r="E18" s="7">
        <v>67344</v>
      </c>
      <c r="F18" s="7">
        <v>48790</v>
      </c>
      <c r="G18" s="7"/>
      <c r="H18" s="7">
        <v>150788</v>
      </c>
      <c r="I18" s="7">
        <v>98568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108</v>
      </c>
      <c r="E20" s="23">
        <v>23346</v>
      </c>
      <c r="F20" s="23">
        <v>-1555</v>
      </c>
      <c r="G20" s="7"/>
      <c r="H20" s="23">
        <v>43216</v>
      </c>
      <c r="I20" s="7">
        <v>55</v>
      </c>
    </row>
    <row r="21" spans="5:9" ht="12.75">
      <c r="E21" s="7"/>
      <c r="F21" s="7"/>
      <c r="G21" s="7"/>
      <c r="H21" s="23"/>
      <c r="I21" s="7"/>
    </row>
    <row r="22" spans="1:9" ht="12.75">
      <c r="A22">
        <v>3</v>
      </c>
      <c r="B22" t="s">
        <v>109</v>
      </c>
      <c r="E22" s="23">
        <v>18728</v>
      </c>
      <c r="F22" s="23">
        <v>-1304</v>
      </c>
      <c r="G22" s="7"/>
      <c r="H22" s="23">
        <v>37745</v>
      </c>
      <c r="I22" s="23">
        <v>-1954</v>
      </c>
    </row>
    <row r="23" spans="2:9" ht="12.75">
      <c r="B23" t="s">
        <v>110</v>
      </c>
      <c r="E23" s="23"/>
      <c r="F23" s="7"/>
      <c r="G23" s="7"/>
      <c r="H23" s="23"/>
      <c r="I23" s="7"/>
    </row>
    <row r="24" spans="5:9" ht="12.75">
      <c r="E24" s="23"/>
      <c r="F24" s="7"/>
      <c r="G24" s="7"/>
      <c r="H24" s="23"/>
      <c r="I24" s="7"/>
    </row>
    <row r="25" spans="1:9" ht="12.75">
      <c r="A25">
        <v>4</v>
      </c>
      <c r="B25" t="s">
        <v>111</v>
      </c>
      <c r="E25" s="23">
        <v>18728</v>
      </c>
      <c r="F25" s="23">
        <v>-1304</v>
      </c>
      <c r="G25" s="7"/>
      <c r="H25" s="23">
        <v>37745</v>
      </c>
      <c r="I25" s="23">
        <v>-1954</v>
      </c>
    </row>
    <row r="26" spans="5:9" ht="12.75">
      <c r="E26" s="30"/>
      <c r="F26" s="7"/>
      <c r="G26" s="7"/>
      <c r="H26" s="23"/>
      <c r="I26" s="7"/>
    </row>
    <row r="27" spans="1:8" ht="12.75">
      <c r="A27">
        <v>5</v>
      </c>
      <c r="B27" t="s">
        <v>112</v>
      </c>
      <c r="E27" s="30"/>
      <c r="H27" s="30"/>
    </row>
    <row r="28" spans="2:9" ht="12.75">
      <c r="B28" t="s">
        <v>113</v>
      </c>
      <c r="E28" s="58">
        <v>10.228067109402307</v>
      </c>
      <c r="F28" s="59">
        <v>-0.7039845704868126</v>
      </c>
      <c r="H28" s="59">
        <v>20.54805487591751</v>
      </c>
      <c r="I28" s="59">
        <v>-1.0698817873705766</v>
      </c>
    </row>
    <row r="30" spans="1:9" ht="12.75">
      <c r="A30">
        <v>6</v>
      </c>
      <c r="B30" t="s">
        <v>114</v>
      </c>
      <c r="E30" s="61">
        <v>0</v>
      </c>
      <c r="F30" s="61">
        <v>0</v>
      </c>
      <c r="H30" s="61">
        <v>0</v>
      </c>
      <c r="I30" s="61">
        <v>0</v>
      </c>
    </row>
    <row r="33" spans="5:9" ht="12.75">
      <c r="E33" s="46" t="s">
        <v>115</v>
      </c>
      <c r="F33" s="47"/>
      <c r="H33" s="48" t="s">
        <v>116</v>
      </c>
      <c r="I33" s="47"/>
    </row>
    <row r="34" spans="5:9" ht="12.75">
      <c r="E34" s="49" t="s">
        <v>103</v>
      </c>
      <c r="F34" s="50"/>
      <c r="H34" s="51" t="s">
        <v>117</v>
      </c>
      <c r="I34" s="50"/>
    </row>
    <row r="36" spans="1:9" ht="13.5" thickBot="1">
      <c r="A36">
        <v>7</v>
      </c>
      <c r="B36" t="s">
        <v>118</v>
      </c>
      <c r="E36" s="52"/>
      <c r="F36" s="56">
        <v>3.3302421572524654</v>
      </c>
      <c r="H36" s="52"/>
      <c r="I36" s="56">
        <v>3.1759814739136356</v>
      </c>
    </row>
    <row r="37" ht="13.5" thickTop="1"/>
    <row r="40" ht="12.75">
      <c r="A40" s="1" t="s">
        <v>119</v>
      </c>
    </row>
    <row r="42" spans="5:9" ht="12.75">
      <c r="E42" s="37" t="s">
        <v>98</v>
      </c>
      <c r="F42" s="38"/>
      <c r="H42" s="37" t="s">
        <v>99</v>
      </c>
      <c r="I42" s="38"/>
    </row>
    <row r="43" spans="5:9" ht="12.75">
      <c r="E43" s="39" t="s">
        <v>100</v>
      </c>
      <c r="F43" s="40" t="s">
        <v>101</v>
      </c>
      <c r="H43" s="39" t="s">
        <v>100</v>
      </c>
      <c r="I43" s="40" t="s">
        <v>101</v>
      </c>
    </row>
    <row r="44" spans="5:9" ht="12.75">
      <c r="E44" s="39" t="s">
        <v>102</v>
      </c>
      <c r="F44" s="40" t="s">
        <v>102</v>
      </c>
      <c r="H44" s="39" t="s">
        <v>102</v>
      </c>
      <c r="I44" s="40" t="s">
        <v>102</v>
      </c>
    </row>
    <row r="45" spans="5:9" ht="12.75">
      <c r="E45" s="39" t="s">
        <v>103</v>
      </c>
      <c r="F45" s="40" t="s">
        <v>104</v>
      </c>
      <c r="H45" s="39" t="s">
        <v>105</v>
      </c>
      <c r="I45" s="40" t="s">
        <v>104</v>
      </c>
    </row>
    <row r="46" spans="5:9" ht="12.75">
      <c r="E46" s="41"/>
      <c r="F46" s="40" t="s">
        <v>106</v>
      </c>
      <c r="H46" s="41"/>
      <c r="I46" s="40" t="s">
        <v>106</v>
      </c>
    </row>
    <row r="47" spans="5:9" ht="12.75">
      <c r="E47" s="41"/>
      <c r="F47" s="40" t="s">
        <v>103</v>
      </c>
      <c r="H47" s="41"/>
      <c r="I47" s="40" t="s">
        <v>107</v>
      </c>
    </row>
    <row r="48" spans="5:9" ht="12.75">
      <c r="E48" s="42">
        <v>37986</v>
      </c>
      <c r="F48" s="60">
        <v>37621</v>
      </c>
      <c r="H48" s="42">
        <v>37986</v>
      </c>
      <c r="I48" s="43">
        <v>37621</v>
      </c>
    </row>
    <row r="49" spans="5:9" ht="12.75">
      <c r="E49" s="44" t="s">
        <v>2</v>
      </c>
      <c r="F49" s="45" t="s">
        <v>2</v>
      </c>
      <c r="H49" s="44" t="s">
        <v>2</v>
      </c>
      <c r="I49" s="45" t="s">
        <v>2</v>
      </c>
    </row>
    <row r="51" spans="1:9" ht="12.75">
      <c r="A51">
        <v>1</v>
      </c>
      <c r="B51" t="s">
        <v>120</v>
      </c>
      <c r="E51" s="23">
        <v>20083</v>
      </c>
      <c r="F51" s="70">
        <v>-4712</v>
      </c>
      <c r="G51" s="7"/>
      <c r="H51" s="23">
        <v>36798</v>
      </c>
      <c r="I51" s="23">
        <v>-4559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121</v>
      </c>
      <c r="E53" s="7">
        <v>369</v>
      </c>
      <c r="F53" s="7">
        <v>60</v>
      </c>
      <c r="G53" s="7"/>
      <c r="H53" s="7">
        <v>504</v>
      </c>
      <c r="I53" s="7">
        <v>116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122</v>
      </c>
      <c r="E55" s="23">
        <v>32</v>
      </c>
      <c r="F55" s="23">
        <v>253</v>
      </c>
      <c r="G55" s="23"/>
      <c r="H55" s="23">
        <v>139</v>
      </c>
      <c r="I55" s="23">
        <v>568</v>
      </c>
    </row>
  </sheetData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6">
      <selection activeCell="D14" sqref="D14:H33"/>
    </sheetView>
  </sheetViews>
  <sheetFormatPr defaultColWidth="9.140625" defaultRowHeight="12.75"/>
  <cols>
    <col min="4" max="5" width="11.7109375" style="0" customWidth="1"/>
    <col min="6" max="6" width="1.7109375" style="0" customWidth="1"/>
    <col min="7" max="8" width="11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159</v>
      </c>
    </row>
    <row r="4" ht="12.75">
      <c r="A4" s="1" t="s">
        <v>3</v>
      </c>
    </row>
    <row r="5" ht="12.75">
      <c r="A5" s="1"/>
    </row>
    <row r="6" ht="12.75">
      <c r="A6" s="1" t="s">
        <v>7</v>
      </c>
    </row>
    <row r="7" ht="12.75">
      <c r="A7" s="1" t="s">
        <v>214</v>
      </c>
    </row>
    <row r="8" ht="12.75">
      <c r="A8" s="1"/>
    </row>
    <row r="9" spans="1:8" ht="12.75">
      <c r="A9" s="1"/>
      <c r="D9" s="101" t="s">
        <v>157</v>
      </c>
      <c r="E9" s="101"/>
      <c r="G9" s="101" t="s">
        <v>215</v>
      </c>
      <c r="H9" s="101"/>
    </row>
    <row r="10" spans="1:8" ht="12.75">
      <c r="A10" s="1"/>
      <c r="D10" s="102" t="s">
        <v>216</v>
      </c>
      <c r="E10" s="102"/>
      <c r="F10" s="1"/>
      <c r="G10" s="101" t="s">
        <v>1</v>
      </c>
      <c r="H10" s="101"/>
    </row>
    <row r="11" spans="4:8" ht="12.75">
      <c r="D11" s="4">
        <v>2003</v>
      </c>
      <c r="E11" s="4">
        <v>2002</v>
      </c>
      <c r="F11" s="1"/>
      <c r="G11" s="4">
        <f>+D11</f>
        <v>2003</v>
      </c>
      <c r="H11" s="4">
        <f>+E11</f>
        <v>2002</v>
      </c>
    </row>
    <row r="12" spans="4:8" ht="12.75">
      <c r="D12" s="4" t="s">
        <v>2</v>
      </c>
      <c r="E12" s="4" t="s">
        <v>2</v>
      </c>
      <c r="F12" s="1"/>
      <c r="G12" s="4" t="s">
        <v>2</v>
      </c>
      <c r="H12" s="4" t="s">
        <v>2</v>
      </c>
    </row>
    <row r="13" spans="4:5" ht="12.75">
      <c r="D13" s="2"/>
      <c r="E13" s="2"/>
    </row>
    <row r="14" spans="1:9" ht="13.5" thickBot="1">
      <c r="A14" t="s">
        <v>5</v>
      </c>
      <c r="D14" s="20">
        <v>67344</v>
      </c>
      <c r="E14" s="20">
        <v>48790</v>
      </c>
      <c r="F14" s="7"/>
      <c r="G14" s="32">
        <v>150788</v>
      </c>
      <c r="H14" s="32">
        <v>98568</v>
      </c>
      <c r="I14" s="69"/>
    </row>
    <row r="15" spans="4:9" ht="13.5" thickTop="1">
      <c r="D15" s="7"/>
      <c r="E15" s="7"/>
      <c r="F15" s="7"/>
      <c r="G15" s="7"/>
      <c r="H15" s="7"/>
      <c r="I15" s="62"/>
    </row>
    <row r="16" spans="1:10" ht="12.75">
      <c r="A16" t="s">
        <v>191</v>
      </c>
      <c r="D16" s="23">
        <v>20083</v>
      </c>
      <c r="E16" s="23">
        <v>-4712</v>
      </c>
      <c r="F16" s="7"/>
      <c r="G16" s="23">
        <v>36798</v>
      </c>
      <c r="H16" s="23">
        <v>-4559</v>
      </c>
      <c r="J16" s="23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93</v>
      </c>
      <c r="D18" s="23">
        <v>-32</v>
      </c>
      <c r="E18" s="23">
        <v>-253</v>
      </c>
      <c r="F18" s="23"/>
      <c r="G18" s="23">
        <v>-139</v>
      </c>
      <c r="H18" s="23">
        <v>-568</v>
      </c>
      <c r="J18" s="23"/>
    </row>
    <row r="19" spans="1:10" ht="12.75">
      <c r="A19" t="s">
        <v>92</v>
      </c>
      <c r="D19" s="23">
        <v>369</v>
      </c>
      <c r="E19" s="23">
        <v>60</v>
      </c>
      <c r="F19" s="23"/>
      <c r="G19" s="23">
        <v>504</v>
      </c>
      <c r="H19" s="7">
        <v>116</v>
      </c>
      <c r="J19" s="23"/>
    </row>
    <row r="20" spans="1:10" ht="12.75">
      <c r="A20" t="s">
        <v>94</v>
      </c>
      <c r="D20" s="24">
        <v>2926</v>
      </c>
      <c r="E20" s="24">
        <v>3350</v>
      </c>
      <c r="F20" s="24"/>
      <c r="G20" s="24">
        <v>6053</v>
      </c>
      <c r="H20" s="8">
        <v>5066</v>
      </c>
      <c r="J20" s="26"/>
    </row>
    <row r="21" spans="4:10" ht="12.75">
      <c r="D21" s="23"/>
      <c r="E21" s="23"/>
      <c r="F21" s="23"/>
      <c r="G21" s="23"/>
      <c r="H21" s="7"/>
      <c r="J21" s="30"/>
    </row>
    <row r="22" spans="1:9" ht="12.75">
      <c r="A22" t="s">
        <v>170</v>
      </c>
      <c r="D22" s="23">
        <v>23346</v>
      </c>
      <c r="E22" s="23">
        <v>-1555</v>
      </c>
      <c r="F22" s="23"/>
      <c r="G22" s="23">
        <v>43216</v>
      </c>
      <c r="H22" s="23">
        <v>55</v>
      </c>
      <c r="I22" s="30"/>
    </row>
    <row r="23" spans="4:9" ht="12.75">
      <c r="D23" s="23"/>
      <c r="E23" s="23"/>
      <c r="F23" s="23"/>
      <c r="G23" s="23"/>
      <c r="H23" s="7"/>
      <c r="I23" s="62"/>
    </row>
    <row r="24" spans="1:8" ht="12.75">
      <c r="A24" t="s">
        <v>6</v>
      </c>
      <c r="D24" s="24">
        <v>-4618</v>
      </c>
      <c r="E24" s="24">
        <v>251</v>
      </c>
      <c r="F24" s="23"/>
      <c r="G24" s="24">
        <v>-5471</v>
      </c>
      <c r="H24" s="24">
        <v>-2009</v>
      </c>
    </row>
    <row r="25" spans="4:8" ht="12.75">
      <c r="D25" s="23"/>
      <c r="E25" s="23"/>
      <c r="F25" s="23"/>
      <c r="G25" s="23"/>
      <c r="H25" s="7"/>
    </row>
    <row r="26" spans="1:9" ht="12.75">
      <c r="A26" t="s">
        <v>171</v>
      </c>
      <c r="D26" s="23">
        <v>18728</v>
      </c>
      <c r="E26" s="23">
        <v>-1304</v>
      </c>
      <c r="F26" s="23"/>
      <c r="G26" s="23">
        <v>37745</v>
      </c>
      <c r="H26" s="23">
        <v>-1954</v>
      </c>
      <c r="I26" s="30"/>
    </row>
    <row r="27" spans="1:9" ht="13.5" thickBot="1">
      <c r="A27" t="s">
        <v>172</v>
      </c>
      <c r="D27" s="32"/>
      <c r="E27" s="32"/>
      <c r="F27" s="7"/>
      <c r="G27" s="32"/>
      <c r="H27" s="32"/>
      <c r="I27" s="62"/>
    </row>
    <row r="28" spans="4:8" ht="13.5" thickTop="1">
      <c r="D28" s="7"/>
      <c r="E28" s="7"/>
      <c r="F28" s="7"/>
      <c r="G28" s="7"/>
      <c r="H28" s="7"/>
    </row>
    <row r="29" spans="1:8" ht="12.75">
      <c r="A29" t="s">
        <v>80</v>
      </c>
      <c r="D29" s="7"/>
      <c r="E29" s="7"/>
      <c r="F29" s="7"/>
      <c r="G29" s="7"/>
      <c r="H29" s="7"/>
    </row>
    <row r="30" spans="1:8" ht="13.5" thickBot="1">
      <c r="A30" s="29" t="s">
        <v>164</v>
      </c>
      <c r="B30" t="s">
        <v>165</v>
      </c>
      <c r="C30" s="33"/>
      <c r="D30" s="36">
        <v>10.228067109402307</v>
      </c>
      <c r="E30" s="36">
        <v>-0.7039845704868126</v>
      </c>
      <c r="F30" s="23"/>
      <c r="G30" s="36">
        <v>20.54805487591751</v>
      </c>
      <c r="H30" s="36">
        <v>-1.0698817873705766</v>
      </c>
    </row>
    <row r="31" spans="1:8" ht="13.5" thickTop="1">
      <c r="A31" s="29"/>
      <c r="C31" s="33"/>
      <c r="D31" s="23"/>
      <c r="E31" s="23"/>
      <c r="F31" s="23"/>
      <c r="G31" s="23"/>
      <c r="H31" s="35"/>
    </row>
    <row r="32" spans="1:8" ht="13.5" thickBot="1">
      <c r="A32" s="29" t="s">
        <v>164</v>
      </c>
      <c r="B32" t="s">
        <v>166</v>
      </c>
      <c r="C32" s="33"/>
      <c r="D32" s="36">
        <v>0</v>
      </c>
      <c r="E32" s="36">
        <v>0</v>
      </c>
      <c r="F32" s="23"/>
      <c r="G32" s="36">
        <v>0</v>
      </c>
      <c r="H32" s="34">
        <v>0</v>
      </c>
    </row>
    <row r="33" spans="4:8" ht="13.5" thickTop="1">
      <c r="D33" s="7"/>
      <c r="E33" s="7"/>
      <c r="F33" s="7"/>
      <c r="G33" s="7"/>
      <c r="H33" s="7"/>
    </row>
    <row r="34" spans="1:8" ht="12.75">
      <c r="A34" s="1" t="s">
        <v>35</v>
      </c>
      <c r="D34" s="7"/>
      <c r="E34" s="7"/>
      <c r="F34" s="7"/>
      <c r="G34" s="7"/>
      <c r="H34" s="7"/>
    </row>
    <row r="35" spans="1:8" ht="12.75">
      <c r="A35" s="1" t="s">
        <v>207</v>
      </c>
      <c r="D35" s="7"/>
      <c r="E35" s="7"/>
      <c r="F35" s="7"/>
      <c r="G35" s="7"/>
      <c r="H35" s="7"/>
    </row>
    <row r="36" spans="4:8" ht="12.75">
      <c r="D36" s="7"/>
      <c r="E36" s="7"/>
      <c r="F36" s="7"/>
      <c r="G36" s="7"/>
      <c r="H36" s="7"/>
    </row>
    <row r="37" spans="4:8" ht="12.75">
      <c r="D37" s="35"/>
      <c r="E37" s="7"/>
      <c r="F37" s="7"/>
      <c r="G37" s="7"/>
      <c r="H37" s="7"/>
    </row>
    <row r="38" spans="4:8" ht="12.75">
      <c r="D38" s="7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1:8" ht="12.75">
      <c r="A40" s="1"/>
      <c r="D40" s="7"/>
      <c r="E40" s="7"/>
      <c r="F40" s="7"/>
      <c r="G40" s="7"/>
      <c r="H40" s="7"/>
    </row>
    <row r="41" spans="1:8" ht="12.75">
      <c r="A41" s="1"/>
      <c r="D41" s="7"/>
      <c r="E41" s="7"/>
      <c r="F41" s="7"/>
      <c r="G41" s="7"/>
      <c r="H41" s="7"/>
    </row>
    <row r="42" spans="4:8" ht="12.75"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7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7"/>
      <c r="E52" s="7"/>
      <c r="F52" s="7"/>
      <c r="G52" s="7"/>
      <c r="H52" s="7"/>
    </row>
    <row r="53" spans="4:8" ht="12.75"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</sheetData>
  <mergeCells count="4"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43">
      <selection activeCell="E12" sqref="E12:G56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159</v>
      </c>
    </row>
    <row r="4" ht="12.75">
      <c r="A4" s="1" t="s">
        <v>3</v>
      </c>
    </row>
    <row r="5" ht="12.75">
      <c r="A5" s="1"/>
    </row>
    <row r="6" ht="12.75">
      <c r="A6" s="1" t="s">
        <v>8</v>
      </c>
    </row>
    <row r="7" ht="12.75">
      <c r="A7" s="1" t="s">
        <v>217</v>
      </c>
    </row>
    <row r="8" ht="12.75">
      <c r="A8" s="1"/>
    </row>
    <row r="9" spans="5:7" ht="12.75">
      <c r="E9" s="5" t="s">
        <v>218</v>
      </c>
      <c r="F9" s="6"/>
      <c r="G9" s="5" t="s">
        <v>175</v>
      </c>
    </row>
    <row r="10" spans="5:7" ht="12.75">
      <c r="E10" s="4" t="s">
        <v>2</v>
      </c>
      <c r="F10" s="1"/>
      <c r="G10" s="4" t="s">
        <v>2</v>
      </c>
    </row>
    <row r="12" spans="1:7" ht="12.75">
      <c r="A12" t="s">
        <v>9</v>
      </c>
      <c r="E12" s="7">
        <v>458286</v>
      </c>
      <c r="F12" s="7"/>
      <c r="G12" s="7">
        <v>472581</v>
      </c>
    </row>
    <row r="13" spans="5:7" ht="12.75">
      <c r="E13" s="7"/>
      <c r="F13" s="7"/>
      <c r="G13" s="7"/>
    </row>
    <row r="14" spans="1:7" ht="12.75">
      <c r="A14" t="s">
        <v>10</v>
      </c>
      <c r="E14" s="7">
        <v>72570</v>
      </c>
      <c r="F14" s="7"/>
      <c r="G14" s="7">
        <v>84182</v>
      </c>
    </row>
    <row r="15" spans="5:7" ht="12.75">
      <c r="E15" s="7"/>
      <c r="F15" s="7"/>
      <c r="G15" s="7"/>
    </row>
    <row r="16" spans="1:7" ht="12.75">
      <c r="A16" t="s">
        <v>11</v>
      </c>
      <c r="E16" s="7">
        <v>10431</v>
      </c>
      <c r="F16" s="7"/>
      <c r="G16" s="7">
        <v>14725</v>
      </c>
    </row>
    <row r="17" spans="5:7" ht="12.75">
      <c r="E17" s="7"/>
      <c r="F17" s="7"/>
      <c r="G17" s="7"/>
    </row>
    <row r="18" spans="1:7" ht="12.75">
      <c r="A18" t="s">
        <v>12</v>
      </c>
      <c r="E18" s="7">
        <v>102</v>
      </c>
      <c r="F18" s="7"/>
      <c r="G18" s="7">
        <v>91</v>
      </c>
    </row>
    <row r="19" spans="5:7" ht="12.75">
      <c r="E19" s="7"/>
      <c r="F19" s="7"/>
      <c r="G19" s="7"/>
    </row>
    <row r="20" spans="1:7" ht="12.75">
      <c r="A20" t="s">
        <v>13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14</v>
      </c>
      <c r="E22" s="9">
        <v>36128</v>
      </c>
      <c r="F22" s="7"/>
      <c r="G22" s="9">
        <v>33934</v>
      </c>
    </row>
    <row r="23" spans="5:7" ht="12.75">
      <c r="E23" s="10"/>
      <c r="F23" s="7"/>
      <c r="G23" s="10"/>
    </row>
    <row r="24" spans="2:7" ht="12.75">
      <c r="B24" t="s">
        <v>15</v>
      </c>
      <c r="E24" s="10">
        <v>29296</v>
      </c>
      <c r="F24" s="7"/>
      <c r="G24" s="10">
        <v>31411</v>
      </c>
    </row>
    <row r="25" spans="5:7" ht="12.75">
      <c r="E25" s="10"/>
      <c r="F25" s="7"/>
      <c r="G25" s="10"/>
    </row>
    <row r="26" spans="2:7" ht="12.75">
      <c r="B26" t="s">
        <v>17</v>
      </c>
      <c r="E26" s="10">
        <v>2852</v>
      </c>
      <c r="F26" s="7"/>
      <c r="G26" s="10">
        <v>3250</v>
      </c>
    </row>
    <row r="27" spans="5:7" ht="12.75">
      <c r="E27" s="10"/>
      <c r="F27" s="7"/>
      <c r="G27" s="10"/>
    </row>
    <row r="28" spans="2:7" ht="12.75">
      <c r="B28" t="s">
        <v>16</v>
      </c>
      <c r="E28" s="10">
        <v>69989</v>
      </c>
      <c r="F28" s="7"/>
      <c r="G28" s="10">
        <v>17878</v>
      </c>
    </row>
    <row r="29" spans="5:7" ht="12.75">
      <c r="E29" s="10"/>
      <c r="F29" s="7"/>
      <c r="G29" s="10"/>
    </row>
    <row r="30" spans="5:7" ht="12.75">
      <c r="E30" s="11">
        <v>138265</v>
      </c>
      <c r="F30" s="7"/>
      <c r="G30" s="11">
        <v>86473</v>
      </c>
    </row>
    <row r="31" spans="1:7" ht="12.75">
      <c r="A31" t="s">
        <v>18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174</v>
      </c>
      <c r="E33" s="10">
        <v>30332</v>
      </c>
      <c r="F33" s="7"/>
      <c r="G33" s="10">
        <v>30625</v>
      </c>
    </row>
    <row r="34" spans="5:7" ht="12.75">
      <c r="E34" s="10"/>
      <c r="F34" s="7"/>
      <c r="G34" s="10"/>
    </row>
    <row r="35" spans="2:7" ht="12.75">
      <c r="B35" t="s">
        <v>19</v>
      </c>
      <c r="E35" s="10">
        <v>0</v>
      </c>
      <c r="F35" s="7"/>
      <c r="G35" s="10">
        <v>8668</v>
      </c>
    </row>
    <row r="36" spans="5:7" ht="12.75">
      <c r="E36" s="10"/>
      <c r="F36" s="7"/>
      <c r="G36" s="10"/>
    </row>
    <row r="37" spans="2:7" ht="12.75">
      <c r="B37" t="s">
        <v>6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5:7" ht="12.75">
      <c r="E39" s="11">
        <v>30332</v>
      </c>
      <c r="F39" s="7"/>
      <c r="G39" s="11">
        <v>39293</v>
      </c>
    </row>
    <row r="40" spans="5:7" ht="12.75">
      <c r="E40" s="7"/>
      <c r="F40" s="7"/>
      <c r="G40" s="7"/>
    </row>
    <row r="41" spans="1:7" ht="12.75">
      <c r="A41" t="s">
        <v>20</v>
      </c>
      <c r="E41" s="7">
        <v>107933</v>
      </c>
      <c r="F41" s="7"/>
      <c r="G41" s="7">
        <v>47180</v>
      </c>
    </row>
    <row r="42" spans="5:7" ht="12.75">
      <c r="E42" s="7"/>
      <c r="F42" s="7"/>
      <c r="G42" s="7"/>
    </row>
    <row r="43" spans="5:7" ht="13.5" thickBot="1">
      <c r="E43" s="12">
        <v>649322</v>
      </c>
      <c r="F43" s="7"/>
      <c r="G43" s="12">
        <v>618759</v>
      </c>
    </row>
    <row r="44" spans="5:7" ht="13.5" thickTop="1">
      <c r="E44" s="7"/>
      <c r="F44" s="7"/>
      <c r="G44" s="7"/>
    </row>
    <row r="45" spans="1:7" ht="12.75">
      <c r="A45" t="s">
        <v>21</v>
      </c>
      <c r="E45" s="7"/>
      <c r="F45" s="7"/>
      <c r="G45" s="7"/>
    </row>
    <row r="46" spans="2:7" ht="12.75">
      <c r="B46" t="s">
        <v>22</v>
      </c>
      <c r="E46" s="7">
        <v>183641</v>
      </c>
      <c r="F46" s="7"/>
      <c r="G46" s="7">
        <v>183525</v>
      </c>
    </row>
    <row r="47" spans="2:7" ht="12.75">
      <c r="B47" t="s">
        <v>23</v>
      </c>
      <c r="E47" s="8">
        <v>428030</v>
      </c>
      <c r="F47" s="7"/>
      <c r="G47" s="8">
        <v>399438</v>
      </c>
    </row>
    <row r="48" spans="2:7" ht="12.75">
      <c r="B48" t="s">
        <v>24</v>
      </c>
      <c r="E48" s="7">
        <v>611671</v>
      </c>
      <c r="F48" s="7"/>
      <c r="G48" s="7">
        <v>582963</v>
      </c>
    </row>
    <row r="49" spans="1:7" ht="12.75">
      <c r="A49" t="s">
        <v>25</v>
      </c>
      <c r="E49" s="7"/>
      <c r="F49" s="7"/>
      <c r="G49" s="7"/>
    </row>
    <row r="50" spans="2:7" ht="12.75">
      <c r="B50" t="s">
        <v>19</v>
      </c>
      <c r="E50" s="7">
        <v>0</v>
      </c>
      <c r="F50" s="7"/>
      <c r="G50" s="7">
        <v>1584</v>
      </c>
    </row>
    <row r="51" spans="2:7" ht="12.75">
      <c r="B51" t="s">
        <v>26</v>
      </c>
      <c r="E51" s="7">
        <v>10671</v>
      </c>
      <c r="F51" s="7"/>
      <c r="G51" s="7">
        <v>10543</v>
      </c>
    </row>
    <row r="52" spans="2:8" ht="12.75">
      <c r="B52" t="s">
        <v>27</v>
      </c>
      <c r="E52" s="7">
        <v>26980</v>
      </c>
      <c r="F52" s="7"/>
      <c r="G52" s="7">
        <v>23669</v>
      </c>
      <c r="H52" s="21"/>
    </row>
    <row r="53" spans="5:7" ht="12.75">
      <c r="E53" s="7"/>
      <c r="F53" s="7"/>
      <c r="G53" s="7"/>
    </row>
    <row r="54" spans="5:7" ht="13.5" thickBot="1">
      <c r="E54" s="12">
        <v>649322</v>
      </c>
      <c r="F54" s="7"/>
      <c r="G54" s="12">
        <v>618759</v>
      </c>
    </row>
    <row r="55" spans="5:7" ht="13.5" thickTop="1">
      <c r="E55" s="14"/>
      <c r="F55" s="7"/>
      <c r="G55" s="14"/>
    </row>
    <row r="56" spans="1:7" ht="13.5" thickBot="1">
      <c r="A56" s="18" t="s">
        <v>123</v>
      </c>
      <c r="B56" s="53"/>
      <c r="C56" s="53"/>
      <c r="E56" s="55">
        <v>3.3302421572524654</v>
      </c>
      <c r="F56" s="54"/>
      <c r="G56" s="55">
        <v>3.1759814739136356</v>
      </c>
    </row>
    <row r="57" spans="5:7" ht="13.5" thickTop="1">
      <c r="E57" s="14"/>
      <c r="F57" s="7"/>
      <c r="G57" s="14"/>
    </row>
    <row r="58" spans="5:7" ht="12.75">
      <c r="E58" s="7"/>
      <c r="F58" s="7"/>
      <c r="G58" s="7"/>
    </row>
    <row r="59" spans="1:7" ht="12.75">
      <c r="A59" s="1" t="s">
        <v>95</v>
      </c>
      <c r="E59" s="7"/>
      <c r="F59" s="7"/>
      <c r="G59" s="7"/>
    </row>
    <row r="60" spans="1:7" ht="12.75">
      <c r="A60" s="1" t="s">
        <v>206</v>
      </c>
      <c r="E60" s="7"/>
      <c r="F60" s="7"/>
      <c r="G60" s="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1:7" ht="12.75">
      <c r="A63" s="1"/>
      <c r="E63" s="7"/>
      <c r="F63" s="7"/>
      <c r="G63" s="7"/>
    </row>
    <row r="64" spans="1:7" ht="12.75">
      <c r="A64" s="1"/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</sheetData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3">
      <selection activeCell="H36" sqref="H36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159</v>
      </c>
    </row>
    <row r="4" ht="12.75">
      <c r="A4" s="1" t="s">
        <v>3</v>
      </c>
    </row>
    <row r="5" ht="12.75">
      <c r="A5" s="1"/>
    </row>
    <row r="6" ht="12.75">
      <c r="A6" s="1" t="s">
        <v>28</v>
      </c>
    </row>
    <row r="7" ht="12.75">
      <c r="A7" s="1" t="s">
        <v>219</v>
      </c>
    </row>
    <row r="9" spans="4:9" ht="12.75">
      <c r="D9" s="4"/>
      <c r="E9" s="4"/>
      <c r="F9" s="4"/>
      <c r="H9" s="1"/>
      <c r="I9" s="1"/>
    </row>
    <row r="10" spans="4:9" ht="12.75">
      <c r="D10" s="4" t="s">
        <v>29</v>
      </c>
      <c r="E10" s="4" t="s">
        <v>29</v>
      </c>
      <c r="F10" s="4" t="s">
        <v>126</v>
      </c>
      <c r="G10" s="4" t="s">
        <v>127</v>
      </c>
      <c r="H10" s="4" t="s">
        <v>32</v>
      </c>
      <c r="I10" s="1"/>
    </row>
    <row r="11" spans="1:9" ht="12.75">
      <c r="A11" s="1"/>
      <c r="D11" s="4" t="s">
        <v>30</v>
      </c>
      <c r="E11" s="4" t="s">
        <v>125</v>
      </c>
      <c r="F11" s="4" t="s">
        <v>31</v>
      </c>
      <c r="G11" s="4" t="s">
        <v>31</v>
      </c>
      <c r="H11" s="4" t="s">
        <v>33</v>
      </c>
      <c r="I11" s="4" t="s">
        <v>34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202</v>
      </c>
      <c r="D14" s="7">
        <v>183525</v>
      </c>
      <c r="E14" s="7">
        <v>132949</v>
      </c>
      <c r="F14" s="7">
        <v>11199</v>
      </c>
      <c r="G14" s="7">
        <v>115347</v>
      </c>
      <c r="H14" s="7">
        <v>139943</v>
      </c>
      <c r="I14" s="7">
        <v>582963</v>
      </c>
    </row>
    <row r="15" spans="4:9" ht="12.75">
      <c r="D15" s="30"/>
      <c r="E15" s="30"/>
      <c r="F15" s="30"/>
      <c r="G15" s="30"/>
      <c r="H15" s="30"/>
      <c r="I15" s="23"/>
    </row>
    <row r="16" spans="1:9" ht="12.75">
      <c r="A16" t="s">
        <v>189</v>
      </c>
      <c r="D16" s="30">
        <v>116</v>
      </c>
      <c r="E16" s="30">
        <v>120</v>
      </c>
      <c r="F16" s="30">
        <v>0</v>
      </c>
      <c r="G16" s="30">
        <v>0</v>
      </c>
      <c r="H16" s="30">
        <v>0</v>
      </c>
      <c r="I16" s="7">
        <v>236</v>
      </c>
    </row>
    <row r="17" spans="4:9" ht="12.75">
      <c r="D17" s="30"/>
      <c r="E17" s="30"/>
      <c r="F17" s="30"/>
      <c r="G17" s="30"/>
      <c r="H17" s="30"/>
      <c r="I17" s="23"/>
    </row>
    <row r="18" spans="1:9" ht="12.75">
      <c r="A18" t="s">
        <v>172</v>
      </c>
      <c r="B18" s="30"/>
      <c r="C18" s="30"/>
      <c r="D18" s="23">
        <v>0</v>
      </c>
      <c r="E18" s="23">
        <v>0</v>
      </c>
      <c r="F18" s="23">
        <v>0</v>
      </c>
      <c r="G18" s="23">
        <v>0</v>
      </c>
      <c r="H18" s="23">
        <v>37745</v>
      </c>
      <c r="I18" s="23">
        <v>37745</v>
      </c>
    </row>
    <row r="19" spans="2:9" ht="12.75">
      <c r="B19" s="30"/>
      <c r="C19" s="30"/>
      <c r="D19" s="23"/>
      <c r="E19" s="23"/>
      <c r="F19" s="23"/>
      <c r="G19" s="23"/>
      <c r="H19" s="23"/>
      <c r="I19" s="23"/>
    </row>
    <row r="20" spans="1:9" ht="12.75">
      <c r="A20" t="s">
        <v>168</v>
      </c>
      <c r="B20" s="30"/>
      <c r="C20" s="30"/>
      <c r="D20" s="23"/>
      <c r="E20" s="23"/>
      <c r="F20" s="23"/>
      <c r="G20" s="23"/>
      <c r="H20" s="23"/>
      <c r="I20" s="23"/>
    </row>
    <row r="21" spans="1:9" ht="12.75">
      <c r="A21" t="s">
        <v>169</v>
      </c>
      <c r="B21" s="30"/>
      <c r="C21" s="30"/>
      <c r="D21" s="23"/>
      <c r="E21" s="23"/>
      <c r="F21" s="23"/>
      <c r="G21" s="23"/>
      <c r="H21" s="23">
        <v>-9273</v>
      </c>
      <c r="I21" s="23">
        <v>-9273</v>
      </c>
    </row>
    <row r="22" spans="2:9" ht="12.75">
      <c r="B22" s="30"/>
      <c r="C22" s="30"/>
      <c r="D22" s="23"/>
      <c r="E22" s="23"/>
      <c r="F22" s="23"/>
      <c r="G22" s="23"/>
      <c r="H22" s="23"/>
      <c r="I22" s="23"/>
    </row>
    <row r="23" spans="1:10" ht="13.5" thickBot="1">
      <c r="A23" t="s">
        <v>224</v>
      </c>
      <c r="B23" s="30"/>
      <c r="C23" s="30"/>
      <c r="D23" s="25">
        <v>183641</v>
      </c>
      <c r="E23" s="25">
        <v>133069</v>
      </c>
      <c r="F23" s="25">
        <v>11199</v>
      </c>
      <c r="G23" s="25">
        <v>115347</v>
      </c>
      <c r="H23" s="25">
        <v>168415</v>
      </c>
      <c r="I23" s="25">
        <v>611671</v>
      </c>
      <c r="J23" s="30"/>
    </row>
    <row r="24" spans="2:9" ht="13.5" thickTop="1">
      <c r="B24" s="30"/>
      <c r="C24" s="30"/>
      <c r="D24" s="30"/>
      <c r="E24" s="30"/>
      <c r="F24" s="30"/>
      <c r="G24" s="30"/>
      <c r="H24" s="30"/>
      <c r="I24" s="30"/>
    </row>
    <row r="25" spans="2:9" ht="12.75">
      <c r="B25" s="30"/>
      <c r="C25" s="30"/>
      <c r="D25" s="30"/>
      <c r="E25" s="30"/>
      <c r="F25" s="30"/>
      <c r="G25" s="30"/>
      <c r="H25" s="30"/>
      <c r="I25" s="30"/>
    </row>
    <row r="26" spans="1:9" ht="12.75">
      <c r="A26" t="s">
        <v>167</v>
      </c>
      <c r="D26" s="7">
        <v>182988</v>
      </c>
      <c r="E26" s="7">
        <v>132412</v>
      </c>
      <c r="F26" s="7">
        <v>14132</v>
      </c>
      <c r="G26" s="7">
        <v>115347</v>
      </c>
      <c r="H26" s="7">
        <v>150518</v>
      </c>
      <c r="I26" s="7">
        <v>595397</v>
      </c>
    </row>
    <row r="27" spans="1:9" ht="12.75">
      <c r="A27" t="s">
        <v>188</v>
      </c>
      <c r="D27" s="23">
        <v>0</v>
      </c>
      <c r="E27" s="23">
        <v>0</v>
      </c>
      <c r="F27" s="23">
        <v>-2933</v>
      </c>
      <c r="G27" s="23">
        <v>0</v>
      </c>
      <c r="H27" s="23">
        <v>-20100</v>
      </c>
      <c r="I27" s="23">
        <v>-23033</v>
      </c>
    </row>
    <row r="28" spans="4:9" ht="12.75">
      <c r="D28" s="8"/>
      <c r="E28" s="8"/>
      <c r="F28" s="8"/>
      <c r="G28" s="8"/>
      <c r="H28" s="8"/>
      <c r="I28" s="24"/>
    </row>
    <row r="29" spans="1:9" ht="12.75">
      <c r="A29" t="s">
        <v>124</v>
      </c>
      <c r="D29" s="30">
        <v>182988</v>
      </c>
      <c r="E29" s="30">
        <v>132412</v>
      </c>
      <c r="F29" s="30">
        <v>11199</v>
      </c>
      <c r="G29" s="30">
        <v>115347</v>
      </c>
      <c r="H29" s="30">
        <v>130418</v>
      </c>
      <c r="I29" s="23">
        <v>572364</v>
      </c>
    </row>
    <row r="30" spans="4:9" ht="12.75">
      <c r="D30" s="30"/>
      <c r="E30" s="30"/>
      <c r="F30" s="30"/>
      <c r="G30" s="30"/>
      <c r="H30" s="30"/>
      <c r="I30" s="23"/>
    </row>
    <row r="31" spans="1:9" ht="12.75">
      <c r="A31" t="s">
        <v>189</v>
      </c>
      <c r="D31" s="30">
        <v>149</v>
      </c>
      <c r="E31" s="30">
        <v>149</v>
      </c>
      <c r="F31" s="30">
        <v>0</v>
      </c>
      <c r="G31" s="30">
        <v>0</v>
      </c>
      <c r="H31" s="30">
        <v>-1954</v>
      </c>
      <c r="I31" s="23">
        <v>-1656</v>
      </c>
    </row>
    <row r="32" spans="4:9" ht="12.75">
      <c r="D32" s="7"/>
      <c r="E32" s="7"/>
      <c r="F32" s="7"/>
      <c r="G32" s="7"/>
      <c r="H32" s="7"/>
      <c r="I32" s="23"/>
    </row>
    <row r="33" spans="1:9" ht="12.75">
      <c r="A33" t="s">
        <v>203</v>
      </c>
      <c r="B33" s="30"/>
      <c r="C33" s="30"/>
      <c r="D33" s="23">
        <v>0</v>
      </c>
      <c r="E33" s="23">
        <v>0</v>
      </c>
      <c r="F33" s="23">
        <v>0</v>
      </c>
      <c r="G33" s="23">
        <v>0</v>
      </c>
      <c r="H33" s="23">
        <v>-9251</v>
      </c>
      <c r="I33" s="23">
        <v>-9251</v>
      </c>
    </row>
    <row r="34" spans="2:9" ht="12.75">
      <c r="B34" s="30"/>
      <c r="C34" s="30"/>
      <c r="D34" s="23"/>
      <c r="E34" s="23"/>
      <c r="F34" s="23"/>
      <c r="G34" s="23"/>
      <c r="H34" s="23"/>
      <c r="I34" s="23"/>
    </row>
    <row r="35" spans="2:9" ht="12.75">
      <c r="B35" s="30"/>
      <c r="C35" s="30"/>
      <c r="D35" s="23"/>
      <c r="E35" s="23"/>
      <c r="F35" s="23"/>
      <c r="G35" s="23"/>
      <c r="H35" s="23"/>
      <c r="I35" s="23"/>
    </row>
    <row r="36" spans="1:9" ht="13.5" thickBot="1">
      <c r="A36" t="s">
        <v>225</v>
      </c>
      <c r="B36" s="30"/>
      <c r="C36" s="30"/>
      <c r="D36" s="25">
        <v>183137</v>
      </c>
      <c r="E36" s="25">
        <v>132561</v>
      </c>
      <c r="F36" s="25">
        <v>11199</v>
      </c>
      <c r="G36" s="25">
        <v>115347</v>
      </c>
      <c r="H36" s="25">
        <v>119213</v>
      </c>
      <c r="I36" s="25">
        <v>561457</v>
      </c>
    </row>
    <row r="37" spans="2:9" ht="13.5" thickTop="1">
      <c r="B37" s="30"/>
      <c r="C37" s="30"/>
      <c r="D37" s="30"/>
      <c r="E37" s="30"/>
      <c r="F37" s="30"/>
      <c r="G37" s="30"/>
      <c r="H37" s="30"/>
      <c r="I37" s="30"/>
    </row>
    <row r="38" spans="2:9" ht="12.75"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1" t="s">
        <v>36</v>
      </c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1" t="s">
        <v>198</v>
      </c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1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1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1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1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1"/>
      <c r="B45" s="30"/>
      <c r="C45" s="30"/>
      <c r="D45" s="30"/>
      <c r="E45" s="30"/>
      <c r="F45" s="30"/>
      <c r="G45" s="30"/>
      <c r="H45" s="30"/>
      <c r="I45" s="30"/>
    </row>
    <row r="46" spans="2:9" ht="12.75">
      <c r="B46" s="30"/>
      <c r="C46" s="30"/>
      <c r="D46" s="30"/>
      <c r="E46" s="30"/>
      <c r="F46" s="30"/>
      <c r="G46" s="30"/>
      <c r="H46" s="30"/>
      <c r="I46" s="30"/>
    </row>
    <row r="47" spans="2:9" ht="12.75">
      <c r="B47" s="30"/>
      <c r="C47" s="30"/>
      <c r="D47" s="30"/>
      <c r="E47" s="30"/>
      <c r="F47" s="30"/>
      <c r="G47" s="30"/>
      <c r="H47" s="30"/>
      <c r="I47" s="30"/>
    </row>
  </sheetData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2">
      <selection activeCell="R34" sqref="R34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159</v>
      </c>
    </row>
    <row r="4" ht="12.75">
      <c r="A4" s="1" t="s">
        <v>3</v>
      </c>
    </row>
    <row r="5" ht="12.75">
      <c r="A5" s="1"/>
    </row>
    <row r="6" ht="12.75">
      <c r="A6" s="1" t="s">
        <v>37</v>
      </c>
    </row>
    <row r="7" ht="12.75">
      <c r="A7" s="1" t="s">
        <v>214</v>
      </c>
    </row>
    <row r="8" spans="18:20" ht="12.75">
      <c r="R8" s="4" t="s">
        <v>220</v>
      </c>
      <c r="T8" s="4" t="str">
        <f>+R8</f>
        <v>6 Months ended</v>
      </c>
    </row>
    <row r="9" spans="6:20" ht="12.75">
      <c r="F9" s="27">
        <v>37438</v>
      </c>
      <c r="G9" s="27">
        <v>37469</v>
      </c>
      <c r="H9" s="27">
        <v>37500</v>
      </c>
      <c r="I9" s="27">
        <v>37530</v>
      </c>
      <c r="J9" s="27">
        <v>37561</v>
      </c>
      <c r="K9" s="27">
        <v>37591</v>
      </c>
      <c r="L9" s="27">
        <v>37622</v>
      </c>
      <c r="M9" s="27">
        <v>37653</v>
      </c>
      <c r="N9" s="27">
        <v>37681</v>
      </c>
      <c r="O9" s="27">
        <v>37712</v>
      </c>
      <c r="P9" s="27">
        <v>37742</v>
      </c>
      <c r="Q9" s="27">
        <v>37773</v>
      </c>
      <c r="R9" s="5" t="s">
        <v>218</v>
      </c>
      <c r="T9" s="5" t="s">
        <v>221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38</v>
      </c>
      <c r="F12" s="23">
        <v>1968</v>
      </c>
      <c r="G12" s="23">
        <v>-760</v>
      </c>
      <c r="H12" s="23">
        <v>-1341</v>
      </c>
      <c r="I12" s="23"/>
      <c r="J12" s="23"/>
      <c r="K12" s="23"/>
      <c r="L12" s="23"/>
      <c r="M12" s="23"/>
      <c r="N12" s="23"/>
      <c r="O12" s="23"/>
      <c r="P12" s="23"/>
      <c r="Q12" s="23"/>
      <c r="R12" s="23">
        <v>43216</v>
      </c>
      <c r="T12" s="64">
        <v>55</v>
      </c>
    </row>
    <row r="13" spans="1:20" ht="12.75">
      <c r="A13" t="s">
        <v>90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"/>
      <c r="T13" s="64"/>
    </row>
    <row r="14" spans="6:20" ht="12.75"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7"/>
      <c r="T14" s="64"/>
    </row>
    <row r="15" spans="1:20" ht="12.75">
      <c r="A15" t="s">
        <v>39</v>
      </c>
      <c r="F15" s="24" t="e">
        <f>+#REF!</f>
        <v>#REF!</v>
      </c>
      <c r="G15" s="24" t="e">
        <f>+#REF!</f>
        <v>#REF!</v>
      </c>
      <c r="H15" s="24" t="e">
        <f>+#REF!</f>
        <v>#REF!</v>
      </c>
      <c r="I15" s="24" t="e">
        <f>+#REF!</f>
        <v>#REF!</v>
      </c>
      <c r="J15" s="24" t="e">
        <f>+#REF!</f>
        <v>#REF!</v>
      </c>
      <c r="K15" s="24" t="e">
        <f>+#REF!</f>
        <v>#REF!</v>
      </c>
      <c r="L15" s="24" t="e">
        <f>+#REF!</f>
        <v>#REF!</v>
      </c>
      <c r="M15" s="24" t="e">
        <f>+#REF!</f>
        <v>#REF!</v>
      </c>
      <c r="N15" s="24" t="e">
        <f>+#REF!</f>
        <v>#REF!</v>
      </c>
      <c r="O15" s="24" t="e">
        <f>+#REF!</f>
        <v>#REF!</v>
      </c>
      <c r="P15" s="24" t="e">
        <f>+#REF!</f>
        <v>#REF!</v>
      </c>
      <c r="Q15" s="24" t="e">
        <f>+#REF!</f>
        <v>#REF!</v>
      </c>
      <c r="R15" s="24">
        <v>772</v>
      </c>
      <c r="T15" s="65">
        <v>11297</v>
      </c>
    </row>
    <row r="16" spans="6:20" ht="12.75"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7"/>
      <c r="T16" s="7"/>
    </row>
    <row r="17" spans="1:20" ht="12.75">
      <c r="A17" t="s">
        <v>40</v>
      </c>
      <c r="F17" s="23" t="e">
        <f>+F12+F15</f>
        <v>#REF!</v>
      </c>
      <c r="G17" s="23" t="e">
        <f>+G12+G15</f>
        <v>#REF!</v>
      </c>
      <c r="H17" s="23" t="e">
        <f aca="true" t="shared" si="0" ref="H17:Q17">+H12+H15</f>
        <v>#REF!</v>
      </c>
      <c r="I17" s="23" t="e">
        <f t="shared" si="0"/>
        <v>#REF!</v>
      </c>
      <c r="J17" s="23" t="e">
        <f t="shared" si="0"/>
        <v>#REF!</v>
      </c>
      <c r="K17" s="23" t="e">
        <f t="shared" si="0"/>
        <v>#REF!</v>
      </c>
      <c r="L17" s="23" t="e">
        <f t="shared" si="0"/>
        <v>#REF!</v>
      </c>
      <c r="M17" s="23" t="e">
        <f t="shared" si="0"/>
        <v>#REF!</v>
      </c>
      <c r="N17" s="23" t="e">
        <f t="shared" si="0"/>
        <v>#REF!</v>
      </c>
      <c r="O17" s="23" t="e">
        <f t="shared" si="0"/>
        <v>#REF!</v>
      </c>
      <c r="P17" s="23" t="e">
        <f t="shared" si="0"/>
        <v>#REF!</v>
      </c>
      <c r="Q17" s="23" t="e">
        <f t="shared" si="0"/>
        <v>#REF!</v>
      </c>
      <c r="R17" s="23">
        <v>43988</v>
      </c>
      <c r="T17" s="7">
        <v>11352</v>
      </c>
    </row>
    <row r="18" spans="6:20" ht="12.75"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7"/>
      <c r="T18" s="7"/>
    </row>
    <row r="19" spans="1:20" ht="12.75">
      <c r="A19" t="s">
        <v>89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4"/>
      <c r="T19" s="7"/>
    </row>
    <row r="20" spans="1:20" ht="12.75">
      <c r="A20" t="s">
        <v>209</v>
      </c>
      <c r="F20" s="24">
        <f>-1647-2057-43+2248+11-1</f>
        <v>-1489</v>
      </c>
      <c r="G20" s="24">
        <f>-3897-451+3227+17</f>
        <v>-1104</v>
      </c>
      <c r="H20" s="24">
        <f>-1601+2124-1237-1+2</f>
        <v>-713</v>
      </c>
      <c r="I20" s="24"/>
      <c r="J20" s="24"/>
      <c r="K20" s="24"/>
      <c r="L20" s="24"/>
      <c r="M20" s="24"/>
      <c r="N20" s="24"/>
      <c r="O20" s="24"/>
      <c r="P20" s="24"/>
      <c r="Q20" s="24"/>
      <c r="R20" s="24">
        <v>-997</v>
      </c>
      <c r="T20" s="67">
        <v>-1768</v>
      </c>
    </row>
    <row r="21" spans="6:20" ht="12.75"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T21" s="23"/>
    </row>
    <row r="22" spans="1:20" ht="12.75">
      <c r="A22" t="s">
        <v>41</v>
      </c>
      <c r="F22" s="23" t="e">
        <f>+F17+F20</f>
        <v>#REF!</v>
      </c>
      <c r="G22" s="23" t="e">
        <f>+G17+G20</f>
        <v>#REF!</v>
      </c>
      <c r="H22" s="23" t="e">
        <f aca="true" t="shared" si="1" ref="H22:Q22">+H17+H20</f>
        <v>#REF!</v>
      </c>
      <c r="I22" s="23" t="e">
        <f t="shared" si="1"/>
        <v>#REF!</v>
      </c>
      <c r="J22" s="23" t="e">
        <f t="shared" si="1"/>
        <v>#REF!</v>
      </c>
      <c r="K22" s="23" t="e">
        <f t="shared" si="1"/>
        <v>#REF!</v>
      </c>
      <c r="L22" s="23" t="e">
        <f t="shared" si="1"/>
        <v>#REF!</v>
      </c>
      <c r="M22" s="23" t="e">
        <f t="shared" si="1"/>
        <v>#REF!</v>
      </c>
      <c r="N22" s="23" t="e">
        <f t="shared" si="1"/>
        <v>#REF!</v>
      </c>
      <c r="O22" s="23" t="e">
        <f t="shared" si="1"/>
        <v>#REF!</v>
      </c>
      <c r="P22" s="23" t="e">
        <f t="shared" si="1"/>
        <v>#REF!</v>
      </c>
      <c r="Q22" s="23" t="e">
        <f t="shared" si="1"/>
        <v>#REF!</v>
      </c>
      <c r="R22" s="23">
        <v>42991</v>
      </c>
      <c r="S22" s="28"/>
      <c r="T22" s="23">
        <v>9584</v>
      </c>
    </row>
    <row r="23" spans="6:20" ht="12.75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7"/>
      <c r="T23" s="23"/>
    </row>
    <row r="24" spans="6:20" ht="12.75"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7"/>
      <c r="T24" s="23"/>
    </row>
    <row r="25" spans="1:20" ht="12.75">
      <c r="A25" t="s">
        <v>42</v>
      </c>
      <c r="F25" s="23">
        <f>-304-79+33+76</f>
        <v>-274</v>
      </c>
      <c r="G25" s="23">
        <f>-1251-2</f>
        <v>-1253</v>
      </c>
      <c r="H25" s="23">
        <f>162+2</f>
        <v>164</v>
      </c>
      <c r="I25" s="23"/>
      <c r="J25" s="23"/>
      <c r="K25" s="23"/>
      <c r="L25" s="23"/>
      <c r="M25" s="23"/>
      <c r="N25" s="23"/>
      <c r="O25" s="23"/>
      <c r="P25" s="23"/>
      <c r="Q25" s="23"/>
      <c r="R25" s="23">
        <v>28409</v>
      </c>
      <c r="T25" s="68">
        <v>-1607</v>
      </c>
    </row>
    <row r="26" spans="6:20" ht="12.75"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7"/>
      <c r="T26" s="68"/>
    </row>
    <row r="27" spans="1:20" ht="12.75">
      <c r="A27" t="s">
        <v>43</v>
      </c>
      <c r="F27" s="24">
        <v>-3000</v>
      </c>
      <c r="G27" s="24">
        <v>-1000</v>
      </c>
      <c r="H27" s="24">
        <f>4500-7084</f>
        <v>-2584</v>
      </c>
      <c r="I27" s="24"/>
      <c r="J27" s="24"/>
      <c r="K27" s="24"/>
      <c r="L27" s="24"/>
      <c r="M27" s="24"/>
      <c r="N27" s="24"/>
      <c r="O27" s="24"/>
      <c r="P27" s="24"/>
      <c r="Q27" s="24"/>
      <c r="R27" s="24">
        <v>-19289</v>
      </c>
      <c r="T27" s="67">
        <v>-10937</v>
      </c>
    </row>
    <row r="28" spans="6:20" ht="12.75">
      <c r="F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7"/>
      <c r="T28" s="23"/>
    </row>
    <row r="29" spans="1:20" ht="12.75">
      <c r="A29" t="s">
        <v>192</v>
      </c>
      <c r="F29" s="23" t="e">
        <f>+F22+F25+F27</f>
        <v>#REF!</v>
      </c>
      <c r="G29" s="23" t="e">
        <f>+G22+G25+G27</f>
        <v>#REF!</v>
      </c>
      <c r="H29" s="23" t="e">
        <f aca="true" t="shared" si="2" ref="H29:Q29">+H22+H25+H27</f>
        <v>#REF!</v>
      </c>
      <c r="I29" s="23" t="e">
        <f t="shared" si="2"/>
        <v>#REF!</v>
      </c>
      <c r="J29" s="23" t="e">
        <f t="shared" si="2"/>
        <v>#REF!</v>
      </c>
      <c r="K29" s="23" t="e">
        <f t="shared" si="2"/>
        <v>#REF!</v>
      </c>
      <c r="L29" s="23" t="e">
        <f t="shared" si="2"/>
        <v>#REF!</v>
      </c>
      <c r="M29" s="23" t="e">
        <f t="shared" si="2"/>
        <v>#REF!</v>
      </c>
      <c r="N29" s="23" t="e">
        <f t="shared" si="2"/>
        <v>#REF!</v>
      </c>
      <c r="O29" s="23" t="e">
        <f t="shared" si="2"/>
        <v>#REF!</v>
      </c>
      <c r="P29" s="23" t="e">
        <f t="shared" si="2"/>
        <v>#REF!</v>
      </c>
      <c r="Q29" s="23" t="e">
        <f t="shared" si="2"/>
        <v>#REF!</v>
      </c>
      <c r="R29" s="23">
        <v>52111</v>
      </c>
      <c r="S29" s="28"/>
      <c r="T29" s="23">
        <v>-2960</v>
      </c>
    </row>
    <row r="30" spans="6:20" ht="12.75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7"/>
      <c r="S30" s="30"/>
      <c r="T30" s="7"/>
    </row>
    <row r="31" spans="1:20" ht="12.75">
      <c r="A31" t="s">
        <v>222</v>
      </c>
      <c r="F31" s="23">
        <f>3750+3640</f>
        <v>7390</v>
      </c>
      <c r="G31" s="28" t="e">
        <f>+F33</f>
        <v>#REF!</v>
      </c>
      <c r="H31" s="28" t="e">
        <f aca="true" t="shared" si="3" ref="H31:Q31">+G33</f>
        <v>#REF!</v>
      </c>
      <c r="I31" s="28" t="e">
        <f t="shared" si="3"/>
        <v>#REF!</v>
      </c>
      <c r="J31" s="28" t="e">
        <f t="shared" si="3"/>
        <v>#REF!</v>
      </c>
      <c r="K31" s="28" t="e">
        <f t="shared" si="3"/>
        <v>#REF!</v>
      </c>
      <c r="L31" s="28" t="e">
        <f t="shared" si="3"/>
        <v>#REF!</v>
      </c>
      <c r="M31" s="28" t="e">
        <f t="shared" si="3"/>
        <v>#REF!</v>
      </c>
      <c r="N31" s="28" t="e">
        <f t="shared" si="3"/>
        <v>#REF!</v>
      </c>
      <c r="O31" s="28" t="e">
        <f t="shared" si="3"/>
        <v>#REF!</v>
      </c>
      <c r="P31" s="28" t="e">
        <f t="shared" si="3"/>
        <v>#REF!</v>
      </c>
      <c r="Q31" s="28" t="e">
        <f t="shared" si="3"/>
        <v>#REF!</v>
      </c>
      <c r="R31" s="7">
        <v>17878</v>
      </c>
      <c r="T31" s="64">
        <v>7442</v>
      </c>
    </row>
    <row r="32" spans="6:20" ht="12.75"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7"/>
      <c r="T32" s="64"/>
    </row>
    <row r="33" spans="1:20" ht="13.5" thickBot="1">
      <c r="A33" t="s">
        <v>163</v>
      </c>
      <c r="F33" s="25" t="e">
        <f>+F29+F31</f>
        <v>#REF!</v>
      </c>
      <c r="G33" s="25" t="e">
        <f>+G31+G29</f>
        <v>#REF!</v>
      </c>
      <c r="H33" s="25" t="e">
        <f aca="true" t="shared" si="4" ref="H33:Q33">+H31+H29</f>
        <v>#REF!</v>
      </c>
      <c r="I33" s="25" t="e">
        <f t="shared" si="4"/>
        <v>#REF!</v>
      </c>
      <c r="J33" s="25" t="e">
        <f t="shared" si="4"/>
        <v>#REF!</v>
      </c>
      <c r="K33" s="25" t="e">
        <f t="shared" si="4"/>
        <v>#REF!</v>
      </c>
      <c r="L33" s="25" t="e">
        <f t="shared" si="4"/>
        <v>#REF!</v>
      </c>
      <c r="M33" s="25" t="e">
        <f t="shared" si="4"/>
        <v>#REF!</v>
      </c>
      <c r="N33" s="25" t="e">
        <f t="shared" si="4"/>
        <v>#REF!</v>
      </c>
      <c r="O33" s="25" t="e">
        <f t="shared" si="4"/>
        <v>#REF!</v>
      </c>
      <c r="P33" s="25" t="e">
        <f t="shared" si="4"/>
        <v>#REF!</v>
      </c>
      <c r="Q33" s="25" t="e">
        <f t="shared" si="4"/>
        <v>#REF!</v>
      </c>
      <c r="R33" s="25">
        <v>69989</v>
      </c>
      <c r="T33" s="66">
        <v>4482</v>
      </c>
    </row>
    <row r="34" spans="6:20" ht="13.5" thickTop="1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"/>
      <c r="T34" s="63"/>
    </row>
    <row r="35" spans="6:18" ht="12.75"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1"/>
    </row>
    <row r="36" spans="1:18" ht="12.75">
      <c r="A36" s="1" t="s">
        <v>44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7"/>
    </row>
    <row r="37" spans="1:18" ht="12.75">
      <c r="A37" s="1" t="s">
        <v>198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1"/>
    </row>
    <row r="38" spans="1:18" ht="12.75">
      <c r="A38" s="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1"/>
    </row>
    <row r="39" spans="1:18" ht="12.75">
      <c r="A39" s="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1"/>
    </row>
    <row r="40" spans="1:18" ht="12.75">
      <c r="A40" s="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1"/>
    </row>
    <row r="41" spans="1:18" ht="12.75">
      <c r="A41" s="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1:18" ht="12.75">
      <c r="A42" s="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1:17" ht="12.75">
      <c r="A43" s="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8" ht="12.75">
      <c r="A44" s="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6:17" ht="12.75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6:17" ht="12.75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3">
      <selection activeCell="E28" sqref="E28"/>
    </sheetView>
  </sheetViews>
  <sheetFormatPr defaultColWidth="9.140625" defaultRowHeight="12.75"/>
  <cols>
    <col min="1" max="1" width="4.140625" style="53" customWidth="1"/>
    <col min="2" max="7" width="9.140625" style="53" customWidth="1"/>
    <col min="8" max="8" width="10.57421875" style="53" bestFit="1" customWidth="1"/>
    <col min="9" max="9" width="12.421875" style="53" customWidth="1"/>
    <col min="10" max="10" width="10.28125" style="53" bestFit="1" customWidth="1"/>
    <col min="11" max="16384" width="9.140625" style="53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159</v>
      </c>
    </row>
    <row r="4" ht="12.75">
      <c r="A4" s="1" t="s">
        <v>3</v>
      </c>
    </row>
    <row r="6" ht="12.75">
      <c r="A6" s="1" t="s">
        <v>45</v>
      </c>
    </row>
    <row r="9" spans="1:9" ht="12.75">
      <c r="A9" s="15" t="s">
        <v>128</v>
      </c>
      <c r="B9" s="1" t="s">
        <v>46</v>
      </c>
      <c r="C9" s="71"/>
      <c r="D9" s="71"/>
      <c r="E9" s="71"/>
      <c r="F9" s="71"/>
      <c r="G9" s="71"/>
      <c r="H9" s="71"/>
      <c r="I9" s="71"/>
    </row>
    <row r="10" spans="1:9" ht="12.75">
      <c r="A10" s="72"/>
      <c r="B10" s="3" t="s">
        <v>176</v>
      </c>
      <c r="C10" s="71"/>
      <c r="D10" s="71"/>
      <c r="E10" s="71"/>
      <c r="F10" s="71"/>
      <c r="G10" s="71"/>
      <c r="H10" s="71"/>
      <c r="I10" s="71"/>
    </row>
    <row r="11" ht="12.75">
      <c r="B11" s="18" t="s">
        <v>204</v>
      </c>
    </row>
    <row r="12" ht="12.75">
      <c r="B12" s="3"/>
    </row>
    <row r="13" ht="12.75">
      <c r="B13" s="3" t="s">
        <v>177</v>
      </c>
    </row>
    <row r="14" ht="12.75">
      <c r="B14" s="3" t="s">
        <v>254</v>
      </c>
    </row>
    <row r="15" ht="12.75">
      <c r="B15" s="3"/>
    </row>
    <row r="16" spans="1:2" ht="12.75">
      <c r="A16" s="57" t="s">
        <v>129</v>
      </c>
      <c r="B16" s="16" t="s">
        <v>47</v>
      </c>
    </row>
    <row r="17" ht="12.75">
      <c r="B17" s="3" t="s">
        <v>48</v>
      </c>
    </row>
    <row r="19" spans="1:2" ht="12.75">
      <c r="A19" s="57" t="s">
        <v>130</v>
      </c>
      <c r="B19" s="16" t="s">
        <v>49</v>
      </c>
    </row>
    <row r="20" ht="12.75">
      <c r="B20" s="3" t="s">
        <v>195</v>
      </c>
    </row>
    <row r="21" ht="12.75">
      <c r="B21" s="3" t="s">
        <v>196</v>
      </c>
    </row>
    <row r="23" spans="1:2" ht="12.75">
      <c r="A23" s="57" t="s">
        <v>131</v>
      </c>
      <c r="B23" s="16" t="s">
        <v>50</v>
      </c>
    </row>
    <row r="24" ht="12.75">
      <c r="B24" s="18" t="s">
        <v>255</v>
      </c>
    </row>
    <row r="25" ht="12.75">
      <c r="B25" s="18" t="s">
        <v>256</v>
      </c>
    </row>
    <row r="26" ht="12.75">
      <c r="B26" s="18" t="s">
        <v>253</v>
      </c>
    </row>
    <row r="28" spans="1:2" ht="12.75">
      <c r="A28" s="57" t="s">
        <v>132</v>
      </c>
      <c r="B28" s="17" t="s">
        <v>52</v>
      </c>
    </row>
    <row r="29" ht="12.75">
      <c r="B29" s="17" t="s">
        <v>51</v>
      </c>
    </row>
    <row r="30" ht="12.75">
      <c r="B30" s="53" t="s">
        <v>210</v>
      </c>
    </row>
    <row r="31" ht="12.75">
      <c r="B31" s="53" t="s">
        <v>51</v>
      </c>
    </row>
    <row r="33" spans="1:2" ht="12.75">
      <c r="A33" s="57" t="s">
        <v>133</v>
      </c>
      <c r="B33" s="1" t="s">
        <v>53</v>
      </c>
    </row>
    <row r="34" ht="12.75">
      <c r="B34" s="18" t="s">
        <v>178</v>
      </c>
    </row>
    <row r="35" ht="12.75">
      <c r="B35" s="18" t="s">
        <v>179</v>
      </c>
    </row>
    <row r="37" spans="1:2" ht="12.75">
      <c r="A37" s="57" t="s">
        <v>134</v>
      </c>
      <c r="B37" s="1" t="s">
        <v>54</v>
      </c>
    </row>
    <row r="38" spans="1:2" ht="12.75">
      <c r="A38" s="57"/>
      <c r="B38" s="53" t="s">
        <v>226</v>
      </c>
    </row>
    <row r="39" spans="1:2" ht="12.75">
      <c r="A39" s="57"/>
      <c r="B39" s="53" t="s">
        <v>257</v>
      </c>
    </row>
    <row r="40" spans="1:2" ht="12.75">
      <c r="A40" s="57"/>
      <c r="B40" s="53" t="s">
        <v>258</v>
      </c>
    </row>
    <row r="41" ht="12.75">
      <c r="B41" s="53" t="s">
        <v>227</v>
      </c>
    </row>
    <row r="43" spans="1:2" ht="12.75">
      <c r="A43" s="57" t="s">
        <v>135</v>
      </c>
      <c r="B43" s="1" t="s">
        <v>55</v>
      </c>
    </row>
    <row r="44" ht="12.75">
      <c r="B44" s="18" t="s">
        <v>181</v>
      </c>
    </row>
    <row r="45" ht="12.75">
      <c r="B45" s="3" t="s">
        <v>180</v>
      </c>
    </row>
    <row r="47" spans="1:2" ht="12.75">
      <c r="A47" s="57" t="s">
        <v>136</v>
      </c>
      <c r="B47" s="1" t="s">
        <v>56</v>
      </c>
    </row>
    <row r="48" ht="12.75">
      <c r="B48" s="53" t="s">
        <v>182</v>
      </c>
    </row>
    <row r="49" ht="12.75">
      <c r="B49" s="53" t="s">
        <v>183</v>
      </c>
    </row>
    <row r="51" spans="1:2" ht="12.75">
      <c r="A51" s="57" t="s">
        <v>137</v>
      </c>
      <c r="B51" s="1" t="s">
        <v>57</v>
      </c>
    </row>
    <row r="52" ht="12.75">
      <c r="B52" s="18" t="s">
        <v>184</v>
      </c>
    </row>
    <row r="54" spans="1:2" ht="12.75">
      <c r="A54" s="57" t="s">
        <v>138</v>
      </c>
      <c r="B54" s="1" t="s">
        <v>162</v>
      </c>
    </row>
    <row r="55" ht="12.75">
      <c r="B55" s="18" t="s">
        <v>185</v>
      </c>
    </row>
    <row r="56" ht="12.75">
      <c r="B56" s="3" t="s">
        <v>186</v>
      </c>
    </row>
    <row r="57" ht="12.75">
      <c r="B57" s="3" t="s">
        <v>259</v>
      </c>
    </row>
    <row r="59" spans="1:2" ht="12.75">
      <c r="A59" s="57" t="s">
        <v>139</v>
      </c>
      <c r="B59" s="16" t="s">
        <v>58</v>
      </c>
    </row>
    <row r="60" ht="12.75">
      <c r="B60" s="18" t="s">
        <v>59</v>
      </c>
    </row>
    <row r="62" spans="1:2" ht="12.75">
      <c r="A62" s="57" t="s">
        <v>141</v>
      </c>
      <c r="B62" s="16" t="s">
        <v>60</v>
      </c>
    </row>
    <row r="63" spans="1:2" ht="12.75">
      <c r="A63" s="57"/>
      <c r="B63" s="3" t="s">
        <v>260</v>
      </c>
    </row>
    <row r="64" spans="1:2" ht="12.75">
      <c r="A64" s="57"/>
      <c r="B64" s="3" t="s">
        <v>250</v>
      </c>
    </row>
    <row r="65" spans="1:2" ht="12.75">
      <c r="A65" s="57"/>
      <c r="B65" s="3" t="s">
        <v>247</v>
      </c>
    </row>
    <row r="66" spans="1:2" ht="12.75">
      <c r="A66" s="57"/>
      <c r="B66" s="3" t="s">
        <v>248</v>
      </c>
    </row>
    <row r="67" spans="1:2" ht="12.75">
      <c r="A67" s="57"/>
      <c r="B67" s="3" t="s">
        <v>245</v>
      </c>
    </row>
    <row r="68" spans="1:2" ht="12.75">
      <c r="A68" s="57"/>
      <c r="B68" s="3" t="s">
        <v>261</v>
      </c>
    </row>
    <row r="69" spans="1:2" ht="12.75">
      <c r="A69" s="57"/>
      <c r="B69" s="3" t="s">
        <v>246</v>
      </c>
    </row>
    <row r="70" spans="1:2" ht="12.75">
      <c r="A70" s="72"/>
      <c r="B70" s="73"/>
    </row>
    <row r="71" spans="1:2" ht="12.75">
      <c r="A71" s="72"/>
      <c r="B71" s="73"/>
    </row>
    <row r="72" spans="1:2" ht="12.75">
      <c r="A72" s="57" t="s">
        <v>142</v>
      </c>
      <c r="B72" s="19" t="s">
        <v>160</v>
      </c>
    </row>
    <row r="73" spans="1:9" ht="12.75">
      <c r="A73" s="72"/>
      <c r="B73" s="18"/>
      <c r="C73" s="71"/>
      <c r="D73" s="71"/>
      <c r="E73" s="71"/>
      <c r="F73" s="71"/>
      <c r="G73" s="71"/>
      <c r="H73" s="71"/>
      <c r="I73" s="71" t="s">
        <v>61</v>
      </c>
    </row>
    <row r="74" spans="1:9" ht="12.75">
      <c r="A74" s="72"/>
      <c r="B74" s="18"/>
      <c r="C74" s="71"/>
      <c r="D74" s="71"/>
      <c r="E74" s="71"/>
      <c r="F74" s="71"/>
      <c r="G74" s="71"/>
      <c r="H74" s="22" t="s">
        <v>62</v>
      </c>
      <c r="I74" s="71" t="s">
        <v>63</v>
      </c>
    </row>
    <row r="75" spans="1:9" ht="12.75">
      <c r="A75" s="72"/>
      <c r="B75" s="18"/>
      <c r="C75" s="71"/>
      <c r="D75" s="71"/>
      <c r="E75" s="71"/>
      <c r="F75" s="71"/>
      <c r="G75" s="71"/>
      <c r="H75" s="22" t="s">
        <v>64</v>
      </c>
      <c r="I75" s="71" t="s">
        <v>64</v>
      </c>
    </row>
    <row r="76" spans="1:9" ht="12.75">
      <c r="A76" s="72"/>
      <c r="B76" s="18"/>
      <c r="C76" s="71"/>
      <c r="D76" s="71"/>
      <c r="E76" s="71"/>
      <c r="F76" s="71"/>
      <c r="G76" s="71"/>
      <c r="H76" s="22" t="s">
        <v>223</v>
      </c>
      <c r="I76" s="22" t="s">
        <v>199</v>
      </c>
    </row>
    <row r="77" spans="1:9" ht="12.75">
      <c r="A77" s="72"/>
      <c r="B77" s="18"/>
      <c r="C77" s="71"/>
      <c r="D77" s="71"/>
      <c r="E77" s="71"/>
      <c r="F77" s="71"/>
      <c r="G77" s="71"/>
      <c r="H77" s="22" t="s">
        <v>2</v>
      </c>
      <c r="I77" s="22" t="s">
        <v>2</v>
      </c>
    </row>
    <row r="78" spans="1:11" ht="13.5" thickBot="1">
      <c r="A78" s="72"/>
      <c r="B78" s="18"/>
      <c r="C78" s="3" t="s">
        <v>5</v>
      </c>
      <c r="D78" s="71"/>
      <c r="E78" s="71"/>
      <c r="F78" s="71"/>
      <c r="G78" s="71"/>
      <c r="H78" s="74">
        <v>67344</v>
      </c>
      <c r="I78" s="74">
        <v>83444</v>
      </c>
      <c r="J78" s="75"/>
      <c r="K78" s="76"/>
    </row>
    <row r="79" spans="1:11" ht="14.25" thickBot="1" thickTop="1">
      <c r="A79" s="72"/>
      <c r="B79" s="18"/>
      <c r="C79" s="3" t="s">
        <v>193</v>
      </c>
      <c r="D79" s="71"/>
      <c r="E79" s="71"/>
      <c r="F79" s="71"/>
      <c r="G79" s="71"/>
      <c r="H79" s="77">
        <v>23346</v>
      </c>
      <c r="I79" s="77">
        <v>19870</v>
      </c>
      <c r="J79" s="78"/>
      <c r="K79" s="76"/>
    </row>
    <row r="80" spans="1:10" ht="13.5" thickTop="1">
      <c r="A80" s="72"/>
      <c r="B80" s="73"/>
      <c r="C80" s="71"/>
      <c r="D80" s="71"/>
      <c r="E80" s="71"/>
      <c r="F80" s="71"/>
      <c r="G80" s="71"/>
      <c r="H80" s="71"/>
      <c r="I80" s="79"/>
      <c r="J80" s="80"/>
    </row>
    <row r="81" spans="1:10" ht="12.75">
      <c r="A81" s="72"/>
      <c r="B81" s="73" t="s">
        <v>262</v>
      </c>
      <c r="C81" s="71"/>
      <c r="D81" s="71"/>
      <c r="E81" s="71"/>
      <c r="F81" s="71"/>
      <c r="G81" s="71"/>
      <c r="H81" s="71"/>
      <c r="I81" s="79"/>
      <c r="J81" s="71"/>
    </row>
    <row r="82" spans="1:10" ht="12.75">
      <c r="A82" s="72"/>
      <c r="B82" s="73" t="s">
        <v>263</v>
      </c>
      <c r="C82" s="71"/>
      <c r="D82" s="71"/>
      <c r="E82" s="71"/>
      <c r="F82" s="71"/>
      <c r="G82" s="71"/>
      <c r="H82" s="71"/>
      <c r="I82" s="79"/>
      <c r="J82" s="71"/>
    </row>
    <row r="83" spans="1:10" ht="12.75">
      <c r="A83" s="72"/>
      <c r="B83" s="73" t="s">
        <v>264</v>
      </c>
      <c r="C83" s="71"/>
      <c r="D83" s="71"/>
      <c r="E83" s="71"/>
      <c r="F83" s="71"/>
      <c r="G83" s="71"/>
      <c r="H83" s="71"/>
      <c r="I83" s="79"/>
      <c r="J83" s="71"/>
    </row>
    <row r="84" spans="1:10" ht="12.75">
      <c r="A84" s="72"/>
      <c r="B84" s="73" t="s">
        <v>251</v>
      </c>
      <c r="C84" s="71"/>
      <c r="D84" s="71"/>
      <c r="E84" s="71"/>
      <c r="F84" s="71"/>
      <c r="G84" s="71"/>
      <c r="H84" s="71"/>
      <c r="I84" s="79"/>
      <c r="J84" s="71"/>
    </row>
    <row r="85" spans="1:10" ht="12.75">
      <c r="A85" s="72"/>
      <c r="B85" s="73" t="s">
        <v>265</v>
      </c>
      <c r="C85" s="71"/>
      <c r="D85" s="71"/>
      <c r="E85" s="71"/>
      <c r="F85" s="71"/>
      <c r="G85" s="71"/>
      <c r="H85" s="71"/>
      <c r="I85" s="79"/>
      <c r="J85" s="71"/>
    </row>
    <row r="86" spans="1:10" ht="12.75">
      <c r="A86" s="72"/>
      <c r="B86" s="73"/>
      <c r="C86" s="71"/>
      <c r="D86" s="71"/>
      <c r="E86" s="71"/>
      <c r="F86" s="71"/>
      <c r="G86" s="71"/>
      <c r="H86" s="71"/>
      <c r="I86" s="79"/>
      <c r="J86" s="71"/>
    </row>
    <row r="87" spans="1:2" ht="12.75">
      <c r="A87" s="57" t="s">
        <v>143</v>
      </c>
      <c r="B87" s="19" t="s">
        <v>65</v>
      </c>
    </row>
    <row r="88" spans="1:11" ht="12.75">
      <c r="A88" s="72"/>
      <c r="B88" s="81" t="s">
        <v>266</v>
      </c>
      <c r="K88" s="81"/>
    </row>
    <row r="89" spans="1:11" ht="12.75">
      <c r="A89" s="72"/>
      <c r="B89" s="81" t="s">
        <v>267</v>
      </c>
      <c r="K89" s="81"/>
    </row>
    <row r="90" spans="1:11" ht="12.75">
      <c r="A90" s="72"/>
      <c r="B90" s="81" t="s">
        <v>268</v>
      </c>
      <c r="K90" s="81"/>
    </row>
    <row r="91" spans="1:2" ht="12.75">
      <c r="A91" s="57"/>
      <c r="B91" s="18"/>
    </row>
    <row r="92" spans="1:2" ht="12.75">
      <c r="A92" s="57" t="s">
        <v>144</v>
      </c>
      <c r="B92" s="1" t="s">
        <v>67</v>
      </c>
    </row>
    <row r="93" spans="1:2" ht="12.75">
      <c r="A93" s="72"/>
      <c r="B93" s="1" t="s">
        <v>66</v>
      </c>
    </row>
    <row r="94" spans="1:2" ht="12.75">
      <c r="A94" s="72"/>
      <c r="B94" s="53" t="s">
        <v>211</v>
      </c>
    </row>
    <row r="95" spans="1:2" ht="12.75">
      <c r="A95" s="72"/>
      <c r="B95" s="53" t="s">
        <v>212</v>
      </c>
    </row>
    <row r="96" ht="12.75">
      <c r="A96" s="57"/>
    </row>
    <row r="97" spans="1:2" ht="12.75">
      <c r="A97" s="57" t="s">
        <v>145</v>
      </c>
      <c r="B97" s="1" t="s">
        <v>6</v>
      </c>
    </row>
    <row r="98" spans="1:10" ht="12.75">
      <c r="A98" s="57"/>
      <c r="B98" s="1"/>
      <c r="H98" s="22" t="s">
        <v>155</v>
      </c>
      <c r="J98" s="82"/>
    </row>
    <row r="99" spans="1:12" ht="12.75">
      <c r="A99" s="72"/>
      <c r="G99" s="22" t="s">
        <v>62</v>
      </c>
      <c r="H99" s="82" t="s">
        <v>156</v>
      </c>
      <c r="I99" s="22"/>
      <c r="J99" s="22"/>
      <c r="L99" s="22"/>
    </row>
    <row r="100" spans="1:12" ht="12.75">
      <c r="A100" s="72"/>
      <c r="G100" s="22" t="s">
        <v>68</v>
      </c>
      <c r="H100" s="22" t="s">
        <v>64</v>
      </c>
      <c r="I100" s="3"/>
      <c r="J100" s="22"/>
      <c r="L100" s="3"/>
    </row>
    <row r="101" spans="1:12" ht="12.75">
      <c r="A101" s="72"/>
      <c r="G101" s="22" t="s">
        <v>223</v>
      </c>
      <c r="H101" s="22" t="s">
        <v>228</v>
      </c>
      <c r="I101" s="22"/>
      <c r="L101" s="22"/>
    </row>
    <row r="102" spans="1:12" ht="12.75">
      <c r="A102" s="72"/>
      <c r="G102" s="22" t="s">
        <v>2</v>
      </c>
      <c r="H102" s="83" t="s">
        <v>2</v>
      </c>
      <c r="I102" s="22"/>
      <c r="J102" s="22"/>
      <c r="L102" s="22"/>
    </row>
    <row r="103" spans="1:10" ht="12.75">
      <c r="A103" s="72"/>
      <c r="B103" s="53" t="s">
        <v>229</v>
      </c>
      <c r="G103" s="84">
        <f>450+16</f>
        <v>466</v>
      </c>
      <c r="H103" s="85">
        <v>70</v>
      </c>
      <c r="I103" s="86"/>
      <c r="J103" s="87"/>
    </row>
    <row r="104" spans="1:12" ht="12.75">
      <c r="A104" s="72"/>
      <c r="B104" s="53" t="s">
        <v>240</v>
      </c>
      <c r="G104" s="88">
        <v>3311</v>
      </c>
      <c r="H104" s="89">
        <v>-1237</v>
      </c>
      <c r="I104" s="90"/>
      <c r="J104" s="90"/>
      <c r="L104" s="91"/>
    </row>
    <row r="105" spans="1:12" ht="12.75">
      <c r="A105" s="72"/>
      <c r="G105" s="90">
        <f>+G103+G104</f>
        <v>3777</v>
      </c>
      <c r="H105" s="92">
        <f>+H103+H104</f>
        <v>-1167</v>
      </c>
      <c r="I105" s="90"/>
      <c r="J105" s="90"/>
      <c r="L105" s="93"/>
    </row>
    <row r="106" spans="1:10" ht="12.75">
      <c r="A106" s="72"/>
      <c r="B106" s="53" t="s">
        <v>91</v>
      </c>
      <c r="G106" s="90">
        <v>1694</v>
      </c>
      <c r="H106" s="92">
        <v>916</v>
      </c>
      <c r="I106" s="90"/>
      <c r="J106" s="90"/>
    </row>
    <row r="107" spans="1:10" ht="13.5" thickBot="1">
      <c r="A107" s="72"/>
      <c r="G107" s="94">
        <f>+G106+G105</f>
        <v>5471</v>
      </c>
      <c r="H107" s="95">
        <f>+H105+H106</f>
        <v>-251</v>
      </c>
      <c r="I107" s="90"/>
      <c r="J107" s="87"/>
    </row>
    <row r="108" spans="1:9" ht="13.5" thickTop="1">
      <c r="A108" s="72"/>
      <c r="G108" s="86"/>
      <c r="H108" s="86"/>
      <c r="I108" s="86"/>
    </row>
    <row r="109" spans="1:9" ht="12.75">
      <c r="A109" s="72"/>
      <c r="B109" s="53" t="s">
        <v>230</v>
      </c>
      <c r="G109" s="86"/>
      <c r="H109" s="86"/>
      <c r="I109" s="86"/>
    </row>
    <row r="110" spans="1:9" ht="12.75">
      <c r="A110" s="72"/>
      <c r="B110" s="53" t="s">
        <v>231</v>
      </c>
      <c r="I110" s="86"/>
    </row>
    <row r="111" spans="1:9" ht="12.75">
      <c r="A111" s="72"/>
      <c r="I111" s="90"/>
    </row>
    <row r="112" spans="1:9" ht="12.75">
      <c r="A112" s="57" t="s">
        <v>152</v>
      </c>
      <c r="B112" s="1" t="s">
        <v>153</v>
      </c>
      <c r="I112" s="90"/>
    </row>
    <row r="113" spans="1:9" ht="12.75">
      <c r="A113" s="72"/>
      <c r="B113" s="18" t="s">
        <v>205</v>
      </c>
      <c r="I113" s="90"/>
    </row>
    <row r="114" spans="1:9" ht="12.75">
      <c r="A114" s="72"/>
      <c r="B114" s="18"/>
      <c r="I114" s="90"/>
    </row>
    <row r="115" spans="1:2" ht="12.75">
      <c r="A115" s="57" t="s">
        <v>146</v>
      </c>
      <c r="B115" s="1" t="s">
        <v>69</v>
      </c>
    </row>
    <row r="116" spans="1:2" ht="12.75">
      <c r="A116" s="72"/>
      <c r="B116" s="18" t="s">
        <v>208</v>
      </c>
    </row>
    <row r="117" spans="1:9" ht="12.75">
      <c r="A117" s="72"/>
      <c r="B117" s="18"/>
      <c r="I117" s="22" t="s">
        <v>2</v>
      </c>
    </row>
    <row r="118" spans="1:9" ht="12.75">
      <c r="A118" s="72"/>
      <c r="B118" s="18"/>
      <c r="C118" s="53" t="s">
        <v>249</v>
      </c>
      <c r="I118" s="85">
        <v>8516</v>
      </c>
    </row>
    <row r="119" spans="1:10" ht="12.75">
      <c r="A119" s="72"/>
      <c r="B119" s="18"/>
      <c r="C119" s="53" t="s">
        <v>200</v>
      </c>
      <c r="I119" s="92">
        <v>4794</v>
      </c>
      <c r="J119" s="75"/>
    </row>
    <row r="120" spans="1:9" ht="12.75">
      <c r="A120" s="72"/>
      <c r="B120" s="18"/>
      <c r="I120" s="90"/>
    </row>
    <row r="121" spans="1:2" ht="12.75">
      <c r="A121" s="72"/>
      <c r="B121" s="18" t="s">
        <v>201</v>
      </c>
    </row>
    <row r="122" ht="12.75">
      <c r="A122" s="72"/>
    </row>
    <row r="123" spans="1:2" ht="12.75">
      <c r="A123" s="72"/>
      <c r="B123" s="53" t="s">
        <v>232</v>
      </c>
    </row>
    <row r="124" spans="1:9" ht="12.75">
      <c r="A124" s="72"/>
      <c r="I124" s="22" t="s">
        <v>2</v>
      </c>
    </row>
    <row r="125" spans="1:9" ht="12.75">
      <c r="A125" s="72"/>
      <c r="C125" s="53" t="s">
        <v>70</v>
      </c>
      <c r="I125" s="85">
        <v>10161</v>
      </c>
    </row>
    <row r="126" spans="1:9" ht="12.75">
      <c r="A126" s="72"/>
      <c r="C126" s="53" t="s">
        <v>71</v>
      </c>
      <c r="I126" s="92">
        <v>0</v>
      </c>
    </row>
    <row r="127" spans="1:9" ht="13.5" thickBot="1">
      <c r="A127" s="72"/>
      <c r="C127" s="53" t="s">
        <v>72</v>
      </c>
      <c r="I127" s="94">
        <f>+I125+I126</f>
        <v>10161</v>
      </c>
    </row>
    <row r="128" ht="13.5" thickTop="1">
      <c r="A128" s="72"/>
    </row>
    <row r="129" spans="1:9" ht="13.5" thickBot="1">
      <c r="A129" s="72"/>
      <c r="C129" s="53" t="s">
        <v>73</v>
      </c>
      <c r="I129" s="96">
        <v>24123</v>
      </c>
    </row>
    <row r="130" spans="1:9" ht="13.5" thickTop="1">
      <c r="A130" s="72"/>
      <c r="I130" s="54"/>
    </row>
    <row r="131" spans="1:9" ht="12.75">
      <c r="A131" s="72"/>
      <c r="I131" s="54"/>
    </row>
    <row r="132" spans="1:9" ht="12.75">
      <c r="A132" s="72"/>
      <c r="I132" s="54"/>
    </row>
    <row r="133" spans="1:2" ht="12.75">
      <c r="A133" s="57" t="s">
        <v>147</v>
      </c>
      <c r="B133" s="1" t="s">
        <v>74</v>
      </c>
    </row>
    <row r="134" spans="1:2" ht="12.75">
      <c r="A134" s="72"/>
      <c r="B134" s="18" t="s">
        <v>197</v>
      </c>
    </row>
    <row r="135" spans="1:2" ht="12.75">
      <c r="A135" s="72"/>
      <c r="B135" s="18"/>
    </row>
    <row r="136" spans="1:2" ht="12.75">
      <c r="A136" s="57" t="s">
        <v>148</v>
      </c>
      <c r="B136" s="1" t="s">
        <v>75</v>
      </c>
    </row>
    <row r="137" spans="1:9" ht="12.75">
      <c r="A137" s="72"/>
      <c r="B137" s="3" t="s">
        <v>269</v>
      </c>
      <c r="C137" s="97"/>
      <c r="D137" s="71"/>
      <c r="E137" s="71"/>
      <c r="F137" s="71"/>
      <c r="G137" s="71"/>
      <c r="I137" s="54"/>
    </row>
    <row r="138" spans="1:9" ht="12.75">
      <c r="A138" s="72"/>
      <c r="B138" s="3" t="s">
        <v>252</v>
      </c>
      <c r="C138" s="97"/>
      <c r="D138" s="71"/>
      <c r="E138" s="71"/>
      <c r="F138" s="71"/>
      <c r="G138" s="71"/>
      <c r="I138" s="54"/>
    </row>
    <row r="139" spans="1:9" ht="12.75">
      <c r="A139" s="72"/>
      <c r="B139" s="71"/>
      <c r="C139" s="97"/>
      <c r="D139" s="71"/>
      <c r="E139" s="71"/>
      <c r="F139" s="71"/>
      <c r="G139" s="71"/>
      <c r="I139" s="54"/>
    </row>
    <row r="140" spans="1:2" ht="12.75">
      <c r="A140" s="57" t="s">
        <v>149</v>
      </c>
      <c r="B140" s="1" t="s">
        <v>76</v>
      </c>
    </row>
    <row r="141" spans="1:2" ht="12.75">
      <c r="A141" s="72"/>
      <c r="B141" s="18" t="s">
        <v>187</v>
      </c>
    </row>
    <row r="142" ht="12.75">
      <c r="A142" s="72"/>
    </row>
    <row r="143" spans="1:2" ht="12.75">
      <c r="A143" s="57" t="s">
        <v>150</v>
      </c>
      <c r="B143" s="1" t="s">
        <v>77</v>
      </c>
    </row>
    <row r="144" spans="1:2" ht="12.75">
      <c r="A144" s="72"/>
      <c r="B144" s="18" t="s">
        <v>78</v>
      </c>
    </row>
    <row r="145" ht="12.75">
      <c r="A145" s="72"/>
    </row>
    <row r="146" spans="1:2" ht="12.75">
      <c r="A146" s="57" t="s">
        <v>151</v>
      </c>
      <c r="B146" s="1" t="s">
        <v>79</v>
      </c>
    </row>
    <row r="147" spans="1:2" ht="12.75">
      <c r="A147" s="57"/>
      <c r="B147" s="18" t="s">
        <v>233</v>
      </c>
    </row>
    <row r="148" spans="1:10" ht="12.75">
      <c r="A148" s="57"/>
      <c r="B148" s="18"/>
      <c r="D148" s="71"/>
      <c r="E148" s="71"/>
      <c r="F148" s="71"/>
      <c r="G148" s="71"/>
      <c r="H148" s="71"/>
      <c r="I148" s="71"/>
      <c r="J148" s="71"/>
    </row>
    <row r="149" spans="1:2" ht="12.75">
      <c r="A149" s="57" t="s">
        <v>140</v>
      </c>
      <c r="B149" s="1" t="s">
        <v>154</v>
      </c>
    </row>
    <row r="150" ht="12.75">
      <c r="B150" s="53" t="s">
        <v>81</v>
      </c>
    </row>
    <row r="151" ht="12.75">
      <c r="B151" s="53" t="s">
        <v>241</v>
      </c>
    </row>
    <row r="152" ht="12.75">
      <c r="B152" s="53" t="s">
        <v>238</v>
      </c>
    </row>
    <row r="153" ht="12.75">
      <c r="B153" s="53" t="s">
        <v>243</v>
      </c>
    </row>
    <row r="154" ht="12.75">
      <c r="B154" s="53" t="s">
        <v>190</v>
      </c>
    </row>
    <row r="155" ht="12.75">
      <c r="B155" s="53" t="s">
        <v>236</v>
      </c>
    </row>
    <row r="157" ht="12.75">
      <c r="B157" s="53" t="s">
        <v>82</v>
      </c>
    </row>
    <row r="158" ht="12.75">
      <c r="B158" s="53" t="s">
        <v>242</v>
      </c>
    </row>
    <row r="159" ht="12.75">
      <c r="B159" s="53" t="s">
        <v>239</v>
      </c>
    </row>
    <row r="160" ht="12.75">
      <c r="B160" s="53" t="s">
        <v>244</v>
      </c>
    </row>
    <row r="161" ht="12.75">
      <c r="B161" s="53" t="s">
        <v>237</v>
      </c>
    </row>
    <row r="163" ht="12.75">
      <c r="B163" s="53" t="s">
        <v>194</v>
      </c>
    </row>
    <row r="165" spans="2:9" ht="12.75">
      <c r="B165" s="53" t="s">
        <v>83</v>
      </c>
      <c r="I165" s="85">
        <v>183104133</v>
      </c>
    </row>
    <row r="166" spans="2:9" ht="12.75">
      <c r="B166" s="53" t="s">
        <v>84</v>
      </c>
      <c r="I166" s="85">
        <v>239177</v>
      </c>
    </row>
    <row r="167" spans="2:9" ht="13.5" thickBot="1">
      <c r="B167" s="53" t="s">
        <v>85</v>
      </c>
      <c r="I167" s="98">
        <f>+I165+I166</f>
        <v>183343310</v>
      </c>
    </row>
    <row r="168" ht="13.5" thickTop="1">
      <c r="I168" s="99"/>
    </row>
    <row r="169" spans="2:9" ht="12.75">
      <c r="B169" s="53" t="s">
        <v>234</v>
      </c>
      <c r="I169" s="99"/>
    </row>
    <row r="170" spans="2:9" ht="12.75">
      <c r="B170" s="53" t="s">
        <v>173</v>
      </c>
      <c r="I170" s="99"/>
    </row>
    <row r="173" spans="2:5" ht="12.75">
      <c r="B173" s="18" t="s">
        <v>86</v>
      </c>
      <c r="C173" s="71"/>
      <c r="D173" s="71"/>
      <c r="E173" s="71"/>
    </row>
    <row r="174" spans="3:5" ht="12.75">
      <c r="C174" s="71"/>
      <c r="D174" s="71"/>
      <c r="E174" s="71"/>
    </row>
    <row r="175" spans="3:5" ht="12.75">
      <c r="C175" s="71"/>
      <c r="D175" s="71"/>
      <c r="E175" s="71"/>
    </row>
    <row r="176" spans="2:5" ht="12.75">
      <c r="B176" s="18"/>
      <c r="C176" s="71"/>
      <c r="D176" s="71"/>
      <c r="E176" s="71"/>
    </row>
    <row r="177" spans="2:5" ht="12.75">
      <c r="B177" s="18" t="s">
        <v>87</v>
      </c>
      <c r="C177" s="71"/>
      <c r="D177" s="71"/>
      <c r="E177" s="71"/>
    </row>
    <row r="178" spans="2:5" ht="12.75">
      <c r="B178" s="18" t="s">
        <v>161</v>
      </c>
      <c r="C178" s="71"/>
      <c r="D178" s="71"/>
      <c r="E178" s="71"/>
    </row>
    <row r="179" spans="3:5" ht="12.75">
      <c r="C179" s="71"/>
      <c r="D179" s="71"/>
      <c r="E179" s="71"/>
    </row>
    <row r="180" spans="2:5" ht="12.75">
      <c r="B180" s="100" t="s">
        <v>235</v>
      </c>
      <c r="C180" s="71"/>
      <c r="D180" s="71"/>
      <c r="E180" s="71"/>
    </row>
    <row r="181" spans="2:5" ht="12.75">
      <c r="B181" s="18" t="s">
        <v>88</v>
      </c>
      <c r="C181" s="71"/>
      <c r="D181" s="71"/>
      <c r="E181" s="71"/>
    </row>
  </sheetData>
  <printOptions/>
  <pageMargins left="1.08" right="0.75" top="1" bottom="1" header="0.5" footer="0.5"/>
  <pageSetup horizontalDpi="600" verticalDpi="600" orientation="portrait" paperSize="9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hkgo</cp:lastModifiedBy>
  <cp:lastPrinted>2004-02-10T08:41:18Z</cp:lastPrinted>
  <dcterms:created xsi:type="dcterms:W3CDTF">2002-09-05T08:26:04Z</dcterms:created>
  <dcterms:modified xsi:type="dcterms:W3CDTF">2004-02-10T08:41:25Z</dcterms:modified>
  <cp:category/>
  <cp:version/>
  <cp:contentType/>
  <cp:contentStatus/>
</cp:coreProperties>
</file>