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'Equity'!$A$1:$I$50</definedName>
    <definedName name="_xlnm.Print_Area" localSheetId="5">'Notes'!$A$8:$K$223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<sst xmlns="http://schemas.openxmlformats.org/spreadsheetml/2006/main" count="423" uniqueCount="308">
  <si>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</si>
  <si>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</si>
  <si>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</si>
  <si>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</si>
  <si>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</si>
  <si>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</si>
  <si>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</si>
  <si>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Annual Financial Report for the year ended 30 June 2002.</t>
  </si>
  <si>
    <t>CONDENSED CONSOLIDATED INCOME STATEMENTS</t>
  </si>
  <si>
    <t>CONDENSED CONSOLIDATED BALANCE SHEETS</t>
  </si>
  <si>
    <t>30 June 2002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</si>
  <si>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</si>
  <si>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</si>
  <si>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</si>
  <si>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</si>
  <si>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</si>
  <si>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</si>
  <si>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Debtors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</si>
  <si>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</si>
  <si>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</si>
  <si>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</si>
  <si>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</si>
  <si>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</si>
  <si>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</si>
  <si>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</si>
  <si>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</si>
  <si>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</si>
  <si>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</si>
  <si>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</si>
  <si>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</si>
  <si>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</si>
  <si>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</si>
  <si>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</si>
  <si>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</si>
  <si>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</si>
  <si>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</si>
  <si>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</si>
  <si>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with the Annual Financial Report for the year ended 30 June 2002.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</si>
  <si>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</si>
  <si>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</si>
  <si>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</si>
  <si>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</si>
  <si>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</si>
  <si>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</si>
  <si>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Change in current liablities</t>
  </si>
  <si>
    <t>Net cash flows from operating activities</t>
  </si>
  <si>
    <t>Net cash flows from investing activities</t>
  </si>
  <si>
    <t>Net cash flows from financing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</si>
  <si>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</si>
  <si>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</si>
  <si>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</si>
  <si>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</si>
  <si>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</si>
  <si>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</si>
  <si>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</si>
  <si>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</si>
  <si>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</si>
  <si>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</si>
  <si>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</si>
  <si>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</si>
  <si>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</si>
  <si>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</si>
  <si>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</si>
  <si>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</si>
  <si>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</si>
  <si>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</si>
  <si>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</si>
  <si>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</si>
  <si>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</si>
  <si>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Current year prospect</t>
  </si>
  <si>
    <t>guarantee.</t>
  </si>
  <si>
    <t xml:space="preserve">Explanation on variances of actual results compared with forecasted and shortfall in profit </t>
  </si>
  <si>
    <t xml:space="preserve">quarter </t>
  </si>
  <si>
    <t>year to date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</si>
  <si>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</si>
  <si>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</si>
  <si>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</si>
  <si>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</si>
  <si>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</si>
  <si>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</si>
  <si>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</si>
  <si>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</si>
  <si>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Short term borrowings</t>
  </si>
  <si>
    <t>- Term loan (unsecured)</t>
  </si>
  <si>
    <t>Long term borrowings</t>
  </si>
  <si>
    <t>Less: Repayable within 1 year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</si>
  <si>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</si>
  <si>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</si>
  <si>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</si>
  <si>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</si>
  <si>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</si>
  <si>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</si>
  <si>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</si>
  <si>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</si>
  <si>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</si>
  <si>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</si>
  <si>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</si>
  <si>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</si>
  <si>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KUALA LUMPUR</t>
  </si>
  <si>
    <t>Profit before tax</t>
  </si>
  <si>
    <t>Changes in working capital:</t>
  </si>
  <si>
    <t>Adjustment for non-cash flow:</t>
  </si>
  <si>
    <t>(a)</t>
  </si>
  <si>
    <t>(b)</t>
  </si>
  <si>
    <t>30.6.03</t>
  </si>
  <si>
    <t xml:space="preserve">Share of associated companies' taxation </t>
  </si>
  <si>
    <t>Interest income</t>
  </si>
  <si>
    <t>Interest expense</t>
  </si>
  <si>
    <t>Share of profit of associates</t>
  </si>
  <si>
    <t>30.6.02</t>
  </si>
  <si>
    <t>Preceding Financial Year</t>
  </si>
  <si>
    <t>As</t>
  </si>
  <si>
    <t>previously</t>
  </si>
  <si>
    <t>stated</t>
  </si>
  <si>
    <t xml:space="preserve">As </t>
  </si>
  <si>
    <t>restated</t>
  </si>
  <si>
    <t>the Annual Financial Report for the year ended 30 June 2002.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</si>
  <si>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</si>
  <si>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</si>
  <si>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</si>
  <si>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</si>
  <si>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</si>
  <si>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</si>
  <si>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</si>
  <si>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</si>
  <si>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</si>
  <si>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</si>
  <si>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</si>
  <si>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</si>
  <si>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</si>
  <si>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</si>
  <si>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</si>
  <si>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</si>
  <si>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</si>
  <si>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</si>
  <si>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</si>
  <si>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</si>
  <si>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</si>
  <si>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</si>
  <si>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</si>
  <si>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</si>
  <si>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</si>
  <si>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</si>
  <si>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</si>
  <si>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</si>
  <si>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</si>
  <si>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Restated balance</t>
  </si>
  <si>
    <t>At 1 July 2001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</si>
  <si>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</si>
  <si>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</si>
  <si>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</si>
  <si>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</si>
  <si>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</si>
  <si>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</si>
  <si>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</si>
  <si>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</si>
  <si>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</si>
  <si>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</si>
  <si>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</si>
  <si>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</si>
  <si>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</si>
  <si>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</si>
  <si>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</si>
  <si>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</si>
  <si>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</si>
  <si>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</si>
  <si>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</si>
  <si>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</si>
  <si>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</si>
  <si>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</si>
  <si>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</si>
  <si>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</si>
  <si>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</si>
  <si>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</si>
  <si>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</si>
  <si>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</si>
  <si>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</si>
  <si>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</si>
  <si>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</si>
  <si>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</si>
  <si>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</si>
  <si>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</si>
  <si>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</si>
  <si>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Comparison of profit before tax for the current quarter with immediate preceding quarter</t>
  </si>
  <si>
    <t>Ended 30.6.2002</t>
  </si>
  <si>
    <t>COMPANY SECRETARY</t>
  </si>
  <si>
    <t>Changes in composition of the Group</t>
  </si>
  <si>
    <t>Cash &amp; cash equivalents at end of period</t>
  </si>
  <si>
    <t>-</t>
  </si>
  <si>
    <t>Basic (sen)</t>
  </si>
  <si>
    <t>Diluted (sen)</t>
  </si>
  <si>
    <t>At 1 July 2002</t>
  </si>
  <si>
    <t xml:space="preserve">Final dividend of 7 sen per share less </t>
  </si>
  <si>
    <t>tax of 28 %</t>
  </si>
  <si>
    <t>Cash &amp; cash equivalents at beginning of year</t>
  </si>
  <si>
    <t>No dividend was paid during the current quarter.</t>
  </si>
  <si>
    <t>31.03.03</t>
  </si>
  <si>
    <t>Profit before taxation</t>
  </si>
  <si>
    <t>Profit after taxation/</t>
  </si>
  <si>
    <t>Net profit for the period</t>
  </si>
  <si>
    <t>earnings per share is the same as the basic earnings per share.</t>
  </si>
  <si>
    <t>Trade and other payables</t>
  </si>
  <si>
    <t>Balance sheet</t>
  </si>
  <si>
    <t>12 months Cumulative</t>
  </si>
  <si>
    <t>30 June</t>
  </si>
  <si>
    <t>AS AT 30 JUNE 2003</t>
  </si>
  <si>
    <t>30 June 2003</t>
  </si>
  <si>
    <t>FOR THE YEAR ENDED 30 JUNE 2003</t>
  </si>
  <si>
    <t>Summary of Key Financial Information for the financial 12 months year ended 30.6.2003</t>
  </si>
  <si>
    <t>Balance at 30 June 2003</t>
  </si>
  <si>
    <t>12 Months ended</t>
  </si>
  <si>
    <t>year</t>
  </si>
  <si>
    <t>period</t>
  </si>
  <si>
    <t>Add: Transfer to deferred taxation account</t>
  </si>
  <si>
    <t>Investments in quoted securities as at 30 June 2003 are as follow:</t>
  </si>
  <si>
    <t>iii) Total dividend per share less income tax of 28%:</t>
  </si>
  <si>
    <t>Ordinary</t>
  </si>
  <si>
    <t>10.0 sen</t>
  </si>
  <si>
    <t>Preference</t>
  </si>
  <si>
    <t>16.0 sen</t>
  </si>
  <si>
    <t>A Depositor shall qualify for entitlement only in respect of:</t>
  </si>
  <si>
    <t>of ordinary transfers; and</t>
  </si>
  <si>
    <t>shares bought on the Kuala Lumpur Stock Exchange on a cum entitlement basis according to the Rules</t>
  </si>
  <si>
    <t>of the Kuala Lumpur Stock Exchange.</t>
  </si>
  <si>
    <t>Participating Preference shares.</t>
  </si>
  <si>
    <t>The same accounting policies and methods of computations are followed in the quarterly financial statements as</t>
  </si>
  <si>
    <t>compared with the most recent annual financial statements for the year ended 30 June 2002 except for the adoption</t>
  </si>
  <si>
    <t>of MASB 25, Income Taxes.  The comparative figures have been restated to reflect the impact of the provision of</t>
  </si>
  <si>
    <t>deferred tax after the balance sheet date as follows.</t>
  </si>
  <si>
    <t xml:space="preserve">The interim financial report is unaudited and has been prepared in compliance with MASB 26, Interim Financial </t>
  </si>
  <si>
    <t>Reporting and Chapter 9 Appendix 9B of the Listing Requirements of Kuala Lumpur Stock Exchange.</t>
  </si>
  <si>
    <t>There were no unusual items during this quarter affecting assets, liabilities, equity, net income or cashflow.</t>
  </si>
  <si>
    <t>There were no estimations of amount used in our previous reporting having a material impact in the current reporting.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</si>
  <si>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</si>
  <si>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</si>
  <si>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</si>
  <si>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 xml:space="preserve">No segmental information is disclosed as the Company only engages in the manufacture and sale of cement and 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</si>
  <si>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</si>
  <si>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</si>
  <si>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</si>
  <si>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</si>
  <si>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</si>
  <si>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operation.</t>
  </si>
  <si>
    <t>The higher profit in the current quarter as compared with the immediate preceding quarter was due to improvement in</t>
  </si>
  <si>
    <t>There were no corporate exercise proposed or announced in the last financial year ended that warrant the preparation</t>
  </si>
  <si>
    <t xml:space="preserve">capital allowances for set off.  </t>
  </si>
  <si>
    <t xml:space="preserve">The tax payable was derived from other income.  There was no tax on business income due to the utilisation of </t>
  </si>
  <si>
    <t>There were no purchases or sales of quoted securities for the current quarter and financial year to date.</t>
  </si>
  <si>
    <t>There were no financial instruments negotiated with off balance sheet risk at the date of issuance of this report.</t>
  </si>
  <si>
    <t>20 AUGUST 2003</t>
  </si>
  <si>
    <t>Balance at 30 June 2002</t>
  </si>
  <si>
    <t>Dividiends:</t>
  </si>
  <si>
    <t>- 2001 final (7 sen per share less</t>
  </si>
  <si>
    <t>tax at 28%)</t>
  </si>
  <si>
    <t>- 2002 interim (3 sen per share less</t>
  </si>
  <si>
    <t>30.06.03</t>
  </si>
  <si>
    <t xml:space="preserve">Effect of adopting MASB 25 </t>
  </si>
  <si>
    <t>Issue of share - Exercise of options</t>
  </si>
  <si>
    <t>Net profit for the year - as restated</t>
  </si>
  <si>
    <t xml:space="preserve">Net profit for the year </t>
  </si>
  <si>
    <t>Group by the weighted average number of ordinary shares in issue during the current quarter of</t>
  </si>
  <si>
    <t xml:space="preserve">(2002 : RM 24,166,000) and deducting preference dividend of RM 22,000 (2002 :  RM 32,000) and the </t>
  </si>
  <si>
    <t xml:space="preserve">proportion of profit attributable to preference shareholders of RM 49,000 (2002 : RM 66,000) for the </t>
  </si>
  <si>
    <t>182,735,000 (2002 : 182,480,000).</t>
  </si>
  <si>
    <t>The earnings per share is calculated by dividing the Group's earnings after taxation of RM 18,079,000</t>
  </si>
  <si>
    <t>The diluted earnings per share is calculated by dividing the Group's earnings after taxation of RM 18,079,000</t>
  </si>
  <si>
    <t xml:space="preserve">attributable to preference shareholders of RM 49,000 (2002 : RM 66,000) for the Group by the weighted average </t>
  </si>
  <si>
    <t>Restated</t>
  </si>
  <si>
    <t xml:space="preserve">sales following the pump priming measures announced by the government during the quarter to boost the economy </t>
  </si>
  <si>
    <t>Operating profit</t>
  </si>
  <si>
    <t>Net increase/(decrease) in cash and cash equivalent</t>
  </si>
  <si>
    <t>Consolidated Profit before tax</t>
  </si>
  <si>
    <t>number of ordinary shares (diluted) during the current quarter of 182,910,000 (2002 : 182,711,000).</t>
  </si>
  <si>
    <t>The calculation of the weighted average number of ordinary shares (diluted) is as follows:</t>
  </si>
  <si>
    <t xml:space="preserve">The Group had no dilution in its earnings for the quarter/year ended 30 June 2003 as the calculated diluted </t>
  </si>
  <si>
    <t>Taxation for the quarter/year</t>
  </si>
  <si>
    <t>The net profit on sale of investments and properties for the current financial year to date is RM 1,216.</t>
  </si>
  <si>
    <t>Income statement</t>
  </si>
  <si>
    <t>Tax expense</t>
  </si>
  <si>
    <t>Earnings per share (sen)</t>
  </si>
  <si>
    <t>Basic</t>
  </si>
  <si>
    <t>Diluted</t>
  </si>
  <si>
    <t xml:space="preserve">eventhough there was only a marginal decrease in Group's revenue of 2.1% in the financial year-to-date. The lower </t>
  </si>
  <si>
    <t xml:space="preserve">The operations of the Group generally follow the performance of the property development, infrastructure and </t>
  </si>
  <si>
    <t>construction industry.</t>
  </si>
  <si>
    <t xml:space="preserve">demand for cement for the first six months of the year due to the slow down in the construction industry following </t>
  </si>
  <si>
    <t>revenue was also due to stiff competition in cement pricing to maintain market share and the change in sales mix.</t>
  </si>
  <si>
    <t>lower cost of production also contributed to the improved results.</t>
  </si>
  <si>
    <t xml:space="preserve">The Group's prospects for the year ending 30 June 2004 is expected to be higher than that of the preceding year </t>
  </si>
  <si>
    <t>activities which improved the demand for cement.  The improvement in plant efficiency in this quarter coupled with the</t>
  </si>
  <si>
    <t>undertaken by the Company through its cost efficiency program.</t>
  </si>
  <si>
    <t xml:space="preserve">because of the improvement in marketing strategy, improvement in demand and lower production cost control </t>
  </si>
  <si>
    <t xml:space="preserve">The pre-tax results of the Group decreased by 35.1% to RM 22.7 million when compared to the corresponding period </t>
  </si>
  <si>
    <t>and due to an increase in investment income.  The pump priming measures had resulted in an increase in construction</t>
  </si>
  <si>
    <t>of profit forecast nor any contract negotiated with profit guarantee.</t>
  </si>
  <si>
    <t>There were no announcement of any corporate proposal during the current financial period to date.</t>
  </si>
  <si>
    <t>i) No interim dividend (2002: 3.0 sen per share less income tax of 28%) was paid for both the Ordinary and Cumulative</t>
  </si>
  <si>
    <t>preference share less income tax of 28% (2002: 6.0 sen per share less income tax of 28%) have been recommended.</t>
  </si>
  <si>
    <t xml:space="preserve">28%)  for both the Ordinary and Cumulative Participating Preference shares and a preference dividend of 6.0 sen  per </t>
  </si>
  <si>
    <t>The proposed final dividend, if approved by the shareholders at the forthcoming Annual General Meeting,</t>
  </si>
  <si>
    <t xml:space="preserve">will be payable on 10 December 2003 to holders of ordinary and cumulative participating preference shares whose </t>
  </si>
  <si>
    <t>names appear in the Record of Depositors at the close of business on 11 November 2003.</t>
  </si>
  <si>
    <t>7.0 sen</t>
  </si>
  <si>
    <t>13.0 sen</t>
  </si>
  <si>
    <t>the repatriation of illegal foreign workers had affected the pre-tax profits for the year.  The decrease in the Group's</t>
  </si>
  <si>
    <t>ii) A final ordinary dividend of 7.0 sen per share less income tax of 28% (2002: 7.0 sen per share less income tax of</t>
  </si>
  <si>
    <t xml:space="preserve">(2002 : RM24,166,000) and deducting preference dividend of RM 22,000 (2002 : RM 32,000) and the proportion of profit </t>
  </si>
  <si>
    <t>shares transferred into the Depositor's securities account before 4.00 pm on 11 November 2003 in respect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</si>
</sst>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Continuous"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37" fontId="0" fillId="0" borderId="5" xfId="0" applyNumberFormat="1" applyBorder="1" applyAlignment="1" applyProtection="1">
      <alignment/>
      <protection/>
    </xf>
    <xf numFmtId="15" fontId="0" fillId="0" borderId="0" xfId="0" applyNumberFormat="1" applyAlignment="1" applyProtection="1" quotePrefix="1">
      <alignment horizontal="left"/>
      <protection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7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17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0" fontId="1" fillId="0" borderId="0" xfId="0" applyFont="1" applyAlignment="1">
      <alignment horizontal="right"/>
    </xf>
    <xf numFmtId="41" fontId="0" fillId="0" borderId="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41" fontId="0" fillId="0" borderId="6" xfId="15" applyNumberFormat="1" applyBorder="1" applyAlignment="1">
      <alignment horizontal="centerContinuous"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173" fontId="0" fillId="0" borderId="0" xfId="15" applyNumberFormat="1" applyBorder="1" applyAlignment="1">
      <alignment horizontal="center"/>
    </xf>
    <xf numFmtId="0" fontId="0" fillId="0" borderId="18" xfId="0" applyBorder="1" applyAlignment="1">
      <alignment/>
    </xf>
    <xf numFmtId="173" fontId="0" fillId="0" borderId="1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172" fontId="0" fillId="0" borderId="6" xfId="15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F55" sqref="F55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118</v>
      </c>
    </row>
    <row r="3" ht="12.75">
      <c r="A3" s="1" t="s">
        <v>0</v>
      </c>
    </row>
    <row r="4" ht="12.75">
      <c r="A4" s="1" t="s">
        <v>119</v>
      </c>
    </row>
    <row r="5" ht="12.75">
      <c r="A5" s="1" t="s">
        <v>181</v>
      </c>
    </row>
    <row r="7" ht="12.75">
      <c r="A7" s="1" t="s">
        <v>208</v>
      </c>
    </row>
    <row r="8" ht="12.75">
      <c r="A8" s="1"/>
    </row>
    <row r="9" spans="5:9" ht="12.75">
      <c r="E9" s="59" t="s">
        <v>120</v>
      </c>
      <c r="F9" s="60"/>
      <c r="H9" s="59" t="s">
        <v>121</v>
      </c>
      <c r="I9" s="60"/>
    </row>
    <row r="10" spans="5:9" ht="12.75">
      <c r="E10" s="61" t="s">
        <v>122</v>
      </c>
      <c r="F10" s="62" t="s">
        <v>123</v>
      </c>
      <c r="H10" s="61" t="s">
        <v>122</v>
      </c>
      <c r="I10" s="62" t="s">
        <v>123</v>
      </c>
    </row>
    <row r="11" spans="5:9" ht="12.75">
      <c r="E11" s="61" t="s">
        <v>124</v>
      </c>
      <c r="F11" s="62" t="s">
        <v>124</v>
      </c>
      <c r="H11" s="61" t="s">
        <v>124</v>
      </c>
      <c r="I11" s="62" t="s">
        <v>124</v>
      </c>
    </row>
    <row r="12" spans="5:9" ht="12.75">
      <c r="E12" s="61" t="s">
        <v>125</v>
      </c>
      <c r="F12" s="62" t="s">
        <v>126</v>
      </c>
      <c r="H12" s="61" t="s">
        <v>127</v>
      </c>
      <c r="I12" s="62" t="s">
        <v>126</v>
      </c>
    </row>
    <row r="13" spans="5:9" ht="12.75">
      <c r="E13" s="63"/>
      <c r="F13" s="62" t="s">
        <v>128</v>
      </c>
      <c r="H13" s="63"/>
      <c r="I13" s="62" t="s">
        <v>128</v>
      </c>
    </row>
    <row r="14" spans="5:9" ht="12.75">
      <c r="E14" s="63"/>
      <c r="F14" s="62" t="s">
        <v>125</v>
      </c>
      <c r="H14" s="63"/>
      <c r="I14" s="62" t="s">
        <v>129</v>
      </c>
    </row>
    <row r="15" spans="5:9" ht="12.75">
      <c r="E15" s="64">
        <v>37802</v>
      </c>
      <c r="F15" s="65">
        <v>37437</v>
      </c>
      <c r="H15" s="64">
        <f>+E15</f>
        <v>37802</v>
      </c>
      <c r="I15" s="65">
        <f>+F15</f>
        <v>37437</v>
      </c>
    </row>
    <row r="16" spans="5:9" ht="12.75">
      <c r="E16" s="66" t="s">
        <v>2</v>
      </c>
      <c r="F16" s="67" t="s">
        <v>2</v>
      </c>
      <c r="H16" s="66" t="s">
        <v>2</v>
      </c>
      <c r="I16" s="67" t="s">
        <v>2</v>
      </c>
    </row>
    <row r="18" spans="1:9" ht="12.75">
      <c r="A18">
        <v>1</v>
      </c>
      <c r="B18" t="s">
        <v>5</v>
      </c>
      <c r="E18" s="7">
        <v>68368</v>
      </c>
      <c r="F18" s="7">
        <v>63104</v>
      </c>
      <c r="G18" s="7"/>
      <c r="H18" s="7">
        <v>228689</v>
      </c>
      <c r="I18" s="7">
        <v>233565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130</v>
      </c>
      <c r="E20" s="33">
        <v>14344</v>
      </c>
      <c r="F20" s="7">
        <v>12537</v>
      </c>
      <c r="G20" s="7"/>
      <c r="H20" s="33">
        <v>22706</v>
      </c>
      <c r="I20" s="7">
        <v>34960</v>
      </c>
    </row>
    <row r="21" spans="5:9" ht="12.75">
      <c r="E21" s="7"/>
      <c r="F21" s="7"/>
      <c r="G21" s="7"/>
      <c r="H21" s="33"/>
      <c r="I21" s="7"/>
    </row>
    <row r="22" spans="1:9" ht="12.75">
      <c r="A22">
        <v>3</v>
      </c>
      <c r="B22" t="s">
        <v>131</v>
      </c>
      <c r="E22" s="33">
        <v>5418</v>
      </c>
      <c r="F22" s="7">
        <v>4779</v>
      </c>
      <c r="G22" s="7"/>
      <c r="H22" s="33">
        <v>18079</v>
      </c>
      <c r="I22" s="7">
        <v>24166</v>
      </c>
    </row>
    <row r="23" spans="2:9" ht="12.75">
      <c r="B23" t="s">
        <v>132</v>
      </c>
      <c r="E23" s="33"/>
      <c r="F23" s="7"/>
      <c r="G23" s="7"/>
      <c r="H23" s="33"/>
      <c r="I23" s="7"/>
    </row>
    <row r="24" spans="5:9" ht="12.75">
      <c r="E24" s="33"/>
      <c r="F24" s="7"/>
      <c r="G24" s="7"/>
      <c r="H24" s="33"/>
      <c r="I24" s="7"/>
    </row>
    <row r="25" spans="1:9" ht="12.75">
      <c r="A25">
        <v>4</v>
      </c>
      <c r="B25" t="s">
        <v>133</v>
      </c>
      <c r="E25" s="33">
        <v>5418</v>
      </c>
      <c r="F25" s="7">
        <v>4779</v>
      </c>
      <c r="G25" s="7"/>
      <c r="H25" s="33">
        <v>18079</v>
      </c>
      <c r="I25" s="7">
        <v>24166</v>
      </c>
    </row>
    <row r="26" spans="5:9" ht="12.75">
      <c r="E26" s="49"/>
      <c r="F26" s="7"/>
      <c r="G26" s="7"/>
      <c r="H26" s="33"/>
      <c r="I26" s="7"/>
    </row>
    <row r="27" spans="1:8" ht="12.75">
      <c r="A27">
        <v>5</v>
      </c>
      <c r="B27" t="s">
        <v>134</v>
      </c>
      <c r="E27" s="49"/>
      <c r="H27" s="49"/>
    </row>
    <row r="28" spans="2:9" ht="12.75">
      <c r="B28" t="s">
        <v>135</v>
      </c>
      <c r="E28" s="87">
        <v>2.964949243439954</v>
      </c>
      <c r="F28" s="90">
        <v>2.6189171416045594</v>
      </c>
      <c r="H28" s="88">
        <v>9.84525487728131</v>
      </c>
      <c r="I28" s="79">
        <v>13.188812415062909</v>
      </c>
    </row>
    <row r="30" spans="1:9" ht="12.75">
      <c r="A30">
        <v>6</v>
      </c>
      <c r="B30" t="s">
        <v>136</v>
      </c>
      <c r="E30" s="93">
        <v>0</v>
      </c>
      <c r="F30" s="93">
        <v>0</v>
      </c>
      <c r="H30" s="93">
        <v>0</v>
      </c>
      <c r="I30" s="93">
        <v>0</v>
      </c>
    </row>
    <row r="33" spans="5:9" ht="12.75">
      <c r="E33" s="68" t="s">
        <v>137</v>
      </c>
      <c r="F33" s="69"/>
      <c r="H33" s="70" t="s">
        <v>138</v>
      </c>
      <c r="I33" s="69"/>
    </row>
    <row r="34" spans="5:9" ht="12.75">
      <c r="E34" s="71" t="s">
        <v>125</v>
      </c>
      <c r="F34" s="72"/>
      <c r="H34" s="73" t="s">
        <v>139</v>
      </c>
      <c r="I34" s="72"/>
    </row>
    <row r="36" spans="1:9" ht="13.5" thickBot="1">
      <c r="A36">
        <v>7</v>
      </c>
      <c r="B36" t="s">
        <v>140</v>
      </c>
      <c r="E36" s="74"/>
      <c r="F36" s="78">
        <v>3.1759814739136356</v>
      </c>
      <c r="H36" s="74"/>
      <c r="I36" s="78">
        <v>3.131188930421667</v>
      </c>
    </row>
    <row r="37" ht="13.5" thickTop="1"/>
    <row r="40" ht="12.75">
      <c r="A40" s="1" t="s">
        <v>141</v>
      </c>
    </row>
    <row r="42" spans="5:9" ht="12.75">
      <c r="E42" s="59" t="s">
        <v>120</v>
      </c>
      <c r="F42" s="60"/>
      <c r="H42" s="59" t="s">
        <v>121</v>
      </c>
      <c r="I42" s="60"/>
    </row>
    <row r="43" spans="5:9" ht="12.75">
      <c r="E43" s="61" t="s">
        <v>122</v>
      </c>
      <c r="F43" s="62" t="s">
        <v>123</v>
      </c>
      <c r="H43" s="61" t="s">
        <v>122</v>
      </c>
      <c r="I43" s="62" t="s">
        <v>123</v>
      </c>
    </row>
    <row r="44" spans="5:9" ht="12.75">
      <c r="E44" s="61" t="s">
        <v>124</v>
      </c>
      <c r="F44" s="62" t="s">
        <v>124</v>
      </c>
      <c r="H44" s="61" t="s">
        <v>124</v>
      </c>
      <c r="I44" s="62" t="s">
        <v>124</v>
      </c>
    </row>
    <row r="45" spans="5:9" ht="12.75">
      <c r="E45" s="61" t="s">
        <v>125</v>
      </c>
      <c r="F45" s="62" t="s">
        <v>126</v>
      </c>
      <c r="H45" s="61" t="s">
        <v>127</v>
      </c>
      <c r="I45" s="62" t="s">
        <v>126</v>
      </c>
    </row>
    <row r="46" spans="5:9" ht="12.75">
      <c r="E46" s="63"/>
      <c r="F46" s="62" t="s">
        <v>128</v>
      </c>
      <c r="H46" s="63"/>
      <c r="I46" s="62" t="s">
        <v>128</v>
      </c>
    </row>
    <row r="47" spans="5:9" ht="12.75">
      <c r="E47" s="63"/>
      <c r="F47" s="62" t="s">
        <v>125</v>
      </c>
      <c r="H47" s="63"/>
      <c r="I47" s="62" t="s">
        <v>129</v>
      </c>
    </row>
    <row r="48" spans="5:9" ht="12.75">
      <c r="E48" s="64">
        <v>37802</v>
      </c>
      <c r="F48" s="91">
        <v>37437</v>
      </c>
      <c r="H48" s="64">
        <v>37802</v>
      </c>
      <c r="I48" s="65">
        <v>37437</v>
      </c>
    </row>
    <row r="49" spans="5:9" ht="12.75">
      <c r="E49" s="66" t="s">
        <v>2</v>
      </c>
      <c r="F49" s="67" t="s">
        <v>2</v>
      </c>
      <c r="H49" s="66" t="s">
        <v>2</v>
      </c>
      <c r="I49" s="67" t="s">
        <v>2</v>
      </c>
    </row>
    <row r="51" spans="1:9" ht="12.75">
      <c r="A51">
        <v>1</v>
      </c>
      <c r="B51" t="s">
        <v>142</v>
      </c>
      <c r="E51" s="33">
        <v>12363</v>
      </c>
      <c r="F51" s="7">
        <v>12213</v>
      </c>
      <c r="G51" s="7"/>
      <c r="H51" s="33">
        <v>10542</v>
      </c>
      <c r="I51" s="7">
        <v>27456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143</v>
      </c>
      <c r="E53" s="7">
        <v>56</v>
      </c>
      <c r="F53" s="7">
        <v>12</v>
      </c>
      <c r="G53" s="7"/>
      <c r="H53" s="7">
        <v>198</v>
      </c>
      <c r="I53" s="7">
        <v>77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144</v>
      </c>
      <c r="E55" s="33">
        <v>208</v>
      </c>
      <c r="F55" s="33">
        <v>418</v>
      </c>
      <c r="G55" s="33"/>
      <c r="H55" s="33">
        <v>1043</v>
      </c>
      <c r="I55" s="33">
        <v>1883</v>
      </c>
    </row>
  </sheetData>
  <printOptions/>
  <pageMargins left="0.75" right="0.75" top="0.7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25">
      <selection activeCell="G23" sqref="G23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182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207</v>
      </c>
    </row>
    <row r="8" ht="12.75">
      <c r="A8" s="1"/>
    </row>
    <row r="9" spans="1:8" ht="12.75">
      <c r="A9" s="1"/>
      <c r="D9" s="110" t="s">
        <v>180</v>
      </c>
      <c r="E9" s="110"/>
      <c r="G9" s="110" t="s">
        <v>203</v>
      </c>
      <c r="H9" s="110"/>
    </row>
    <row r="10" spans="1:8" ht="12.75">
      <c r="A10" s="1"/>
      <c r="D10" s="111" t="s">
        <v>204</v>
      </c>
      <c r="E10" s="111"/>
      <c r="F10" s="1"/>
      <c r="G10" s="110" t="s">
        <v>1</v>
      </c>
      <c r="H10" s="110"/>
    </row>
    <row r="11" spans="1:8" ht="12.75">
      <c r="A11" s="1"/>
      <c r="E11" s="4" t="s">
        <v>267</v>
      </c>
      <c r="F11" s="1"/>
      <c r="H11" s="4" t="s">
        <v>267</v>
      </c>
    </row>
    <row r="12" spans="4:8" ht="12.75">
      <c r="D12" s="4">
        <v>2003</v>
      </c>
      <c r="E12" s="4">
        <v>2002</v>
      </c>
      <c r="F12" s="1"/>
      <c r="G12" s="4">
        <f>+D12</f>
        <v>2003</v>
      </c>
      <c r="H12" s="4">
        <f>+E12</f>
        <v>2002</v>
      </c>
    </row>
    <row r="13" spans="4:8" ht="12.75">
      <c r="D13" s="4" t="s">
        <v>2</v>
      </c>
      <c r="E13" s="4" t="s">
        <v>2</v>
      </c>
      <c r="F13" s="1"/>
      <c r="G13" s="4" t="s">
        <v>2</v>
      </c>
      <c r="H13" s="4" t="s">
        <v>2</v>
      </c>
    </row>
    <row r="14" spans="4:5" ht="12.75">
      <c r="D14" s="2"/>
      <c r="E14" s="2"/>
    </row>
    <row r="15" spans="1:9" ht="13.5" thickBot="1">
      <c r="A15" t="s">
        <v>5</v>
      </c>
      <c r="D15" s="25">
        <v>68368</v>
      </c>
      <c r="E15" s="25">
        <v>63104</v>
      </c>
      <c r="F15" s="7"/>
      <c r="G15" s="54">
        <v>228689</v>
      </c>
      <c r="H15" s="54">
        <v>233565</v>
      </c>
      <c r="I15" s="26"/>
    </row>
    <row r="16" spans="4:9" ht="13.5" thickTop="1">
      <c r="D16" s="7"/>
      <c r="E16" s="7"/>
      <c r="F16" s="7"/>
      <c r="G16" s="7"/>
      <c r="H16" s="7"/>
      <c r="I16" s="94"/>
    </row>
    <row r="17" spans="1:10" ht="12.75">
      <c r="A17" t="s">
        <v>269</v>
      </c>
      <c r="D17" s="33">
        <v>12363</v>
      </c>
      <c r="E17" s="7">
        <v>12213</v>
      </c>
      <c r="F17" s="7"/>
      <c r="G17" s="33">
        <v>10542</v>
      </c>
      <c r="H17" s="7">
        <v>27456</v>
      </c>
      <c r="J17" s="33"/>
    </row>
    <row r="18" spans="4:10" ht="12.75">
      <c r="D18" s="7"/>
      <c r="E18" s="7"/>
      <c r="F18" s="7"/>
      <c r="G18" s="7"/>
      <c r="H18" s="7"/>
      <c r="J18" s="7"/>
    </row>
    <row r="19" spans="1:10" ht="12.75">
      <c r="A19" t="s">
        <v>107</v>
      </c>
      <c r="D19" s="33">
        <v>-208</v>
      </c>
      <c r="E19" s="33">
        <v>-418</v>
      </c>
      <c r="F19" s="33"/>
      <c r="G19" s="33">
        <v>-1043</v>
      </c>
      <c r="H19" s="33">
        <v>-1883</v>
      </c>
      <c r="J19" s="33"/>
    </row>
    <row r="20" spans="1:10" ht="12.75">
      <c r="A20" t="s">
        <v>106</v>
      </c>
      <c r="D20" s="33">
        <v>56</v>
      </c>
      <c r="E20" s="33">
        <v>12</v>
      </c>
      <c r="F20" s="33"/>
      <c r="G20" s="33">
        <v>198</v>
      </c>
      <c r="H20" s="7">
        <v>77</v>
      </c>
      <c r="J20" s="33"/>
    </row>
    <row r="21" spans="1:10" ht="12.75">
      <c r="A21" t="s">
        <v>108</v>
      </c>
      <c r="D21" s="41">
        <v>2133</v>
      </c>
      <c r="E21" s="41">
        <v>730</v>
      </c>
      <c r="F21" s="41"/>
      <c r="G21" s="41">
        <v>13009</v>
      </c>
      <c r="H21" s="8">
        <v>9310</v>
      </c>
      <c r="J21" s="43"/>
    </row>
    <row r="22" spans="4:10" ht="12.75">
      <c r="D22" s="33"/>
      <c r="E22" s="33"/>
      <c r="F22" s="33"/>
      <c r="G22" s="33"/>
      <c r="H22" s="7"/>
      <c r="J22" s="49"/>
    </row>
    <row r="23" spans="1:9" ht="12.75">
      <c r="A23" t="s">
        <v>197</v>
      </c>
      <c r="D23" s="33">
        <v>14344</v>
      </c>
      <c r="E23" s="33">
        <v>12537</v>
      </c>
      <c r="F23" s="33"/>
      <c r="G23" s="33">
        <v>22706</v>
      </c>
      <c r="H23" s="33">
        <v>34960</v>
      </c>
      <c r="I23" s="49"/>
    </row>
    <row r="24" spans="4:9" ht="12.75">
      <c r="D24" s="33"/>
      <c r="E24" s="33"/>
      <c r="F24" s="33"/>
      <c r="G24" s="33"/>
      <c r="H24" s="7"/>
      <c r="I24" s="94"/>
    </row>
    <row r="25" spans="1:8" ht="12.75">
      <c r="A25" t="s">
        <v>6</v>
      </c>
      <c r="D25" s="41">
        <v>-8926</v>
      </c>
      <c r="E25" s="41">
        <v>-7758</v>
      </c>
      <c r="F25" s="33"/>
      <c r="G25" s="41">
        <v>-4627</v>
      </c>
      <c r="H25" s="41">
        <v>-10794</v>
      </c>
    </row>
    <row r="26" spans="4:8" ht="12.75">
      <c r="D26" s="33"/>
      <c r="E26" s="33"/>
      <c r="F26" s="33"/>
      <c r="G26" s="33"/>
      <c r="H26" s="7"/>
    </row>
    <row r="27" spans="1:9" ht="12.75">
      <c r="A27" t="s">
        <v>198</v>
      </c>
      <c r="D27" s="33">
        <v>5418</v>
      </c>
      <c r="E27" s="33">
        <v>4779</v>
      </c>
      <c r="F27" s="33"/>
      <c r="G27" s="33">
        <v>18079</v>
      </c>
      <c r="H27" s="33">
        <v>24166</v>
      </c>
      <c r="I27" s="49"/>
    </row>
    <row r="28" spans="1:9" ht="13.5" thickBot="1">
      <c r="A28" t="s">
        <v>199</v>
      </c>
      <c r="D28" s="54"/>
      <c r="E28" s="54"/>
      <c r="F28" s="7"/>
      <c r="G28" s="54"/>
      <c r="H28" s="54"/>
      <c r="I28" s="94"/>
    </row>
    <row r="29" spans="4:8" ht="13.5" thickTop="1">
      <c r="D29" s="7"/>
      <c r="E29" s="7"/>
      <c r="F29" s="7"/>
      <c r="G29" s="7"/>
      <c r="H29" s="7"/>
    </row>
    <row r="30" spans="1:8" ht="12.75">
      <c r="A30" t="s">
        <v>90</v>
      </c>
      <c r="D30" s="7"/>
      <c r="E30" s="7"/>
      <c r="F30" s="7"/>
      <c r="G30" s="7"/>
      <c r="H30" s="7"/>
    </row>
    <row r="31" spans="1:8" ht="13.5" thickBot="1">
      <c r="A31" s="46" t="s">
        <v>188</v>
      </c>
      <c r="B31" t="s">
        <v>189</v>
      </c>
      <c r="C31" s="55"/>
      <c r="D31" s="58">
        <v>2.964949243439954</v>
      </c>
      <c r="E31" s="58">
        <v>2.6189171416045594</v>
      </c>
      <c r="F31" s="33"/>
      <c r="G31" s="58">
        <v>9.84525487728131</v>
      </c>
      <c r="H31" s="58">
        <v>13.188812415062909</v>
      </c>
    </row>
    <row r="32" spans="1:8" ht="13.5" thickTop="1">
      <c r="A32" s="46"/>
      <c r="C32" s="55"/>
      <c r="D32" s="33"/>
      <c r="E32" s="33"/>
      <c r="F32" s="33"/>
      <c r="G32" s="33"/>
      <c r="H32" s="57"/>
    </row>
    <row r="33" spans="1:8" ht="13.5" thickBot="1">
      <c r="A33" s="46" t="s">
        <v>188</v>
      </c>
      <c r="B33" t="s">
        <v>190</v>
      </c>
      <c r="C33" s="55"/>
      <c r="D33" s="58">
        <v>0</v>
      </c>
      <c r="E33" s="58">
        <v>0</v>
      </c>
      <c r="F33" s="33"/>
      <c r="G33" s="58">
        <v>0</v>
      </c>
      <c r="H33" s="56">
        <v>0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38</v>
      </c>
      <c r="D35" s="7"/>
      <c r="E35" s="7"/>
      <c r="F35" s="7"/>
      <c r="G35" s="7"/>
      <c r="H35" s="7"/>
    </row>
    <row r="36" spans="1:8" ht="12.75">
      <c r="A36" s="1" t="s">
        <v>7</v>
      </c>
      <c r="D36" s="7"/>
      <c r="E36" s="7"/>
      <c r="F36" s="7"/>
      <c r="G36" s="7"/>
      <c r="H36" s="7"/>
    </row>
    <row r="37" spans="4:8" ht="12.75">
      <c r="D37" s="7"/>
      <c r="E37" s="7"/>
      <c r="F37" s="7"/>
      <c r="G37" s="7"/>
      <c r="H37" s="7"/>
    </row>
    <row r="38" spans="4:8" ht="12.75">
      <c r="D38" s="5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31">
      <selection activeCell="G31" sqref="G31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182</v>
      </c>
    </row>
    <row r="4" ht="12.75">
      <c r="A4" s="1" t="s">
        <v>3</v>
      </c>
    </row>
    <row r="5" ht="12.75">
      <c r="A5" s="1"/>
    </row>
    <row r="6" ht="12.75">
      <c r="A6" s="1" t="s">
        <v>9</v>
      </c>
    </row>
    <row r="7" ht="12.75">
      <c r="A7" s="1" t="s">
        <v>205</v>
      </c>
    </row>
    <row r="8" ht="12.75">
      <c r="A8" s="1"/>
    </row>
    <row r="9" ht="12.75">
      <c r="G9" s="4" t="s">
        <v>267</v>
      </c>
    </row>
    <row r="10" spans="5:7" ht="12.75">
      <c r="E10" s="5" t="s">
        <v>206</v>
      </c>
      <c r="F10" s="6"/>
      <c r="G10" s="5" t="s">
        <v>10</v>
      </c>
    </row>
    <row r="11" spans="5:7" ht="12.75">
      <c r="E11" s="4" t="s">
        <v>2</v>
      </c>
      <c r="F11" s="1"/>
      <c r="G11" s="4" t="s">
        <v>2</v>
      </c>
    </row>
    <row r="13" spans="1:7" ht="12.75">
      <c r="A13" t="s">
        <v>11</v>
      </c>
      <c r="E13" s="7">
        <v>472581</v>
      </c>
      <c r="F13" s="7"/>
      <c r="G13" s="7">
        <v>502016</v>
      </c>
    </row>
    <row r="14" spans="5:7" ht="12.75">
      <c r="E14" s="7"/>
      <c r="F14" s="7"/>
      <c r="G14" s="7"/>
    </row>
    <row r="15" spans="1:7" ht="12.75">
      <c r="A15" t="s">
        <v>12</v>
      </c>
      <c r="E15" s="7">
        <v>84182</v>
      </c>
      <c r="F15" s="7"/>
      <c r="G15" s="7">
        <v>74079</v>
      </c>
    </row>
    <row r="16" spans="5:7" ht="12.75">
      <c r="E16" s="7"/>
      <c r="F16" s="7"/>
      <c r="G16" s="7"/>
    </row>
    <row r="17" spans="1:7" ht="12.75">
      <c r="A17" t="s">
        <v>13</v>
      </c>
      <c r="E17" s="7">
        <v>14725</v>
      </c>
      <c r="F17" s="7"/>
      <c r="G17" s="7">
        <v>14999</v>
      </c>
    </row>
    <row r="18" spans="5:7" ht="12.75">
      <c r="E18" s="7"/>
      <c r="F18" s="7"/>
      <c r="G18" s="7"/>
    </row>
    <row r="19" spans="1:7" ht="12.75">
      <c r="A19" t="s">
        <v>14</v>
      </c>
      <c r="E19" s="7">
        <v>91</v>
      </c>
      <c r="F19" s="7"/>
      <c r="G19" s="7">
        <v>91</v>
      </c>
    </row>
    <row r="20" spans="5:7" ht="12.75">
      <c r="E20" s="7"/>
      <c r="F20" s="7"/>
      <c r="G20" s="7"/>
    </row>
    <row r="21" spans="1:7" ht="12.75">
      <c r="A21" t="s">
        <v>15</v>
      </c>
      <c r="E21" s="7"/>
      <c r="F21" s="7"/>
      <c r="G21" s="7"/>
    </row>
    <row r="22" spans="5:7" ht="12.75">
      <c r="E22" s="7"/>
      <c r="F22" s="7"/>
      <c r="G22" s="7"/>
    </row>
    <row r="23" spans="2:7" ht="12.75">
      <c r="B23" t="s">
        <v>16</v>
      </c>
      <c r="E23" s="9">
        <v>33934</v>
      </c>
      <c r="F23" s="7"/>
      <c r="G23" s="9">
        <v>37563</v>
      </c>
    </row>
    <row r="24" spans="5:7" ht="12.75">
      <c r="E24" s="10"/>
      <c r="F24" s="7"/>
      <c r="G24" s="10"/>
    </row>
    <row r="25" spans="2:7" ht="12.75">
      <c r="B25" t="s">
        <v>17</v>
      </c>
      <c r="E25" s="10">
        <v>31411</v>
      </c>
      <c r="F25" s="7"/>
      <c r="G25" s="10">
        <v>25477</v>
      </c>
    </row>
    <row r="26" spans="5:7" ht="12.75">
      <c r="E26" s="10"/>
      <c r="F26" s="7"/>
      <c r="G26" s="10"/>
    </row>
    <row r="27" spans="2:7" ht="12.75">
      <c r="B27" t="s">
        <v>19</v>
      </c>
      <c r="E27" s="10">
        <v>3250</v>
      </c>
      <c r="F27" s="7"/>
      <c r="G27" s="10">
        <v>3371</v>
      </c>
    </row>
    <row r="28" spans="5:7" ht="12.75">
      <c r="E28" s="10"/>
      <c r="F28" s="7"/>
      <c r="G28" s="10"/>
    </row>
    <row r="29" spans="2:7" ht="12.75">
      <c r="B29" t="s">
        <v>18</v>
      </c>
      <c r="E29" s="10">
        <v>17878</v>
      </c>
      <c r="F29" s="7"/>
      <c r="G29" s="10">
        <v>7442</v>
      </c>
    </row>
    <row r="30" spans="5:7" ht="12.75">
      <c r="E30" s="10"/>
      <c r="F30" s="7"/>
      <c r="G30" s="10"/>
    </row>
    <row r="31" spans="5:7" ht="12.75">
      <c r="E31" s="11">
        <v>86473</v>
      </c>
      <c r="F31" s="7"/>
      <c r="G31" s="11">
        <v>73853</v>
      </c>
    </row>
    <row r="32" spans="1:7" ht="12.75">
      <c r="A32" t="s">
        <v>20</v>
      </c>
      <c r="E32" s="9"/>
      <c r="F32" s="7"/>
      <c r="G32" s="9"/>
    </row>
    <row r="33" spans="5:7" ht="12.75">
      <c r="E33" s="10"/>
      <c r="F33" s="7"/>
      <c r="G33" s="10"/>
    </row>
    <row r="34" spans="2:7" ht="12.75">
      <c r="B34" t="s">
        <v>201</v>
      </c>
      <c r="E34" s="10">
        <v>30625</v>
      </c>
      <c r="F34" s="7"/>
      <c r="G34" s="10">
        <v>29953</v>
      </c>
    </row>
    <row r="35" spans="5:7" ht="12.75">
      <c r="E35" s="10"/>
      <c r="F35" s="7"/>
      <c r="G35" s="10"/>
    </row>
    <row r="36" spans="2:7" ht="12.75">
      <c r="B36" t="s">
        <v>21</v>
      </c>
      <c r="E36" s="10">
        <v>8668</v>
      </c>
      <c r="F36" s="7"/>
      <c r="G36" s="10">
        <v>18168</v>
      </c>
    </row>
    <row r="37" spans="5:7" ht="12.75">
      <c r="E37" s="10"/>
      <c r="F37" s="7"/>
      <c r="G37" s="10"/>
    </row>
    <row r="38" spans="2:7" ht="12.75">
      <c r="B38" t="s">
        <v>6</v>
      </c>
      <c r="E38" s="10">
        <v>0</v>
      </c>
      <c r="F38" s="7"/>
      <c r="G38" s="10">
        <v>0</v>
      </c>
    </row>
    <row r="39" spans="5:7" ht="12.75">
      <c r="E39" s="10"/>
      <c r="F39" s="7"/>
      <c r="G39" s="10"/>
    </row>
    <row r="40" spans="5:7" ht="12.75">
      <c r="E40" s="11">
        <v>39293</v>
      </c>
      <c r="F40" s="7"/>
      <c r="G40" s="11">
        <v>48121</v>
      </c>
    </row>
    <row r="41" spans="5:7" ht="12.75">
      <c r="E41" s="7"/>
      <c r="F41" s="7"/>
      <c r="G41" s="7"/>
    </row>
    <row r="42" spans="1:7" ht="12.75">
      <c r="A42" t="s">
        <v>22</v>
      </c>
      <c r="E42" s="7">
        <v>47180</v>
      </c>
      <c r="F42" s="7"/>
      <c r="G42" s="7">
        <v>25732</v>
      </c>
    </row>
    <row r="43" spans="5:7" ht="12.75">
      <c r="E43" s="7"/>
      <c r="F43" s="7"/>
      <c r="G43" s="7"/>
    </row>
    <row r="44" spans="5:7" ht="13.5" thickBot="1">
      <c r="E44" s="12">
        <v>618759</v>
      </c>
      <c r="F44" s="7"/>
      <c r="G44" s="12">
        <v>616917</v>
      </c>
    </row>
    <row r="45" spans="5:7" ht="13.5" thickTop="1">
      <c r="E45" s="7"/>
      <c r="F45" s="7"/>
      <c r="G45" s="7"/>
    </row>
    <row r="46" spans="1:7" ht="12.75">
      <c r="A46" t="s">
        <v>23</v>
      </c>
      <c r="E46" s="7"/>
      <c r="F46" s="7"/>
      <c r="G46" s="7"/>
    </row>
    <row r="47" spans="2:7" ht="12.75">
      <c r="B47" t="s">
        <v>24</v>
      </c>
      <c r="E47" s="7">
        <v>183525</v>
      </c>
      <c r="F47" s="7"/>
      <c r="G47" s="7">
        <v>182988</v>
      </c>
    </row>
    <row r="48" spans="2:7" ht="12.75">
      <c r="B48" t="s">
        <v>25</v>
      </c>
      <c r="E48" s="8">
        <v>399438</v>
      </c>
      <c r="F48" s="7"/>
      <c r="G48" s="8">
        <v>390073</v>
      </c>
    </row>
    <row r="49" spans="2:7" ht="12.75">
      <c r="B49" t="s">
        <v>26</v>
      </c>
      <c r="E49" s="7">
        <v>582963</v>
      </c>
      <c r="F49" s="7"/>
      <c r="G49" s="7">
        <v>573061</v>
      </c>
    </row>
    <row r="50" spans="1:7" ht="12.75">
      <c r="A50" t="s">
        <v>27</v>
      </c>
      <c r="E50" s="7"/>
      <c r="F50" s="7"/>
      <c r="G50" s="7"/>
    </row>
    <row r="51" spans="2:7" ht="12.75">
      <c r="B51" t="s">
        <v>21</v>
      </c>
      <c r="E51" s="7">
        <v>1584</v>
      </c>
      <c r="F51" s="7"/>
      <c r="G51" s="7">
        <v>10252</v>
      </c>
    </row>
    <row r="52" spans="2:7" ht="12.75">
      <c r="B52" t="s">
        <v>28</v>
      </c>
      <c r="E52" s="7">
        <v>10543</v>
      </c>
      <c r="F52" s="7"/>
      <c r="G52" s="7">
        <v>11214</v>
      </c>
    </row>
    <row r="53" spans="2:8" ht="12.75">
      <c r="B53" t="s">
        <v>29</v>
      </c>
      <c r="E53" s="7">
        <v>23669</v>
      </c>
      <c r="F53" s="7"/>
      <c r="G53" s="7">
        <v>22390</v>
      </c>
      <c r="H53" s="26"/>
    </row>
    <row r="54" spans="5:7" ht="12.75">
      <c r="E54" s="7"/>
      <c r="F54" s="7"/>
      <c r="G54" s="7"/>
    </row>
    <row r="55" spans="5:7" ht="13.5" thickBot="1">
      <c r="E55" s="12">
        <v>618759</v>
      </c>
      <c r="F55" s="7"/>
      <c r="G55" s="12">
        <v>616917</v>
      </c>
    </row>
    <row r="56" spans="5:7" ht="13.5" thickTop="1">
      <c r="E56" s="14"/>
      <c r="F56" s="7"/>
      <c r="G56" s="14"/>
    </row>
    <row r="57" spans="1:7" ht="13.5" thickBot="1">
      <c r="A57" s="21" t="s">
        <v>145</v>
      </c>
      <c r="B57" s="75"/>
      <c r="C57" s="75"/>
      <c r="E57" s="77">
        <v>3.1759814739136356</v>
      </c>
      <c r="F57" s="76"/>
      <c r="G57" s="77">
        <v>3.131188930421667</v>
      </c>
    </row>
    <row r="58" spans="5:7" ht="13.5" thickTop="1">
      <c r="E58" s="14"/>
      <c r="F58" s="7"/>
      <c r="G58" s="14"/>
    </row>
    <row r="59" spans="5:7" ht="12.75">
      <c r="E59" s="7"/>
      <c r="F59" s="7"/>
      <c r="G59" s="7"/>
    </row>
    <row r="60" spans="1:7" ht="12.75">
      <c r="A60" s="1" t="s">
        <v>117</v>
      </c>
      <c r="E60" s="7"/>
      <c r="F60" s="7"/>
      <c r="G60" s="7"/>
    </row>
    <row r="61" spans="1:7" ht="12.75">
      <c r="A61" s="1" t="s">
        <v>116</v>
      </c>
      <c r="E61" s="7"/>
      <c r="F61" s="7"/>
      <c r="G61" s="7"/>
    </row>
    <row r="62" spans="5:7" ht="12.75">
      <c r="E62" s="7"/>
      <c r="F62" s="7"/>
      <c r="G62" s="7"/>
    </row>
    <row r="63" spans="5:7" ht="12.75">
      <c r="E63" s="7"/>
      <c r="F63" s="7"/>
      <c r="G63" s="7"/>
    </row>
    <row r="64" spans="1:7" ht="12.75">
      <c r="A64" s="1"/>
      <c r="E64" s="7"/>
      <c r="F64" s="7"/>
      <c r="G64" s="7"/>
    </row>
    <row r="65" spans="1:7" ht="12.75">
      <c r="A65" s="1"/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  <row r="173" spans="5:7" ht="12.75">
      <c r="E173" s="7"/>
      <c r="F173" s="7"/>
      <c r="G173" s="7"/>
    </row>
  </sheetData>
  <printOptions/>
  <pageMargins left="1.01" right="0.75" top="0.78" bottom="0.8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40">
      <selection activeCell="C44" sqref="C44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182</v>
      </c>
    </row>
    <row r="4" ht="12.75">
      <c r="A4" s="1" t="s">
        <v>3</v>
      </c>
    </row>
    <row r="5" ht="12.75">
      <c r="A5" s="1"/>
    </row>
    <row r="6" ht="12.75">
      <c r="A6" s="1" t="s">
        <v>30</v>
      </c>
    </row>
    <row r="7" ht="12.75">
      <c r="A7" s="1" t="s">
        <v>207</v>
      </c>
    </row>
    <row r="9" spans="4:9" ht="12.75">
      <c r="D9" s="4"/>
      <c r="E9" s="4"/>
      <c r="F9" s="4"/>
      <c r="H9" s="1"/>
      <c r="I9" s="1"/>
    </row>
    <row r="10" spans="4:9" ht="12.75">
      <c r="D10" s="4" t="s">
        <v>31</v>
      </c>
      <c r="E10" s="4" t="s">
        <v>31</v>
      </c>
      <c r="F10" s="4" t="s">
        <v>149</v>
      </c>
      <c r="G10" s="4" t="s">
        <v>150</v>
      </c>
      <c r="H10" s="4" t="s">
        <v>34</v>
      </c>
      <c r="I10" s="1"/>
    </row>
    <row r="11" spans="1:9" ht="12.75">
      <c r="A11" s="1"/>
      <c r="D11" s="4" t="s">
        <v>32</v>
      </c>
      <c r="E11" s="4" t="s">
        <v>148</v>
      </c>
      <c r="F11" s="4" t="s">
        <v>33</v>
      </c>
      <c r="G11" s="4" t="s">
        <v>33</v>
      </c>
      <c r="H11" s="4" t="s">
        <v>35</v>
      </c>
      <c r="I11" s="4" t="s">
        <v>36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191</v>
      </c>
      <c r="D14" s="7">
        <v>182988</v>
      </c>
      <c r="E14" s="7">
        <v>132412</v>
      </c>
      <c r="F14" s="7">
        <v>14132</v>
      </c>
      <c r="G14" s="7">
        <v>115347</v>
      </c>
      <c r="H14" s="7">
        <v>150518</v>
      </c>
      <c r="I14" s="7">
        <v>595397</v>
      </c>
    </row>
    <row r="15" spans="1:9" ht="12.75">
      <c r="A15" t="s">
        <v>256</v>
      </c>
      <c r="D15" s="33">
        <v>0</v>
      </c>
      <c r="E15" s="33">
        <v>0</v>
      </c>
      <c r="F15" s="33">
        <v>-2933</v>
      </c>
      <c r="G15" s="33">
        <v>0</v>
      </c>
      <c r="H15" s="33">
        <v>-19403</v>
      </c>
      <c r="I15" s="33">
        <v>-22336</v>
      </c>
    </row>
    <row r="16" spans="4:9" ht="12.75">
      <c r="D16" s="8"/>
      <c r="E16" s="8"/>
      <c r="F16" s="8"/>
      <c r="G16" s="8"/>
      <c r="H16" s="8"/>
      <c r="I16" s="41"/>
    </row>
    <row r="17" spans="1:9" ht="12.75">
      <c r="A17" t="s">
        <v>146</v>
      </c>
      <c r="D17" s="49">
        <v>182988</v>
      </c>
      <c r="E17" s="49">
        <v>132412</v>
      </c>
      <c r="F17" s="49">
        <v>11199</v>
      </c>
      <c r="G17" s="49">
        <v>115347</v>
      </c>
      <c r="H17" s="49">
        <v>131115</v>
      </c>
      <c r="I17" s="33">
        <v>573061</v>
      </c>
    </row>
    <row r="18" spans="4:9" ht="12.75">
      <c r="D18" s="49"/>
      <c r="E18" s="49"/>
      <c r="F18" s="49"/>
      <c r="G18" s="49"/>
      <c r="H18" s="49"/>
      <c r="I18" s="33"/>
    </row>
    <row r="19" spans="1:9" ht="12.75">
      <c r="A19" t="s">
        <v>257</v>
      </c>
      <c r="D19" s="49">
        <v>537</v>
      </c>
      <c r="E19" s="49">
        <v>537</v>
      </c>
      <c r="F19" s="49">
        <v>0</v>
      </c>
      <c r="G19" s="49">
        <v>0</v>
      </c>
      <c r="H19" s="49">
        <v>0</v>
      </c>
      <c r="I19" s="33">
        <v>1074</v>
      </c>
    </row>
    <row r="20" spans="4:9" ht="12.75">
      <c r="D20" s="7"/>
      <c r="E20" s="7"/>
      <c r="F20" s="7"/>
      <c r="G20" s="7"/>
      <c r="H20" s="7"/>
      <c r="I20" s="33"/>
    </row>
    <row r="21" spans="1:9" ht="12.75">
      <c r="A21" t="s">
        <v>259</v>
      </c>
      <c r="B21" s="49"/>
      <c r="C21" s="49"/>
      <c r="D21" s="33">
        <v>0</v>
      </c>
      <c r="E21" s="33">
        <v>0</v>
      </c>
      <c r="F21" s="33">
        <v>0</v>
      </c>
      <c r="G21" s="33">
        <v>0</v>
      </c>
      <c r="H21" s="33">
        <v>18079</v>
      </c>
      <c r="I21" s="33">
        <v>18079</v>
      </c>
    </row>
    <row r="22" spans="2:9" ht="12.75">
      <c r="B22" s="49"/>
      <c r="C22" s="49"/>
      <c r="D22" s="33"/>
      <c r="E22" s="33"/>
      <c r="F22" s="33"/>
      <c r="G22" s="33"/>
      <c r="H22" s="33"/>
      <c r="I22" s="33"/>
    </row>
    <row r="23" spans="1:9" ht="12.75">
      <c r="A23" t="s">
        <v>192</v>
      </c>
      <c r="B23" s="49"/>
      <c r="C23" s="49"/>
      <c r="D23" s="33"/>
      <c r="E23" s="33"/>
      <c r="F23" s="33"/>
      <c r="G23" s="33"/>
      <c r="H23" s="33"/>
      <c r="I23" s="33"/>
    </row>
    <row r="24" spans="1:9" ht="12.75">
      <c r="A24" t="s">
        <v>193</v>
      </c>
      <c r="B24" s="49"/>
      <c r="C24" s="49"/>
      <c r="D24" s="33">
        <v>0</v>
      </c>
      <c r="E24" s="33">
        <v>0</v>
      </c>
      <c r="F24" s="33">
        <v>0</v>
      </c>
      <c r="G24" s="33">
        <v>0</v>
      </c>
      <c r="H24" s="33">
        <v>-9251</v>
      </c>
      <c r="I24" s="33">
        <v>-9251</v>
      </c>
    </row>
    <row r="25" spans="2:9" ht="12.75">
      <c r="B25" s="49"/>
      <c r="C25" s="49"/>
      <c r="D25" s="33"/>
      <c r="E25" s="33"/>
      <c r="F25" s="33"/>
      <c r="G25" s="33"/>
      <c r="H25" s="33"/>
      <c r="I25" s="33"/>
    </row>
    <row r="26" spans="1:10" ht="13.5" thickBot="1">
      <c r="A26" t="s">
        <v>209</v>
      </c>
      <c r="B26" s="49"/>
      <c r="C26" s="49"/>
      <c r="D26" s="42">
        <v>183525</v>
      </c>
      <c r="E26" s="42">
        <v>132949</v>
      </c>
      <c r="F26" s="42">
        <v>11199</v>
      </c>
      <c r="G26" s="42">
        <v>115347</v>
      </c>
      <c r="H26" s="42">
        <v>139943</v>
      </c>
      <c r="I26" s="42">
        <v>582963</v>
      </c>
      <c r="J26" s="49"/>
    </row>
    <row r="27" spans="2:9" ht="13.5" thickTop="1">
      <c r="B27" s="49"/>
      <c r="C27" s="49"/>
      <c r="D27" s="49"/>
      <c r="E27" s="49"/>
      <c r="F27" s="49"/>
      <c r="G27" s="49"/>
      <c r="H27" s="49"/>
      <c r="I27" s="49"/>
    </row>
    <row r="28" spans="2:9" ht="12.75">
      <c r="B28" s="49"/>
      <c r="C28" s="49"/>
      <c r="D28" s="49"/>
      <c r="E28" s="49"/>
      <c r="F28" s="49"/>
      <c r="G28" s="49"/>
      <c r="H28" s="49"/>
      <c r="I28" s="49"/>
    </row>
    <row r="29" spans="1:9" ht="12.75">
      <c r="A29" t="s">
        <v>147</v>
      </c>
      <c r="B29" s="49"/>
      <c r="C29" s="49"/>
      <c r="D29" s="85">
        <v>182980</v>
      </c>
      <c r="E29" s="85">
        <v>132404</v>
      </c>
      <c r="F29" s="85">
        <v>14132</v>
      </c>
      <c r="G29" s="85">
        <v>115347</v>
      </c>
      <c r="H29" s="85">
        <v>132348</v>
      </c>
      <c r="I29" s="33">
        <v>577211</v>
      </c>
    </row>
    <row r="30" spans="1:9" ht="12.75">
      <c r="A30" t="s">
        <v>256</v>
      </c>
      <c r="D30" s="33">
        <v>0</v>
      </c>
      <c r="E30" s="33">
        <v>0</v>
      </c>
      <c r="F30" s="33">
        <v>-2933</v>
      </c>
      <c r="G30" s="33">
        <v>0</v>
      </c>
      <c r="H30" s="33">
        <v>-12203</v>
      </c>
      <c r="I30" s="33">
        <v>-15136</v>
      </c>
    </row>
    <row r="31" spans="4:9" ht="12.75">
      <c r="D31" s="8"/>
      <c r="E31" s="8"/>
      <c r="F31" s="8"/>
      <c r="G31" s="8"/>
      <c r="H31" s="8"/>
      <c r="I31" s="41"/>
    </row>
    <row r="32" spans="1:9" ht="12.75">
      <c r="A32" t="s">
        <v>146</v>
      </c>
      <c r="D32" s="49">
        <v>182980</v>
      </c>
      <c r="E32" s="49">
        <v>132404</v>
      </c>
      <c r="F32" s="49">
        <v>11199</v>
      </c>
      <c r="G32" s="49">
        <v>115347</v>
      </c>
      <c r="H32" s="49">
        <v>120145</v>
      </c>
      <c r="I32" s="33">
        <v>562075</v>
      </c>
    </row>
    <row r="33" spans="4:9" ht="12.75">
      <c r="D33" s="49"/>
      <c r="E33" s="49"/>
      <c r="F33" s="49"/>
      <c r="G33" s="49"/>
      <c r="H33" s="49"/>
      <c r="I33" s="33"/>
    </row>
    <row r="34" spans="1:9" ht="12.75">
      <c r="A34" t="s">
        <v>257</v>
      </c>
      <c r="B34" s="49"/>
      <c r="C34" s="49"/>
      <c r="D34" s="85">
        <v>8</v>
      </c>
      <c r="E34" s="85">
        <v>8</v>
      </c>
      <c r="F34" s="85">
        <v>0</v>
      </c>
      <c r="G34" s="85">
        <v>0</v>
      </c>
      <c r="H34" s="85">
        <v>0</v>
      </c>
      <c r="I34" s="33">
        <v>16</v>
      </c>
    </row>
    <row r="35" spans="2:9" ht="12.75">
      <c r="B35" s="49"/>
      <c r="C35" s="49"/>
      <c r="D35" s="85"/>
      <c r="E35" s="85"/>
      <c r="F35" s="85"/>
      <c r="G35" s="85"/>
      <c r="H35" s="85"/>
      <c r="I35" s="33"/>
    </row>
    <row r="36" spans="1:9" ht="12.75">
      <c r="A36" t="s">
        <v>258</v>
      </c>
      <c r="B36" s="49"/>
      <c r="C36" s="49"/>
      <c r="D36" s="85">
        <v>0</v>
      </c>
      <c r="E36" s="85">
        <v>0</v>
      </c>
      <c r="F36" s="85">
        <v>0</v>
      </c>
      <c r="G36" s="85">
        <v>0</v>
      </c>
      <c r="H36" s="85">
        <v>24166</v>
      </c>
      <c r="I36" s="33">
        <v>24166</v>
      </c>
    </row>
    <row r="37" spans="2:9" ht="12.75">
      <c r="B37" s="49"/>
      <c r="C37" s="49"/>
      <c r="D37" s="85"/>
      <c r="E37" s="85"/>
      <c r="F37" s="85"/>
      <c r="G37" s="85"/>
      <c r="H37" s="85"/>
      <c r="I37" s="33"/>
    </row>
    <row r="38" spans="1:9" ht="12.75">
      <c r="A38" t="s">
        <v>251</v>
      </c>
      <c r="B38" s="49"/>
      <c r="C38" s="49"/>
      <c r="D38" s="85"/>
      <c r="E38" s="85"/>
      <c r="F38" s="85"/>
      <c r="G38" s="85"/>
      <c r="H38" s="85"/>
      <c r="I38" s="33"/>
    </row>
    <row r="39" spans="1:3" ht="12.75">
      <c r="A39" s="48" t="s">
        <v>252</v>
      </c>
      <c r="B39" s="49"/>
      <c r="C39" s="49"/>
    </row>
    <row r="40" spans="1:9" ht="12.75">
      <c r="A40" t="s">
        <v>253</v>
      </c>
      <c r="B40" s="49"/>
      <c r="C40" s="49"/>
      <c r="D40" s="85">
        <v>0</v>
      </c>
      <c r="E40" s="85">
        <v>0</v>
      </c>
      <c r="F40" s="85">
        <v>0</v>
      </c>
      <c r="G40" s="85">
        <v>0</v>
      </c>
      <c r="H40" s="85">
        <v>-9244</v>
      </c>
      <c r="I40" s="33">
        <v>-9244</v>
      </c>
    </row>
    <row r="41" spans="1:3" ht="12.75">
      <c r="A41" s="48" t="s">
        <v>254</v>
      </c>
      <c r="B41" s="49"/>
      <c r="C41" s="49"/>
    </row>
    <row r="42" spans="1:9" ht="12.75">
      <c r="A42" t="s">
        <v>253</v>
      </c>
      <c r="B42" s="49"/>
      <c r="C42" s="49"/>
      <c r="D42" s="85">
        <v>0</v>
      </c>
      <c r="E42" s="85">
        <v>0</v>
      </c>
      <c r="F42" s="85">
        <v>0</v>
      </c>
      <c r="G42" s="85">
        <v>0</v>
      </c>
      <c r="H42" s="85">
        <v>-3952</v>
      </c>
      <c r="I42" s="33">
        <v>-3952</v>
      </c>
    </row>
    <row r="43" spans="2:9" ht="12.75">
      <c r="B43" s="49"/>
      <c r="C43" s="49"/>
      <c r="D43" s="49"/>
      <c r="E43" s="49"/>
      <c r="F43" s="49"/>
      <c r="G43" s="49"/>
      <c r="H43" s="49"/>
      <c r="I43" s="49"/>
    </row>
    <row r="44" spans="1:9" ht="13.5" thickBot="1">
      <c r="A44" t="s">
        <v>250</v>
      </c>
      <c r="B44" s="49"/>
      <c r="C44" s="49"/>
      <c r="D44" s="86">
        <v>182988</v>
      </c>
      <c r="E44" s="86">
        <v>132412</v>
      </c>
      <c r="F44" s="86">
        <v>11199</v>
      </c>
      <c r="G44" s="86">
        <v>115347</v>
      </c>
      <c r="H44" s="86">
        <v>131115</v>
      </c>
      <c r="I44" s="86">
        <v>573061</v>
      </c>
    </row>
    <row r="45" spans="2:9" ht="13.5" thickTop="1">
      <c r="B45" s="49"/>
      <c r="C45" s="49"/>
      <c r="D45" s="49"/>
      <c r="E45" s="49"/>
      <c r="F45" s="49"/>
      <c r="G45" s="49"/>
      <c r="H45" s="49"/>
      <c r="I45" s="49"/>
    </row>
    <row r="46" spans="2:9" ht="12.75">
      <c r="B46" s="49"/>
      <c r="C46" s="49"/>
      <c r="D46" s="49"/>
      <c r="E46" s="49"/>
      <c r="F46" s="49"/>
      <c r="G46" s="49"/>
      <c r="H46" s="49"/>
      <c r="I46" s="49"/>
    </row>
    <row r="47" spans="1:9" ht="12.75">
      <c r="A47" s="1" t="s">
        <v>39</v>
      </c>
      <c r="B47" s="49"/>
      <c r="C47" s="49"/>
      <c r="D47" s="49"/>
      <c r="E47" s="49"/>
      <c r="F47" s="49"/>
      <c r="G47" s="49"/>
      <c r="H47" s="49"/>
      <c r="I47" s="49"/>
    </row>
    <row r="48" spans="1:9" ht="12.75">
      <c r="A48" s="1" t="s">
        <v>37</v>
      </c>
      <c r="B48" s="49"/>
      <c r="C48" s="49"/>
      <c r="D48" s="49"/>
      <c r="E48" s="49"/>
      <c r="F48" s="49"/>
      <c r="G48" s="49"/>
      <c r="H48" s="49"/>
      <c r="I48" s="49"/>
    </row>
    <row r="49" spans="1:9" ht="12.75">
      <c r="A49" s="1"/>
      <c r="B49" s="49"/>
      <c r="C49" s="49"/>
      <c r="D49" s="49"/>
      <c r="E49" s="49"/>
      <c r="F49" s="49"/>
      <c r="G49" s="49"/>
      <c r="H49" s="49"/>
      <c r="I49" s="49"/>
    </row>
    <row r="50" spans="1:9" ht="12.75">
      <c r="A50" s="1"/>
      <c r="B50" s="49"/>
      <c r="C50" s="49"/>
      <c r="D50" s="49"/>
      <c r="E50" s="49"/>
      <c r="F50" s="49"/>
      <c r="G50" s="49"/>
      <c r="H50" s="49"/>
      <c r="I50" s="49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7">
      <selection activeCell="T20" sqref="T20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182</v>
      </c>
    </row>
    <row r="4" ht="12.75">
      <c r="A4" s="1" t="s">
        <v>3</v>
      </c>
    </row>
    <row r="5" ht="12.75">
      <c r="A5" s="1"/>
    </row>
    <row r="6" ht="12.75">
      <c r="A6" s="1" t="s">
        <v>40</v>
      </c>
    </row>
    <row r="7" ht="12.75">
      <c r="A7" s="1" t="s">
        <v>207</v>
      </c>
    </row>
    <row r="8" spans="18:20" ht="12.75">
      <c r="R8" s="4" t="s">
        <v>210</v>
      </c>
      <c r="T8" s="4" t="str">
        <f>+R8</f>
        <v>12 Months ended</v>
      </c>
    </row>
    <row r="9" spans="6:20" ht="12.75">
      <c r="F9" s="44">
        <v>37438</v>
      </c>
      <c r="G9" s="44">
        <v>37469</v>
      </c>
      <c r="H9" s="44">
        <v>37500</v>
      </c>
      <c r="I9" s="44">
        <v>37530</v>
      </c>
      <c r="J9" s="44">
        <v>37561</v>
      </c>
      <c r="K9" s="44">
        <v>37591</v>
      </c>
      <c r="L9" s="44">
        <v>37622</v>
      </c>
      <c r="M9" s="44">
        <v>37653</v>
      </c>
      <c r="N9" s="44">
        <v>37681</v>
      </c>
      <c r="O9" s="44">
        <v>37712</v>
      </c>
      <c r="P9" s="44">
        <v>37742</v>
      </c>
      <c r="Q9" s="44">
        <v>37773</v>
      </c>
      <c r="R9" s="5" t="s">
        <v>206</v>
      </c>
      <c r="T9" s="5" t="s">
        <v>10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41</v>
      </c>
      <c r="F12" s="33">
        <v>1968</v>
      </c>
      <c r="G12" s="33">
        <v>-760</v>
      </c>
      <c r="H12" s="33">
        <v>-1341</v>
      </c>
      <c r="I12" s="33"/>
      <c r="J12" s="33"/>
      <c r="K12" s="33"/>
      <c r="L12" s="33"/>
      <c r="M12" s="33"/>
      <c r="N12" s="33"/>
      <c r="O12" s="33"/>
      <c r="P12" s="33"/>
      <c r="Q12" s="33"/>
      <c r="R12" s="33">
        <v>22706</v>
      </c>
      <c r="T12" s="98">
        <v>34960</v>
      </c>
    </row>
    <row r="13" spans="1:20" ht="12.75">
      <c r="A13" t="s">
        <v>101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7"/>
      <c r="T13" s="98"/>
    </row>
    <row r="14" spans="6:20" ht="12.75"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7"/>
      <c r="T14" s="98"/>
    </row>
    <row r="15" spans="1:20" ht="12.75">
      <c r="A15" t="s">
        <v>42</v>
      </c>
      <c r="F15" s="41" t="e">
        <f>+#REF!</f>
        <v>#REF!</v>
      </c>
      <c r="G15" s="41" t="e">
        <f>+#REF!</f>
        <v>#REF!</v>
      </c>
      <c r="H15" s="41" t="e">
        <f>+#REF!</f>
        <v>#REF!</v>
      </c>
      <c r="I15" s="41" t="e">
        <f>+#REF!</f>
        <v>#REF!</v>
      </c>
      <c r="J15" s="41" t="e">
        <f>+#REF!</f>
        <v>#REF!</v>
      </c>
      <c r="K15" s="41" t="e">
        <f>+#REF!</f>
        <v>#REF!</v>
      </c>
      <c r="L15" s="41" t="e">
        <f>+#REF!</f>
        <v>#REF!</v>
      </c>
      <c r="M15" s="41" t="e">
        <f>+#REF!</f>
        <v>#REF!</v>
      </c>
      <c r="N15" s="41" t="e">
        <f>+#REF!</f>
        <v>#REF!</v>
      </c>
      <c r="O15" s="41" t="e">
        <f>+#REF!</f>
        <v>#REF!</v>
      </c>
      <c r="P15" s="41" t="e">
        <f>+#REF!</f>
        <v>#REF!</v>
      </c>
      <c r="Q15" s="41" t="e">
        <f>+#REF!</f>
        <v>#REF!</v>
      </c>
      <c r="R15" s="8">
        <v>17911</v>
      </c>
      <c r="T15" s="105">
        <v>27530</v>
      </c>
    </row>
    <row r="16" spans="6:20" ht="12.75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7"/>
      <c r="T16" s="7"/>
    </row>
    <row r="17" spans="1:20" ht="12.75">
      <c r="A17" t="s">
        <v>43</v>
      </c>
      <c r="F17" s="33" t="e">
        <f>+F12+F15</f>
        <v>#REF!</v>
      </c>
      <c r="G17" s="33" t="e">
        <f>+G12+G15</f>
        <v>#REF!</v>
      </c>
      <c r="H17" s="33" t="e">
        <f aca="true" t="shared" si="0" ref="H17:Q17">+H12+H15</f>
        <v>#REF!</v>
      </c>
      <c r="I17" s="33" t="e">
        <f t="shared" si="0"/>
        <v>#REF!</v>
      </c>
      <c r="J17" s="33" t="e">
        <f t="shared" si="0"/>
        <v>#REF!</v>
      </c>
      <c r="K17" s="33" t="e">
        <f t="shared" si="0"/>
        <v>#REF!</v>
      </c>
      <c r="L17" s="33" t="e">
        <f t="shared" si="0"/>
        <v>#REF!</v>
      </c>
      <c r="M17" s="33" t="e">
        <f t="shared" si="0"/>
        <v>#REF!</v>
      </c>
      <c r="N17" s="33" t="e">
        <f t="shared" si="0"/>
        <v>#REF!</v>
      </c>
      <c r="O17" s="33" t="e">
        <f t="shared" si="0"/>
        <v>#REF!</v>
      </c>
      <c r="P17" s="33" t="e">
        <f t="shared" si="0"/>
        <v>#REF!</v>
      </c>
      <c r="Q17" s="33" t="e">
        <f t="shared" si="0"/>
        <v>#REF!</v>
      </c>
      <c r="R17" s="33">
        <v>40617</v>
      </c>
      <c r="T17" s="7">
        <v>62490</v>
      </c>
    </row>
    <row r="18" spans="6:20" ht="12.75"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7"/>
      <c r="T18" s="7"/>
    </row>
    <row r="19" spans="1:20" ht="12.75">
      <c r="A19" t="s">
        <v>100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4"/>
      <c r="T19" s="7"/>
    </row>
    <row r="20" spans="1:20" ht="12.75">
      <c r="A20" t="s">
        <v>44</v>
      </c>
      <c r="F20" s="41">
        <f>-1647-2057-43+2248+11-1</f>
        <v>-1489</v>
      </c>
      <c r="G20" s="41">
        <f>-3897-451+3227+17</f>
        <v>-1104</v>
      </c>
      <c r="H20" s="41">
        <f>-1601+2124-1237-1+2</f>
        <v>-713</v>
      </c>
      <c r="I20" s="41"/>
      <c r="J20" s="41"/>
      <c r="K20" s="41"/>
      <c r="L20" s="41"/>
      <c r="M20" s="41"/>
      <c r="N20" s="41"/>
      <c r="O20" s="41"/>
      <c r="P20" s="41"/>
      <c r="Q20" s="41"/>
      <c r="R20" s="41">
        <v>-4784</v>
      </c>
      <c r="T20" s="106">
        <v>-32365</v>
      </c>
    </row>
    <row r="21" spans="6:20" ht="12.75"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4"/>
      <c r="T21" s="33"/>
    </row>
    <row r="22" spans="1:20" ht="12.75">
      <c r="A22" t="s">
        <v>45</v>
      </c>
      <c r="F22" s="33" t="e">
        <f>+F17+F20</f>
        <v>#REF!</v>
      </c>
      <c r="G22" s="33" t="e">
        <f>+G17+G20</f>
        <v>#REF!</v>
      </c>
      <c r="H22" s="33" t="e">
        <f aca="true" t="shared" si="1" ref="H22:Q22">+H17+H20</f>
        <v>#REF!</v>
      </c>
      <c r="I22" s="33" t="e">
        <f t="shared" si="1"/>
        <v>#REF!</v>
      </c>
      <c r="J22" s="33" t="e">
        <f t="shared" si="1"/>
        <v>#REF!</v>
      </c>
      <c r="K22" s="33" t="e">
        <f t="shared" si="1"/>
        <v>#REF!</v>
      </c>
      <c r="L22" s="33" t="e">
        <f t="shared" si="1"/>
        <v>#REF!</v>
      </c>
      <c r="M22" s="33" t="e">
        <f t="shared" si="1"/>
        <v>#REF!</v>
      </c>
      <c r="N22" s="33" t="e">
        <f t="shared" si="1"/>
        <v>#REF!</v>
      </c>
      <c r="O22" s="33" t="e">
        <f t="shared" si="1"/>
        <v>#REF!</v>
      </c>
      <c r="P22" s="33" t="e">
        <f t="shared" si="1"/>
        <v>#REF!</v>
      </c>
      <c r="Q22" s="33" t="e">
        <f t="shared" si="1"/>
        <v>#REF!</v>
      </c>
      <c r="R22" s="33">
        <v>35833</v>
      </c>
      <c r="S22" s="45"/>
      <c r="T22" s="33">
        <v>30125</v>
      </c>
    </row>
    <row r="23" spans="6:20" ht="12.75"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7"/>
      <c r="T23" s="33"/>
    </row>
    <row r="24" spans="6:20" ht="12.75"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"/>
      <c r="T24" s="33"/>
    </row>
    <row r="25" spans="1:20" ht="12.75">
      <c r="A25" t="s">
        <v>46</v>
      </c>
      <c r="F25" s="33">
        <f>-304-79+33+76</f>
        <v>-274</v>
      </c>
      <c r="G25" s="33">
        <f>-1251-2</f>
        <v>-1253</v>
      </c>
      <c r="H25" s="33">
        <f>162+2</f>
        <v>164</v>
      </c>
      <c r="I25" s="33"/>
      <c r="J25" s="33"/>
      <c r="K25" s="33"/>
      <c r="L25" s="33"/>
      <c r="M25" s="33"/>
      <c r="N25" s="33"/>
      <c r="O25" s="33"/>
      <c r="P25" s="33"/>
      <c r="Q25" s="33"/>
      <c r="R25" s="33">
        <v>948</v>
      </c>
      <c r="T25" s="101">
        <v>-3280</v>
      </c>
    </row>
    <row r="26" spans="6:20" ht="12.75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7"/>
      <c r="T26" s="101"/>
    </row>
    <row r="27" spans="1:20" ht="12.75">
      <c r="A27" t="s">
        <v>47</v>
      </c>
      <c r="F27" s="41">
        <v>-3000</v>
      </c>
      <c r="G27" s="41">
        <v>-1000</v>
      </c>
      <c r="H27" s="41">
        <f>4500-7084</f>
        <v>-2584</v>
      </c>
      <c r="I27" s="41"/>
      <c r="J27" s="41"/>
      <c r="K27" s="41"/>
      <c r="L27" s="41"/>
      <c r="M27" s="41"/>
      <c r="N27" s="41"/>
      <c r="O27" s="41"/>
      <c r="P27" s="41"/>
      <c r="Q27" s="41"/>
      <c r="R27" s="41">
        <v>-26345</v>
      </c>
      <c r="T27" s="100">
        <v>-32092</v>
      </c>
    </row>
    <row r="28" spans="6:20" ht="12.75">
      <c r="F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7"/>
      <c r="T28" s="33"/>
    </row>
    <row r="29" spans="1:20" ht="12.75">
      <c r="A29" t="s">
        <v>270</v>
      </c>
      <c r="F29" s="33" t="e">
        <f>+F22+F25+F27</f>
        <v>#REF!</v>
      </c>
      <c r="G29" s="33" t="e">
        <f>+G22+G25+G27</f>
        <v>#REF!</v>
      </c>
      <c r="H29" s="33" t="e">
        <f aca="true" t="shared" si="2" ref="H29:Q29">+H22+H25+H27</f>
        <v>#REF!</v>
      </c>
      <c r="I29" s="33" t="e">
        <f t="shared" si="2"/>
        <v>#REF!</v>
      </c>
      <c r="J29" s="33" t="e">
        <f t="shared" si="2"/>
        <v>#REF!</v>
      </c>
      <c r="K29" s="33" t="e">
        <f t="shared" si="2"/>
        <v>#REF!</v>
      </c>
      <c r="L29" s="33" t="e">
        <f t="shared" si="2"/>
        <v>#REF!</v>
      </c>
      <c r="M29" s="33" t="e">
        <f t="shared" si="2"/>
        <v>#REF!</v>
      </c>
      <c r="N29" s="33" t="e">
        <f t="shared" si="2"/>
        <v>#REF!</v>
      </c>
      <c r="O29" s="33" t="e">
        <f t="shared" si="2"/>
        <v>#REF!</v>
      </c>
      <c r="P29" s="33" t="e">
        <f t="shared" si="2"/>
        <v>#REF!</v>
      </c>
      <c r="Q29" s="33" t="e">
        <f t="shared" si="2"/>
        <v>#REF!</v>
      </c>
      <c r="R29" s="33">
        <v>10436</v>
      </c>
      <c r="S29" s="45"/>
      <c r="T29" s="33">
        <v>-5247</v>
      </c>
    </row>
    <row r="30" spans="6:20" ht="12.75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7"/>
      <c r="S30" s="49"/>
      <c r="T30" s="7"/>
    </row>
    <row r="31" spans="1:20" ht="12.75">
      <c r="A31" t="s">
        <v>194</v>
      </c>
      <c r="F31" s="33">
        <f>3750+3640</f>
        <v>7390</v>
      </c>
      <c r="G31" s="45" t="e">
        <f>+F33</f>
        <v>#REF!</v>
      </c>
      <c r="H31" s="45" t="e">
        <f aca="true" t="shared" si="3" ref="H31:Q31">+G33</f>
        <v>#REF!</v>
      </c>
      <c r="I31" s="45" t="e">
        <f t="shared" si="3"/>
        <v>#REF!</v>
      </c>
      <c r="J31" s="45" t="e">
        <f t="shared" si="3"/>
        <v>#REF!</v>
      </c>
      <c r="K31" s="45" t="e">
        <f t="shared" si="3"/>
        <v>#REF!</v>
      </c>
      <c r="L31" s="45" t="e">
        <f t="shared" si="3"/>
        <v>#REF!</v>
      </c>
      <c r="M31" s="45" t="e">
        <f t="shared" si="3"/>
        <v>#REF!</v>
      </c>
      <c r="N31" s="45" t="e">
        <f t="shared" si="3"/>
        <v>#REF!</v>
      </c>
      <c r="O31" s="45" t="e">
        <f t="shared" si="3"/>
        <v>#REF!</v>
      </c>
      <c r="P31" s="45" t="e">
        <f t="shared" si="3"/>
        <v>#REF!</v>
      </c>
      <c r="Q31" s="45" t="e">
        <f t="shared" si="3"/>
        <v>#REF!</v>
      </c>
      <c r="R31" s="7">
        <v>7442</v>
      </c>
      <c r="T31" s="98">
        <v>12689</v>
      </c>
    </row>
    <row r="32" spans="6:20" ht="12.75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7"/>
      <c r="T32" s="98"/>
    </row>
    <row r="33" spans="1:20" ht="13.5" thickBot="1">
      <c r="A33" t="s">
        <v>187</v>
      </c>
      <c r="F33" s="42" t="e">
        <f>+F29+F31</f>
        <v>#REF!</v>
      </c>
      <c r="G33" s="42" t="e">
        <f>+G31+G29</f>
        <v>#REF!</v>
      </c>
      <c r="H33" s="42" t="e">
        <f aca="true" t="shared" si="4" ref="H33:Q33">+H31+H29</f>
        <v>#REF!</v>
      </c>
      <c r="I33" s="42" t="e">
        <f t="shared" si="4"/>
        <v>#REF!</v>
      </c>
      <c r="J33" s="42" t="e">
        <f t="shared" si="4"/>
        <v>#REF!</v>
      </c>
      <c r="K33" s="42" t="e">
        <f t="shared" si="4"/>
        <v>#REF!</v>
      </c>
      <c r="L33" s="42" t="e">
        <f t="shared" si="4"/>
        <v>#REF!</v>
      </c>
      <c r="M33" s="42" t="e">
        <f t="shared" si="4"/>
        <v>#REF!</v>
      </c>
      <c r="N33" s="42" t="e">
        <f t="shared" si="4"/>
        <v>#REF!</v>
      </c>
      <c r="O33" s="42" t="e">
        <f t="shared" si="4"/>
        <v>#REF!</v>
      </c>
      <c r="P33" s="42" t="e">
        <f t="shared" si="4"/>
        <v>#REF!</v>
      </c>
      <c r="Q33" s="42" t="e">
        <f t="shared" si="4"/>
        <v>#REF!</v>
      </c>
      <c r="R33" s="42">
        <v>17878</v>
      </c>
      <c r="T33" s="99">
        <v>7442</v>
      </c>
    </row>
    <row r="34" spans="6:20" ht="13.5" thickTop="1"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7"/>
      <c r="T34" s="97"/>
    </row>
    <row r="35" spans="6:18" ht="12.75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53"/>
    </row>
    <row r="36" spans="1:18" ht="12.75">
      <c r="A36" s="1" t="s">
        <v>48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7"/>
    </row>
    <row r="37" spans="1:18" ht="12.75">
      <c r="A37" s="1" t="s">
        <v>37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6"/>
    </row>
    <row r="38" spans="1:18" ht="12.75">
      <c r="A38" s="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26"/>
    </row>
    <row r="39" spans="1:18" ht="12.75">
      <c r="A39" s="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26"/>
    </row>
    <row r="40" spans="1:18" ht="12.75">
      <c r="A40" s="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6"/>
    </row>
    <row r="41" spans="1:18" ht="12.75">
      <c r="A41" s="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6"/>
    </row>
    <row r="42" spans="1:18" ht="12.75">
      <c r="A42" s="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6"/>
    </row>
    <row r="43" spans="1:17" ht="12.75">
      <c r="A43" s="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8" ht="12.75">
      <c r="A44" s="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26"/>
    </row>
    <row r="45" spans="6:17" ht="12.75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6:17" ht="12.7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6:17" ht="12.75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6:17" ht="12.75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6:17" ht="12.75"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6:17" ht="12.75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6:17" ht="12.75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6:17" ht="12.75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6:17" ht="12.75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6:17" ht="12.75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6:17" ht="12.7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6:17" ht="12.7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6:17" ht="12.75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6:17" ht="12.75"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6:17" ht="12.75"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6:17" ht="12.75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6:17" ht="12.75"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6:17" ht="12.75"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6:17" ht="12.75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6:17" ht="12.75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6:17" ht="12.75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</sheetData>
  <printOptions/>
  <pageMargins left="0.82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3"/>
  <sheetViews>
    <sheetView tabSelected="1" workbookViewId="0" topLeftCell="A167">
      <selection activeCell="C182" sqref="C182"/>
    </sheetView>
  </sheetViews>
  <sheetFormatPr defaultColWidth="9.140625" defaultRowHeight="12.75"/>
  <cols>
    <col min="1" max="1" width="4.140625" style="0" customWidth="1"/>
    <col min="8" max="8" width="10.57421875" style="0" bestFit="1" customWidth="1"/>
    <col min="9" max="9" width="12.421875" style="0" customWidth="1"/>
    <col min="10" max="10" width="9.8515625" style="0" bestFit="1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182</v>
      </c>
    </row>
    <row r="4" ht="12.75">
      <c r="A4" s="1" t="s">
        <v>3</v>
      </c>
    </row>
    <row r="6" ht="12.75">
      <c r="A6" s="1" t="s">
        <v>49</v>
      </c>
    </row>
    <row r="8" spans="1:9" ht="12.75">
      <c r="A8" s="18" t="s">
        <v>151</v>
      </c>
      <c r="B8" s="1" t="s">
        <v>50</v>
      </c>
      <c r="C8" s="16"/>
      <c r="D8" s="16"/>
      <c r="E8" s="16"/>
      <c r="F8" s="16"/>
      <c r="G8" s="16"/>
      <c r="H8" s="16"/>
      <c r="I8" s="16"/>
    </row>
    <row r="9" spans="1:9" ht="12.75">
      <c r="A9" s="46"/>
      <c r="B9" s="17" t="s">
        <v>225</v>
      </c>
      <c r="C9" s="16"/>
      <c r="D9" s="16"/>
      <c r="E9" s="16"/>
      <c r="F9" s="16"/>
      <c r="G9" s="16"/>
      <c r="H9" s="16"/>
      <c r="I9" s="16"/>
    </row>
    <row r="10" ht="12.75">
      <c r="B10" s="15" t="s">
        <v>226</v>
      </c>
    </row>
    <row r="11" ht="12.75">
      <c r="B11" s="17" t="s">
        <v>227</v>
      </c>
    </row>
    <row r="12" ht="12.75">
      <c r="B12" s="17" t="s">
        <v>228</v>
      </c>
    </row>
    <row r="13" ht="12.75">
      <c r="B13" s="17"/>
    </row>
    <row r="14" spans="2:8" ht="12.75">
      <c r="B14" s="17"/>
      <c r="H14" t="s">
        <v>110</v>
      </c>
    </row>
    <row r="15" spans="2:9" ht="12.75">
      <c r="B15" s="17"/>
      <c r="H15" s="112" t="s">
        <v>184</v>
      </c>
      <c r="I15" s="112"/>
    </row>
    <row r="16" spans="2:9" ht="12.75">
      <c r="B16" s="17"/>
      <c r="I16" s="2" t="s">
        <v>111</v>
      </c>
    </row>
    <row r="17" spans="2:9" ht="12.75">
      <c r="B17" s="17"/>
      <c r="H17" s="2" t="s">
        <v>114</v>
      </c>
      <c r="I17" s="2" t="s">
        <v>112</v>
      </c>
    </row>
    <row r="18" spans="2:9" ht="12.75">
      <c r="B18" s="17"/>
      <c r="H18" s="2" t="s">
        <v>115</v>
      </c>
      <c r="I18" s="2" t="s">
        <v>113</v>
      </c>
    </row>
    <row r="19" spans="2:3" ht="12.75">
      <c r="B19" s="17"/>
      <c r="C19" s="1" t="s">
        <v>202</v>
      </c>
    </row>
    <row r="20" spans="2:10" ht="12.75">
      <c r="B20" s="17"/>
      <c r="C20" t="s">
        <v>29</v>
      </c>
      <c r="H20" s="33">
        <v>22390</v>
      </c>
      <c r="I20" s="80">
        <v>54</v>
      </c>
      <c r="J20" s="49"/>
    </row>
    <row r="21" spans="2:9" ht="13.5" thickBot="1">
      <c r="B21" s="17"/>
      <c r="C21" t="s">
        <v>25</v>
      </c>
      <c r="H21" s="47">
        <v>390073</v>
      </c>
      <c r="I21" s="25">
        <v>412409</v>
      </c>
    </row>
    <row r="22" spans="2:9" ht="13.5" thickTop="1">
      <c r="B22" s="17"/>
      <c r="H22" s="43"/>
      <c r="I22" s="103"/>
    </row>
    <row r="23" spans="2:9" ht="12.75">
      <c r="B23" s="17"/>
      <c r="C23" s="1" t="s">
        <v>277</v>
      </c>
      <c r="H23" s="43"/>
      <c r="I23" s="103"/>
    </row>
    <row r="24" spans="2:9" ht="12.75">
      <c r="B24" s="17"/>
      <c r="C24" t="s">
        <v>99</v>
      </c>
      <c r="H24" s="43">
        <v>34960</v>
      </c>
      <c r="I24" s="103">
        <v>34960</v>
      </c>
    </row>
    <row r="25" spans="2:9" ht="12.75">
      <c r="B25" s="17"/>
      <c r="C25" t="s">
        <v>278</v>
      </c>
      <c r="H25" s="43">
        <v>-10794</v>
      </c>
      <c r="I25" s="43">
        <v>-3594</v>
      </c>
    </row>
    <row r="26" spans="2:9" ht="13.5" thickBot="1">
      <c r="B26" s="17"/>
      <c r="H26" s="42">
        <f>SUM(H24:H25)</f>
        <v>24166</v>
      </c>
      <c r="I26" s="42">
        <f>SUM(I24:I25)</f>
        <v>31366</v>
      </c>
    </row>
    <row r="27" ht="13.5" thickTop="1">
      <c r="B27" s="17"/>
    </row>
    <row r="28" spans="2:3" ht="12.75">
      <c r="B28" s="17"/>
      <c r="C28" s="1" t="s">
        <v>279</v>
      </c>
    </row>
    <row r="29" spans="2:9" ht="13.5" thickBot="1">
      <c r="B29" s="17"/>
      <c r="C29" t="s">
        <v>280</v>
      </c>
      <c r="H29" s="74">
        <v>13.2</v>
      </c>
      <c r="I29" s="74">
        <v>17.1</v>
      </c>
    </row>
    <row r="30" spans="2:9" ht="14.25" thickBot="1" thickTop="1">
      <c r="B30" s="17"/>
      <c r="C30" t="s">
        <v>281</v>
      </c>
      <c r="H30" s="74">
        <v>13.2</v>
      </c>
      <c r="I30" s="104">
        <v>17.1</v>
      </c>
    </row>
    <row r="31" ht="13.5" thickTop="1">
      <c r="B31" s="17"/>
    </row>
    <row r="32" ht="12.75">
      <c r="B32" s="17" t="s">
        <v>229</v>
      </c>
    </row>
    <row r="33" ht="12.75">
      <c r="B33" s="17" t="s">
        <v>230</v>
      </c>
    </row>
    <row r="34" ht="12.75">
      <c r="B34" s="17"/>
    </row>
    <row r="35" spans="1:2" ht="12.75">
      <c r="A35" s="81" t="s">
        <v>152</v>
      </c>
      <c r="B35" s="19" t="s">
        <v>51</v>
      </c>
    </row>
    <row r="36" ht="12.75">
      <c r="B36" s="17" t="s">
        <v>52</v>
      </c>
    </row>
    <row r="38" spans="1:2" ht="12.75">
      <c r="A38" s="81" t="s">
        <v>153</v>
      </c>
      <c r="B38" s="19" t="s">
        <v>53</v>
      </c>
    </row>
    <row r="39" ht="12.75">
      <c r="B39" s="17" t="s">
        <v>283</v>
      </c>
    </row>
    <row r="40" ht="12.75">
      <c r="B40" s="17" t="s">
        <v>284</v>
      </c>
    </row>
    <row r="42" spans="1:2" ht="12.75">
      <c r="A42" s="81" t="s">
        <v>154</v>
      </c>
      <c r="B42" s="19" t="s">
        <v>54</v>
      </c>
    </row>
    <row r="43" ht="12.75">
      <c r="B43" s="15" t="s">
        <v>231</v>
      </c>
    </row>
    <row r="45" spans="1:2" ht="12.75">
      <c r="A45" s="81" t="s">
        <v>155</v>
      </c>
      <c r="B45" s="20" t="s">
        <v>56</v>
      </c>
    </row>
    <row r="46" ht="12.75">
      <c r="B46" s="20" t="s">
        <v>55</v>
      </c>
    </row>
    <row r="47" ht="12.75">
      <c r="B47" t="s">
        <v>232</v>
      </c>
    </row>
    <row r="49" spans="1:2" ht="12.75">
      <c r="A49" s="81" t="s">
        <v>156</v>
      </c>
      <c r="B49" s="1" t="s">
        <v>57</v>
      </c>
    </row>
    <row r="50" ht="12.75">
      <c r="B50" s="15" t="s">
        <v>233</v>
      </c>
    </row>
    <row r="51" ht="12.75">
      <c r="B51" s="15" t="s">
        <v>234</v>
      </c>
    </row>
    <row r="53" spans="1:2" ht="12.75">
      <c r="A53" s="81" t="s">
        <v>157</v>
      </c>
      <c r="B53" s="1" t="s">
        <v>58</v>
      </c>
    </row>
    <row r="54" ht="12.75">
      <c r="B54" t="s">
        <v>195</v>
      </c>
    </row>
    <row r="56" spans="1:2" ht="12.75">
      <c r="A56" s="81" t="s">
        <v>158</v>
      </c>
      <c r="B56" s="1" t="s">
        <v>59</v>
      </c>
    </row>
    <row r="57" ht="12.75">
      <c r="B57" s="15" t="s">
        <v>236</v>
      </c>
    </row>
    <row r="58" ht="12.75">
      <c r="B58" s="17" t="s">
        <v>235</v>
      </c>
    </row>
    <row r="60" spans="1:2" ht="12.75">
      <c r="A60" s="81" t="s">
        <v>159</v>
      </c>
      <c r="B60" s="1" t="s">
        <v>60</v>
      </c>
    </row>
    <row r="61" ht="12.75">
      <c r="B61" t="s">
        <v>237</v>
      </c>
    </row>
    <row r="62" ht="12.75">
      <c r="B62" t="s">
        <v>238</v>
      </c>
    </row>
    <row r="64" spans="1:2" ht="12.75">
      <c r="A64" s="81" t="s">
        <v>160</v>
      </c>
      <c r="B64" s="1" t="s">
        <v>61</v>
      </c>
    </row>
    <row r="65" ht="12.75">
      <c r="B65" s="21" t="s">
        <v>239</v>
      </c>
    </row>
    <row r="67" spans="1:2" ht="12.75">
      <c r="A67" s="81" t="s">
        <v>161</v>
      </c>
      <c r="B67" s="1" t="s">
        <v>186</v>
      </c>
    </row>
    <row r="68" ht="12.75">
      <c r="B68" s="15" t="s">
        <v>240</v>
      </c>
    </row>
    <row r="69" ht="12.75">
      <c r="B69" s="17" t="s">
        <v>241</v>
      </c>
    </row>
    <row r="70" ht="12.75">
      <c r="B70" s="17" t="s">
        <v>242</v>
      </c>
    </row>
    <row r="72" spans="1:2" ht="12.75">
      <c r="A72" s="81" t="s">
        <v>162</v>
      </c>
      <c r="B72" s="19" t="s">
        <v>62</v>
      </c>
    </row>
    <row r="73" ht="12.75">
      <c r="B73" s="15" t="s">
        <v>63</v>
      </c>
    </row>
    <row r="75" spans="1:2" ht="12.75">
      <c r="A75" s="81" t="s">
        <v>164</v>
      </c>
      <c r="B75" s="1" t="s">
        <v>64</v>
      </c>
    </row>
    <row r="76" spans="1:2" ht="12.75">
      <c r="A76" s="81"/>
      <c r="B76" s="75" t="s">
        <v>292</v>
      </c>
    </row>
    <row r="77" spans="1:2" ht="12.75">
      <c r="A77" s="46"/>
      <c r="B77" s="22" t="s">
        <v>282</v>
      </c>
    </row>
    <row r="78" spans="1:2" ht="12.75">
      <c r="A78" s="46"/>
      <c r="B78" s="22" t="s">
        <v>285</v>
      </c>
    </row>
    <row r="79" spans="1:2" ht="12.75">
      <c r="A79" s="46"/>
      <c r="B79" s="107" t="s">
        <v>304</v>
      </c>
    </row>
    <row r="80" spans="1:2" ht="12.75">
      <c r="A80" s="46"/>
      <c r="B80" s="22" t="s">
        <v>286</v>
      </c>
    </row>
    <row r="83" spans="1:2" ht="12.75">
      <c r="A83" s="46"/>
      <c r="B83" s="22"/>
    </row>
    <row r="84" spans="1:2" ht="12.75">
      <c r="A84" s="81" t="s">
        <v>165</v>
      </c>
      <c r="B84" s="24" t="s">
        <v>183</v>
      </c>
    </row>
    <row r="85" spans="1:9" ht="12.75">
      <c r="A85" s="46"/>
      <c r="B85" s="15"/>
      <c r="C85" s="16"/>
      <c r="D85" s="16"/>
      <c r="E85" s="16"/>
      <c r="F85" s="16"/>
      <c r="G85" s="16"/>
      <c r="H85" s="16"/>
      <c r="I85" s="16" t="s">
        <v>65</v>
      </c>
    </row>
    <row r="86" spans="1:9" ht="12.75">
      <c r="A86" s="46"/>
      <c r="B86" s="15"/>
      <c r="C86" s="16"/>
      <c r="D86" s="16"/>
      <c r="E86" s="16"/>
      <c r="F86" s="16"/>
      <c r="G86" s="16"/>
      <c r="H86" s="2" t="s">
        <v>66</v>
      </c>
      <c r="I86" s="16" t="s">
        <v>67</v>
      </c>
    </row>
    <row r="87" spans="1:9" ht="12.75">
      <c r="A87" s="46"/>
      <c r="B87" s="15"/>
      <c r="C87" s="16"/>
      <c r="D87" s="16"/>
      <c r="E87" s="16"/>
      <c r="F87" s="16"/>
      <c r="G87" s="16"/>
      <c r="H87" s="2" t="s">
        <v>68</v>
      </c>
      <c r="I87" s="16" t="s">
        <v>68</v>
      </c>
    </row>
    <row r="88" spans="1:9" ht="12.75">
      <c r="A88" s="46"/>
      <c r="B88" s="15"/>
      <c r="C88" s="16"/>
      <c r="D88" s="16"/>
      <c r="E88" s="16"/>
      <c r="F88" s="16"/>
      <c r="G88" s="16"/>
      <c r="H88" s="2" t="s">
        <v>255</v>
      </c>
      <c r="I88" s="2" t="s">
        <v>196</v>
      </c>
    </row>
    <row r="89" spans="1:9" ht="12.75">
      <c r="A89" s="46"/>
      <c r="B89" s="15"/>
      <c r="C89" s="16"/>
      <c r="D89" s="16"/>
      <c r="E89" s="16"/>
      <c r="F89" s="16"/>
      <c r="G89" s="16"/>
      <c r="H89" s="2" t="s">
        <v>2</v>
      </c>
      <c r="I89" s="2" t="s">
        <v>2</v>
      </c>
    </row>
    <row r="90" spans="1:11" ht="13.5" thickBot="1">
      <c r="A90" s="46"/>
      <c r="B90" s="15"/>
      <c r="C90" s="17" t="s">
        <v>5</v>
      </c>
      <c r="D90" s="16"/>
      <c r="E90" s="16"/>
      <c r="F90" s="16"/>
      <c r="G90" s="16"/>
      <c r="H90" s="25">
        <v>68368</v>
      </c>
      <c r="I90" s="25">
        <v>61753</v>
      </c>
      <c r="K90" s="26"/>
    </row>
    <row r="91" spans="1:11" ht="14.25" thickBot="1" thickTop="1">
      <c r="A91" s="46"/>
      <c r="B91" s="15"/>
      <c r="C91" s="17" t="s">
        <v>271</v>
      </c>
      <c r="D91" s="16"/>
      <c r="E91" s="16"/>
      <c r="F91" s="16"/>
      <c r="G91" s="16"/>
      <c r="H91" s="92">
        <v>14344</v>
      </c>
      <c r="I91" s="92">
        <v>8307</v>
      </c>
      <c r="K91" s="26"/>
    </row>
    <row r="92" spans="1:10" ht="13.5" thickTop="1">
      <c r="A92" s="46"/>
      <c r="B92" s="22"/>
      <c r="C92" s="16"/>
      <c r="D92" s="16"/>
      <c r="E92" s="16"/>
      <c r="F92" s="16"/>
      <c r="G92" s="16"/>
      <c r="H92" s="16"/>
      <c r="I92" s="27"/>
      <c r="J92" s="16"/>
    </row>
    <row r="93" spans="1:11" ht="12.75">
      <c r="A93" s="46"/>
      <c r="B93" s="28" t="s">
        <v>243</v>
      </c>
      <c r="C93" s="29"/>
      <c r="D93" s="29"/>
      <c r="E93" s="29"/>
      <c r="F93" s="29"/>
      <c r="G93" s="29"/>
      <c r="H93" s="29"/>
      <c r="I93" s="29"/>
      <c r="J93" s="29"/>
      <c r="K93" s="30"/>
    </row>
    <row r="94" spans="1:11" ht="12.75">
      <c r="A94" s="46"/>
      <c r="B94" s="28" t="s">
        <v>268</v>
      </c>
      <c r="C94" s="29"/>
      <c r="D94" s="29"/>
      <c r="E94" s="29"/>
      <c r="F94" s="29"/>
      <c r="G94" s="29"/>
      <c r="H94" s="29"/>
      <c r="I94" s="29"/>
      <c r="J94" s="29"/>
      <c r="K94" s="30"/>
    </row>
    <row r="95" spans="1:11" ht="12.75">
      <c r="A95" s="46"/>
      <c r="B95" s="28" t="s">
        <v>293</v>
      </c>
      <c r="C95" s="29"/>
      <c r="D95" s="29"/>
      <c r="E95" s="29"/>
      <c r="F95" s="29"/>
      <c r="G95" s="29"/>
      <c r="H95" s="29"/>
      <c r="I95" s="29"/>
      <c r="J95" s="29"/>
      <c r="K95" s="30"/>
    </row>
    <row r="96" spans="1:11" ht="12.75">
      <c r="A96" s="46"/>
      <c r="B96" s="28" t="s">
        <v>289</v>
      </c>
      <c r="C96" s="29"/>
      <c r="D96" s="29"/>
      <c r="E96" s="29"/>
      <c r="F96" s="29"/>
      <c r="G96" s="29"/>
      <c r="H96" s="29"/>
      <c r="I96" s="29"/>
      <c r="J96" s="29"/>
      <c r="K96" s="30"/>
    </row>
    <row r="97" spans="1:11" ht="12.75">
      <c r="A97" s="46"/>
      <c r="B97" s="28" t="s">
        <v>287</v>
      </c>
      <c r="C97" s="29"/>
      <c r="D97" s="29"/>
      <c r="E97" s="29"/>
      <c r="F97" s="29"/>
      <c r="G97" s="29"/>
      <c r="H97" s="29"/>
      <c r="I97" s="29"/>
      <c r="J97" s="29"/>
      <c r="K97" s="30"/>
    </row>
    <row r="98" ht="12.75">
      <c r="A98" s="81"/>
    </row>
    <row r="99" spans="1:2" ht="12.75">
      <c r="A99" s="81" t="s">
        <v>166</v>
      </c>
      <c r="B99" s="31" t="s">
        <v>69</v>
      </c>
    </row>
    <row r="100" spans="1:11" ht="12.75">
      <c r="A100" s="46"/>
      <c r="B100" s="23" t="s">
        <v>288</v>
      </c>
      <c r="K100" s="23"/>
    </row>
    <row r="101" spans="1:11" ht="12.75">
      <c r="A101" s="46"/>
      <c r="B101" s="23" t="s">
        <v>291</v>
      </c>
      <c r="K101" s="23"/>
    </row>
    <row r="102" spans="1:11" ht="12.75">
      <c r="A102" s="46"/>
      <c r="B102" s="23" t="s">
        <v>290</v>
      </c>
      <c r="K102" s="23"/>
    </row>
    <row r="103" spans="1:2" ht="12.75">
      <c r="A103" s="81"/>
      <c r="B103" s="15"/>
    </row>
    <row r="104" spans="1:2" ht="12.75">
      <c r="A104" s="81" t="s">
        <v>167</v>
      </c>
      <c r="B104" s="1" t="s">
        <v>71</v>
      </c>
    </row>
    <row r="105" spans="1:2" ht="12.75">
      <c r="A105" s="46"/>
      <c r="B105" s="1" t="s">
        <v>70</v>
      </c>
    </row>
    <row r="106" spans="1:2" ht="12.75">
      <c r="A106" s="46"/>
      <c r="B106" t="s">
        <v>244</v>
      </c>
    </row>
    <row r="107" spans="1:2" ht="12.75">
      <c r="A107" s="46"/>
      <c r="B107" t="s">
        <v>294</v>
      </c>
    </row>
    <row r="108" ht="12.75">
      <c r="A108" s="81"/>
    </row>
    <row r="109" spans="1:2" ht="12.75">
      <c r="A109" s="81" t="s">
        <v>168</v>
      </c>
      <c r="B109" s="1" t="s">
        <v>6</v>
      </c>
    </row>
    <row r="110" spans="1:10" ht="12.75">
      <c r="A110" s="81"/>
      <c r="B110" s="1"/>
      <c r="J110" t="s">
        <v>178</v>
      </c>
    </row>
    <row r="111" spans="1:10" ht="12.75">
      <c r="A111" s="81"/>
      <c r="B111" s="1"/>
      <c r="H111" s="2" t="s">
        <v>178</v>
      </c>
      <c r="J111" s="2" t="s">
        <v>211</v>
      </c>
    </row>
    <row r="112" spans="1:10" ht="12.75">
      <c r="A112" s="81"/>
      <c r="B112" s="1"/>
      <c r="H112" s="84" t="s">
        <v>179</v>
      </c>
      <c r="J112" s="84" t="s">
        <v>179</v>
      </c>
    </row>
    <row r="113" spans="1:12" ht="12.75">
      <c r="A113" s="46"/>
      <c r="G113" s="32" t="s">
        <v>66</v>
      </c>
      <c r="H113" s="2" t="s">
        <v>68</v>
      </c>
      <c r="I113" s="32" t="s">
        <v>66</v>
      </c>
      <c r="J113" s="2" t="s">
        <v>212</v>
      </c>
      <c r="L113" s="32"/>
    </row>
    <row r="114" spans="1:12" ht="12.75">
      <c r="A114" s="46"/>
      <c r="G114" s="32" t="s">
        <v>72</v>
      </c>
      <c r="H114" s="2" t="s">
        <v>267</v>
      </c>
      <c r="I114" s="3" t="s">
        <v>73</v>
      </c>
      <c r="J114" s="2" t="s">
        <v>267</v>
      </c>
      <c r="L114" s="3"/>
    </row>
    <row r="115" spans="1:12" ht="12.75">
      <c r="A115" s="46"/>
      <c r="G115" s="32" t="s">
        <v>104</v>
      </c>
      <c r="H115" s="2" t="s">
        <v>109</v>
      </c>
      <c r="I115" s="32" t="str">
        <f>+G115</f>
        <v>30.6.03</v>
      </c>
      <c r="J115" t="str">
        <f>+H115</f>
        <v>30.6.02</v>
      </c>
      <c r="L115" s="32"/>
    </row>
    <row r="116" spans="1:12" ht="12.75">
      <c r="A116" s="46"/>
      <c r="G116" s="32" t="s">
        <v>2</v>
      </c>
      <c r="H116" s="37" t="s">
        <v>2</v>
      </c>
      <c r="I116" s="32" t="s">
        <v>2</v>
      </c>
      <c r="J116" s="32" t="s">
        <v>2</v>
      </c>
      <c r="L116" s="32"/>
    </row>
    <row r="117" spans="1:10" ht="12.75">
      <c r="A117" s="46"/>
      <c r="B117" t="s">
        <v>275</v>
      </c>
      <c r="G117" s="83">
        <v>-350</v>
      </c>
      <c r="H117" s="7">
        <v>111</v>
      </c>
      <c r="I117" s="49">
        <v>-442</v>
      </c>
      <c r="J117" s="43">
        <v>-454</v>
      </c>
    </row>
    <row r="118" spans="1:12" ht="12.75">
      <c r="A118" s="46"/>
      <c r="B118" t="s">
        <v>213</v>
      </c>
      <c r="G118" s="82">
        <v>-7962</v>
      </c>
      <c r="H118" s="41">
        <f>-54-7200</f>
        <v>-7254</v>
      </c>
      <c r="I118" s="50">
        <v>-1279</v>
      </c>
      <c r="J118" s="50">
        <f>-54-7200</f>
        <v>-7254</v>
      </c>
      <c r="L118" s="52"/>
    </row>
    <row r="119" spans="1:12" ht="12.75">
      <c r="A119" s="46"/>
      <c r="G119" s="51">
        <f>+G117+G118</f>
        <v>-8312</v>
      </c>
      <c r="H119" s="33">
        <f>+H117+H118</f>
        <v>-7143</v>
      </c>
      <c r="I119" s="49">
        <f>+I117+I118</f>
        <v>-1721</v>
      </c>
      <c r="J119" s="49">
        <f>+J117+J118</f>
        <v>-7708</v>
      </c>
      <c r="L119" s="95"/>
    </row>
    <row r="120" spans="1:10" ht="12.75">
      <c r="A120" s="46"/>
      <c r="B120" t="s">
        <v>105</v>
      </c>
      <c r="G120" s="51">
        <f>-2906+2292</f>
        <v>-614</v>
      </c>
      <c r="H120" s="33">
        <v>-615</v>
      </c>
      <c r="I120" s="49">
        <v>-2906</v>
      </c>
      <c r="J120" s="49">
        <v>-3086</v>
      </c>
    </row>
    <row r="121" spans="1:10" ht="13.5" thickBot="1">
      <c r="A121" s="46"/>
      <c r="G121" s="34">
        <f>+G120+G119</f>
        <v>-8926</v>
      </c>
      <c r="H121" s="42">
        <f>+H119+H120</f>
        <v>-7758</v>
      </c>
      <c r="I121" s="34">
        <f>+I120+I119</f>
        <v>-4627</v>
      </c>
      <c r="J121" s="42">
        <f>+J119+J120</f>
        <v>-10794</v>
      </c>
    </row>
    <row r="122" spans="1:9" ht="13.5" thickTop="1">
      <c r="A122" s="46"/>
      <c r="G122" s="49"/>
      <c r="H122" s="49"/>
      <c r="I122" s="49"/>
    </row>
    <row r="123" spans="1:9" ht="12.75">
      <c r="A123" s="46"/>
      <c r="B123" s="89" t="s">
        <v>246</v>
      </c>
      <c r="I123" s="49"/>
    </row>
    <row r="124" spans="1:9" ht="12.75">
      <c r="A124" s="46"/>
      <c r="B124" s="89" t="s">
        <v>245</v>
      </c>
      <c r="I124" s="51"/>
    </row>
    <row r="125" spans="1:9" ht="12.75">
      <c r="A125" s="46"/>
      <c r="I125" s="51"/>
    </row>
    <row r="126" spans="1:9" ht="12.75">
      <c r="A126" s="81" t="s">
        <v>175</v>
      </c>
      <c r="B126" s="1" t="s">
        <v>176</v>
      </c>
      <c r="I126" s="51"/>
    </row>
    <row r="127" spans="1:9" ht="12.75">
      <c r="A127" s="46"/>
      <c r="B127" s="15" t="s">
        <v>276</v>
      </c>
      <c r="I127" s="51"/>
    </row>
    <row r="128" spans="1:9" ht="12.75">
      <c r="A128" s="46"/>
      <c r="B128" s="15"/>
      <c r="I128" s="51"/>
    </row>
    <row r="129" spans="1:2" ht="12.75">
      <c r="A129" s="81" t="s">
        <v>169</v>
      </c>
      <c r="B129" s="1" t="s">
        <v>74</v>
      </c>
    </row>
    <row r="130" spans="1:2" ht="12.75">
      <c r="A130" s="46"/>
      <c r="B130" s="15" t="s">
        <v>247</v>
      </c>
    </row>
    <row r="131" ht="12.75">
      <c r="A131" s="46"/>
    </row>
    <row r="132" spans="1:2" ht="12.75">
      <c r="A132" s="46"/>
      <c r="B132" t="s">
        <v>214</v>
      </c>
    </row>
    <row r="133" spans="1:9" ht="12.75">
      <c r="A133" s="46"/>
      <c r="I133" s="2" t="s">
        <v>2</v>
      </c>
    </row>
    <row r="134" spans="1:9" ht="12.75">
      <c r="A134" s="46"/>
      <c r="C134" t="s">
        <v>75</v>
      </c>
      <c r="I134" s="7">
        <v>17455</v>
      </c>
    </row>
    <row r="135" spans="1:9" ht="12.75">
      <c r="A135" s="46"/>
      <c r="C135" t="s">
        <v>76</v>
      </c>
      <c r="I135" s="33">
        <v>-3000</v>
      </c>
    </row>
    <row r="136" spans="1:9" ht="13.5" thickBot="1">
      <c r="A136" s="46"/>
      <c r="C136" t="s">
        <v>77</v>
      </c>
      <c r="I136" s="34">
        <f>+I134+I135</f>
        <v>14455</v>
      </c>
    </row>
    <row r="137" ht="13.5" thickTop="1">
      <c r="A137" s="46"/>
    </row>
    <row r="138" spans="1:9" ht="13.5" thickBot="1">
      <c r="A138" s="46"/>
      <c r="C138" t="s">
        <v>78</v>
      </c>
      <c r="I138" s="36">
        <v>26644</v>
      </c>
    </row>
    <row r="139" ht="13.5" thickTop="1">
      <c r="A139" s="46"/>
    </row>
    <row r="140" spans="1:2" ht="12.75">
      <c r="A140" s="81" t="s">
        <v>170</v>
      </c>
      <c r="B140" s="1" t="s">
        <v>79</v>
      </c>
    </row>
    <row r="141" spans="1:2" ht="12.75">
      <c r="A141" s="46"/>
      <c r="B141" s="15" t="s">
        <v>295</v>
      </c>
    </row>
    <row r="142" spans="1:2" ht="12.75">
      <c r="A142" s="46"/>
      <c r="B142" s="15"/>
    </row>
    <row r="143" spans="1:2" ht="12.75">
      <c r="A143" s="81" t="s">
        <v>171</v>
      </c>
      <c r="B143" s="1" t="s">
        <v>80</v>
      </c>
    </row>
    <row r="144" spans="1:8" ht="12.75">
      <c r="A144" s="46"/>
      <c r="B144" s="15" t="s">
        <v>81</v>
      </c>
      <c r="C144" s="16"/>
      <c r="D144" s="16"/>
      <c r="E144" s="16"/>
      <c r="F144" s="16"/>
      <c r="G144" s="16"/>
      <c r="H144" s="16"/>
    </row>
    <row r="145" spans="1:9" ht="12.75">
      <c r="A145" s="46"/>
      <c r="B145" s="16"/>
      <c r="C145" s="16"/>
      <c r="D145" s="16"/>
      <c r="E145" s="16"/>
      <c r="F145" s="16"/>
      <c r="G145" s="16"/>
      <c r="I145" s="37" t="s">
        <v>2</v>
      </c>
    </row>
    <row r="146" spans="1:9" ht="12.75">
      <c r="A146" s="46"/>
      <c r="B146" s="16"/>
      <c r="C146" s="15" t="s">
        <v>82</v>
      </c>
      <c r="D146" s="16"/>
      <c r="E146" s="16"/>
      <c r="F146" s="16"/>
      <c r="G146" s="16"/>
      <c r="I146" s="35"/>
    </row>
    <row r="147" spans="1:9" ht="13.5" thickBot="1">
      <c r="A147" s="46"/>
      <c r="B147" s="16"/>
      <c r="C147" s="38" t="s">
        <v>83</v>
      </c>
      <c r="D147" s="16"/>
      <c r="E147" s="16"/>
      <c r="F147" s="16"/>
      <c r="G147" s="16"/>
      <c r="I147" s="36">
        <f>+I152</f>
        <v>8668</v>
      </c>
    </row>
    <row r="148" spans="1:9" ht="13.5" thickTop="1">
      <c r="A148" s="46"/>
      <c r="B148" s="16"/>
      <c r="C148" s="38"/>
      <c r="D148" s="16"/>
      <c r="E148" s="16"/>
      <c r="F148" s="16"/>
      <c r="G148" s="16"/>
      <c r="I148" s="102"/>
    </row>
    <row r="149" spans="1:9" ht="12.75">
      <c r="A149" s="46"/>
      <c r="B149" s="16"/>
      <c r="C149" s="38"/>
      <c r="D149" s="16"/>
      <c r="E149" s="16"/>
      <c r="F149" s="16"/>
      <c r="G149" s="16"/>
      <c r="I149" s="35"/>
    </row>
    <row r="150" spans="1:9" ht="12.75">
      <c r="A150" s="46"/>
      <c r="B150" s="16"/>
      <c r="C150" s="15" t="s">
        <v>84</v>
      </c>
      <c r="D150" s="16"/>
      <c r="E150" s="16"/>
      <c r="F150" s="16"/>
      <c r="G150" s="16"/>
      <c r="I150" s="35"/>
    </row>
    <row r="151" spans="1:9" ht="12.75">
      <c r="A151" s="46"/>
      <c r="B151" s="16"/>
      <c r="C151" s="38" t="s">
        <v>83</v>
      </c>
      <c r="D151" s="16"/>
      <c r="E151" s="16"/>
      <c r="F151" s="16"/>
      <c r="G151" s="16"/>
      <c r="I151" s="35">
        <v>10252</v>
      </c>
    </row>
    <row r="152" spans="1:9" ht="12.75">
      <c r="A152" s="46"/>
      <c r="B152" s="16"/>
      <c r="C152" s="15" t="s">
        <v>85</v>
      </c>
      <c r="D152" s="16"/>
      <c r="E152" s="16"/>
      <c r="F152" s="16"/>
      <c r="G152" s="16"/>
      <c r="I152" s="35">
        <f>1584+7084</f>
        <v>8668</v>
      </c>
    </row>
    <row r="153" spans="1:9" ht="13.5" thickBot="1">
      <c r="A153" s="46"/>
      <c r="B153" s="16"/>
      <c r="C153" s="38"/>
      <c r="D153" s="16"/>
      <c r="E153" s="16"/>
      <c r="F153" s="16"/>
      <c r="G153" s="16"/>
      <c r="I153" s="39">
        <f>+I151-I152</f>
        <v>1584</v>
      </c>
    </row>
    <row r="154" ht="13.5" thickTop="1">
      <c r="A154" s="46"/>
    </row>
    <row r="155" spans="1:2" ht="12.75">
      <c r="A155" s="81" t="s">
        <v>172</v>
      </c>
      <c r="B155" s="1" t="s">
        <v>86</v>
      </c>
    </row>
    <row r="156" spans="1:2" ht="12.75">
      <c r="A156" s="46"/>
      <c r="B156" s="15" t="s">
        <v>248</v>
      </c>
    </row>
    <row r="157" ht="12.75">
      <c r="A157" s="46"/>
    </row>
    <row r="158" spans="1:2" ht="12.75">
      <c r="A158" s="81" t="s">
        <v>173</v>
      </c>
      <c r="B158" s="1" t="s">
        <v>87</v>
      </c>
    </row>
    <row r="159" spans="1:2" ht="12.75">
      <c r="A159" s="46"/>
      <c r="B159" s="15" t="s">
        <v>88</v>
      </c>
    </row>
    <row r="160" ht="12.75">
      <c r="A160" s="46"/>
    </row>
    <row r="161" spans="1:2" ht="12.75">
      <c r="A161" s="81" t="s">
        <v>174</v>
      </c>
      <c r="B161" s="1" t="s">
        <v>89</v>
      </c>
    </row>
    <row r="162" spans="1:2" ht="12.75">
      <c r="A162" s="81"/>
      <c r="B162" t="s">
        <v>296</v>
      </c>
    </row>
    <row r="163" spans="1:2" ht="12.75">
      <c r="A163" s="81"/>
      <c r="B163" t="s">
        <v>224</v>
      </c>
    </row>
    <row r="164" spans="1:2" ht="12.75">
      <c r="A164" s="81"/>
      <c r="B164" s="1"/>
    </row>
    <row r="165" spans="1:10" ht="12.75">
      <c r="A165" s="81"/>
      <c r="B165" s="21" t="s">
        <v>305</v>
      </c>
      <c r="D165" s="16"/>
      <c r="E165" s="16"/>
      <c r="F165" s="16"/>
      <c r="G165" s="16"/>
      <c r="H165" s="16"/>
      <c r="I165" s="16"/>
      <c r="J165" s="16"/>
    </row>
    <row r="166" spans="1:10" ht="12.75">
      <c r="A166" s="81"/>
      <c r="B166" s="15" t="s">
        <v>298</v>
      </c>
      <c r="D166" s="16"/>
      <c r="E166" s="16"/>
      <c r="F166" s="16"/>
      <c r="G166" s="16"/>
      <c r="H166" s="16"/>
      <c r="I166" s="16"/>
      <c r="J166" s="16"/>
    </row>
    <row r="167" spans="1:10" ht="12.75">
      <c r="A167" s="81"/>
      <c r="B167" s="15" t="s">
        <v>297</v>
      </c>
      <c r="D167" s="16"/>
      <c r="E167" s="16"/>
      <c r="F167" s="16"/>
      <c r="G167" s="16"/>
      <c r="H167" s="16"/>
      <c r="I167" s="16"/>
      <c r="J167" s="16"/>
    </row>
    <row r="168" spans="1:10" ht="12.75">
      <c r="A168" s="81"/>
      <c r="D168" s="16"/>
      <c r="E168" s="16"/>
      <c r="F168" s="16"/>
      <c r="G168" s="16"/>
      <c r="H168" s="16"/>
      <c r="I168" s="16"/>
      <c r="J168" s="16"/>
    </row>
    <row r="169" spans="1:10" ht="12.75">
      <c r="A169" s="81"/>
      <c r="B169" t="s">
        <v>215</v>
      </c>
      <c r="D169" s="16"/>
      <c r="E169" s="16"/>
      <c r="F169" s="16"/>
      <c r="G169" s="16"/>
      <c r="H169" s="16"/>
      <c r="I169" s="16"/>
      <c r="J169" s="16"/>
    </row>
    <row r="170" spans="1:10" ht="12.75">
      <c r="A170" s="81"/>
      <c r="D170" s="16"/>
      <c r="F170" s="16"/>
      <c r="H170" s="2">
        <v>2003</v>
      </c>
      <c r="I170" s="2">
        <v>2002</v>
      </c>
      <c r="J170" s="16"/>
    </row>
    <row r="171" spans="1:10" ht="13.5" thickBot="1">
      <c r="A171" s="81"/>
      <c r="C171" t="s">
        <v>216</v>
      </c>
      <c r="D171" s="16"/>
      <c r="F171" s="17"/>
      <c r="H171" s="108" t="s">
        <v>302</v>
      </c>
      <c r="I171" s="96" t="s">
        <v>217</v>
      </c>
      <c r="J171" s="17"/>
    </row>
    <row r="172" spans="1:10" ht="13.5" thickTop="1">
      <c r="A172" s="81"/>
      <c r="D172" s="16"/>
      <c r="F172" s="16"/>
      <c r="G172" s="16"/>
      <c r="H172" s="16"/>
      <c r="I172" s="16"/>
      <c r="J172" s="16"/>
    </row>
    <row r="173" spans="1:10" ht="13.5" thickBot="1">
      <c r="A173" s="81"/>
      <c r="C173" t="s">
        <v>218</v>
      </c>
      <c r="D173" s="16"/>
      <c r="F173" s="17"/>
      <c r="G173" s="16"/>
      <c r="H173" s="109" t="s">
        <v>303</v>
      </c>
      <c r="I173" s="96" t="s">
        <v>219</v>
      </c>
      <c r="J173" s="17"/>
    </row>
    <row r="174" spans="1:10" ht="13.5" thickTop="1">
      <c r="A174" s="81"/>
      <c r="D174" s="16"/>
      <c r="E174" s="16"/>
      <c r="F174" s="16"/>
      <c r="G174" s="16"/>
      <c r="H174" s="16"/>
      <c r="I174" s="16"/>
      <c r="J174" s="16"/>
    </row>
    <row r="175" spans="1:10" ht="12.75">
      <c r="A175" s="81"/>
      <c r="B175" s="17" t="s">
        <v>299</v>
      </c>
      <c r="C175" s="16"/>
      <c r="D175" s="16"/>
      <c r="E175" s="16"/>
      <c r="F175" s="16"/>
      <c r="G175" s="16"/>
      <c r="H175" s="16"/>
      <c r="I175" s="16"/>
      <c r="J175" s="16"/>
    </row>
    <row r="176" spans="1:10" ht="12.75">
      <c r="A176" s="81"/>
      <c r="B176" s="17" t="s">
        <v>300</v>
      </c>
      <c r="C176" s="16"/>
      <c r="D176" s="16"/>
      <c r="E176" s="16"/>
      <c r="F176" s="16"/>
      <c r="G176" s="16"/>
      <c r="H176" s="16"/>
      <c r="I176" s="16"/>
      <c r="J176" s="16"/>
    </row>
    <row r="177" spans="1:10" ht="12.75">
      <c r="A177" s="81"/>
      <c r="B177" s="17" t="s">
        <v>301</v>
      </c>
      <c r="C177" s="16"/>
      <c r="D177" s="16"/>
      <c r="E177" s="16"/>
      <c r="F177" s="16"/>
      <c r="G177" s="16"/>
      <c r="H177" s="16"/>
      <c r="I177" s="16"/>
      <c r="J177" s="16"/>
    </row>
    <row r="178" spans="1:10" ht="12.75">
      <c r="A178" s="81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2.75">
      <c r="A179" s="81"/>
      <c r="B179" s="17" t="s">
        <v>220</v>
      </c>
      <c r="C179" s="16"/>
      <c r="D179" s="16"/>
      <c r="E179" s="16"/>
      <c r="F179" s="16"/>
      <c r="G179" s="16"/>
      <c r="H179" s="16"/>
      <c r="I179" s="16"/>
      <c r="J179" s="16"/>
    </row>
    <row r="180" spans="1:10" ht="12.75">
      <c r="A180" s="81"/>
      <c r="B180" s="2" t="s">
        <v>102</v>
      </c>
      <c r="C180" s="17" t="s">
        <v>307</v>
      </c>
      <c r="D180" s="16"/>
      <c r="E180" s="16"/>
      <c r="F180" s="16"/>
      <c r="G180" s="16"/>
      <c r="H180" s="16"/>
      <c r="I180" s="16"/>
      <c r="J180" s="16"/>
    </row>
    <row r="181" spans="1:10" ht="12.75">
      <c r="A181" s="81"/>
      <c r="B181" s="17"/>
      <c r="C181" s="17" t="s">
        <v>221</v>
      </c>
      <c r="D181" s="16"/>
      <c r="E181" s="16"/>
      <c r="F181" s="16"/>
      <c r="G181" s="16"/>
      <c r="H181" s="16"/>
      <c r="I181" s="16"/>
      <c r="J181" s="16"/>
    </row>
    <row r="182" spans="1:10" ht="12.75">
      <c r="A182" s="81"/>
      <c r="B182" s="17"/>
      <c r="C182" s="16"/>
      <c r="D182" s="16"/>
      <c r="E182" s="16"/>
      <c r="F182" s="16"/>
      <c r="G182" s="16"/>
      <c r="H182" s="16"/>
      <c r="I182" s="16"/>
      <c r="J182" s="16"/>
    </row>
    <row r="183" spans="1:10" ht="12.75">
      <c r="A183" s="81"/>
      <c r="B183" s="2" t="s">
        <v>103</v>
      </c>
      <c r="C183" s="17" t="s">
        <v>222</v>
      </c>
      <c r="D183" s="16"/>
      <c r="E183" s="16"/>
      <c r="F183" s="16"/>
      <c r="G183" s="16"/>
      <c r="H183" s="16"/>
      <c r="I183" s="16"/>
      <c r="J183" s="16"/>
    </row>
    <row r="184" spans="1:10" ht="12.75">
      <c r="A184" s="81"/>
      <c r="B184" s="2"/>
      <c r="C184" s="17" t="s">
        <v>223</v>
      </c>
      <c r="D184" s="16"/>
      <c r="E184" s="16"/>
      <c r="F184" s="16"/>
      <c r="G184" s="16"/>
      <c r="H184" s="16"/>
      <c r="I184" s="16"/>
      <c r="J184" s="16"/>
    </row>
    <row r="185" spans="1:10" ht="12.75">
      <c r="A185" s="81"/>
      <c r="B185" s="15"/>
      <c r="D185" s="16"/>
      <c r="E185" s="16"/>
      <c r="F185" s="16"/>
      <c r="G185" s="16"/>
      <c r="H185" s="16"/>
      <c r="I185" s="16"/>
      <c r="J185" s="16"/>
    </row>
    <row r="186" spans="1:2" ht="12.75">
      <c r="A186" s="81" t="s">
        <v>163</v>
      </c>
      <c r="B186" s="1" t="s">
        <v>177</v>
      </c>
    </row>
    <row r="187" ht="12.75">
      <c r="B187" t="s">
        <v>91</v>
      </c>
    </row>
    <row r="188" ht="12.75">
      <c r="B188" t="s">
        <v>264</v>
      </c>
    </row>
    <row r="189" ht="12.75">
      <c r="B189" t="s">
        <v>261</v>
      </c>
    </row>
    <row r="190" ht="12.75">
      <c r="B190" t="s">
        <v>262</v>
      </c>
    </row>
    <row r="191" ht="12.75">
      <c r="B191" t="s">
        <v>260</v>
      </c>
    </row>
    <row r="192" ht="12.75">
      <c r="B192" t="s">
        <v>263</v>
      </c>
    </row>
    <row r="194" ht="12.75">
      <c r="B194" t="s">
        <v>92</v>
      </c>
    </row>
    <row r="195" ht="12.75">
      <c r="B195" t="s">
        <v>265</v>
      </c>
    </row>
    <row r="196" ht="12.75">
      <c r="B196" t="s">
        <v>306</v>
      </c>
    </row>
    <row r="197" ht="12.75">
      <c r="B197" t="s">
        <v>266</v>
      </c>
    </row>
    <row r="198" ht="12.75">
      <c r="B198" t="s">
        <v>272</v>
      </c>
    </row>
    <row r="200" ht="12.75">
      <c r="B200" t="s">
        <v>273</v>
      </c>
    </row>
    <row r="202" spans="2:9" ht="12.75">
      <c r="B202" t="s">
        <v>93</v>
      </c>
      <c r="I202" s="7">
        <v>182735000</v>
      </c>
    </row>
    <row r="203" spans="2:9" ht="12.75">
      <c r="B203" t="s">
        <v>94</v>
      </c>
      <c r="I203" s="7">
        <v>175000</v>
      </c>
    </row>
    <row r="204" spans="2:9" ht="13.5" thickBot="1">
      <c r="B204" t="s">
        <v>95</v>
      </c>
      <c r="I204" s="12">
        <f>+I202+I203</f>
        <v>182910000</v>
      </c>
    </row>
    <row r="205" ht="13.5" thickTop="1">
      <c r="I205" s="14"/>
    </row>
    <row r="206" spans="2:9" ht="12.75">
      <c r="B206" t="s">
        <v>274</v>
      </c>
      <c r="I206" s="14"/>
    </row>
    <row r="207" spans="2:9" ht="12.75">
      <c r="B207" t="s">
        <v>200</v>
      </c>
      <c r="I207" s="14"/>
    </row>
    <row r="214" spans="2:5" ht="12.75">
      <c r="B214" s="15" t="s">
        <v>96</v>
      </c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2:5" ht="12.75">
      <c r="B218" s="15"/>
      <c r="C218" s="16"/>
      <c r="D218" s="16"/>
      <c r="E218" s="16"/>
    </row>
    <row r="219" spans="2:5" ht="12.75">
      <c r="B219" s="15" t="s">
        <v>97</v>
      </c>
      <c r="C219" s="16"/>
      <c r="D219" s="16"/>
      <c r="E219" s="16"/>
    </row>
    <row r="220" spans="2:5" ht="12.75">
      <c r="B220" s="15" t="s">
        <v>185</v>
      </c>
      <c r="C220" s="16"/>
      <c r="D220" s="16"/>
      <c r="E220" s="16"/>
    </row>
    <row r="221" spans="3:5" ht="12.75">
      <c r="C221" s="16"/>
      <c r="D221" s="16"/>
      <c r="E221" s="16"/>
    </row>
    <row r="222" spans="2:5" ht="12.75">
      <c r="B222" s="40" t="s">
        <v>249</v>
      </c>
      <c r="C222" s="16"/>
      <c r="D222" s="16"/>
      <c r="E222" s="16"/>
    </row>
    <row r="223" spans="2:5" ht="12.75">
      <c r="B223" s="15" t="s">
        <v>98</v>
      </c>
      <c r="C223" s="16"/>
      <c r="D223" s="16"/>
      <c r="E223" s="16"/>
    </row>
  </sheetData>
  <mergeCells count="1">
    <mergeCell ref="H15:I15"/>
  </mergeCells>
  <printOptions/>
  <pageMargins left="1.08" right="0.75" top="1" bottom="1" header="0.5" footer="0.5"/>
  <pageSetup horizontalDpi="600" verticalDpi="600" orientation="portrait" paperSize="9" scale="64" r:id="rId1"/>
  <headerFooter alignWithMargins="0">
    <oddFooter>&amp;CPage &amp;P</oddFooter>
  </headerFooter>
  <rowBreaks count="2" manualBreakCount="2">
    <brk id="81" max="10" man="1"/>
    <brk id="1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Information Technology Dept.</cp:lastModifiedBy>
  <cp:lastPrinted>2003-08-12T07:38:02Z</cp:lastPrinted>
  <dcterms:created xsi:type="dcterms:W3CDTF">2002-09-05T08:26:04Z</dcterms:created>
  <dcterms:modified xsi:type="dcterms:W3CDTF">2003-08-21T05:51:38Z</dcterms:modified>
  <cp:category/>
  <cp:version/>
  <cp:contentType/>
  <cp:contentStatus/>
</cp:coreProperties>
</file>