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2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3">'Equity'!$A$1:$I$45</definedName>
    <definedName name="_xlnm.Print_Area" localSheetId="5">'Notes'!$A$1:$J$197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<sst xmlns="http://schemas.openxmlformats.org/spreadsheetml/2006/main" count="410" uniqueCount="279">
  <si>
    <t>TASEK CORPORATION BERHAD</t>
  </si>
  <si>
    <t>30 September</t>
  </si>
  <si>
    <t>3 months Cumulative</t>
  </si>
  <si>
    <t>todate</t>
  </si>
  <si>
    <t>RM'000</t>
  </si>
  <si>
    <t>and its subsidiaries</t>
  </si>
  <si>
    <t>(Company No: 4698-W)</t>
  </si>
  <si>
    <t>Revenue</t>
  </si>
  <si>
    <t>Profit before taxation</t>
  </si>
  <si>
    <t>Taxation</t>
  </si>
  <si>
    <t>Annual Financial Report for the year ended 30 June 2002.</t>
  </si>
  <si>
    <t>CONDENSED CONSOLIDATED INCOME STATEMENTS</t>
  </si>
  <si>
    <t>CONDENSED CONSOLIDATED BALANCE SHEETS</t>
  </si>
  <si>
    <t>AS AT 30 SEPTEMBER 2002</t>
  </si>
  <si>
    <t>30 September 2002</t>
  </si>
  <si>
    <t>30 June 2002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</si>
  <si>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</si>
  <si>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</si>
  <si>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</si>
  <si>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</si>
  <si>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</si>
  <si>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</si>
  <si>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Debtors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</si>
  <si>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</si>
  <si>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</si>
  <si>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</si>
  <si>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</si>
  <si>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</si>
  <si>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</si>
  <si>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</si>
  <si>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</si>
  <si>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</si>
  <si>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</si>
  <si>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</si>
  <si>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</si>
  <si>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</si>
  <si>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</si>
  <si>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</si>
  <si>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</si>
  <si>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</si>
  <si>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</si>
  <si>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</si>
  <si>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Movements during the period</t>
  </si>
  <si>
    <t>with the Annual Financial Report for the year ended 30 June 2002.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</si>
  <si>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</si>
  <si>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</si>
  <si>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</si>
  <si>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</si>
  <si>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</si>
  <si>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</si>
  <si>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Change in current liablities</t>
  </si>
  <si>
    <t>Net cash flows from operating activities</t>
  </si>
  <si>
    <t>Net cash flows from investing activities</t>
  </si>
  <si>
    <t>Net cash flows from financing activities</t>
  </si>
  <si>
    <t xml:space="preserve">The Condensed Consolidated Cash Flow Statements should be read in conjunction </t>
  </si>
  <si>
    <t xml:space="preserve">statements as compared with the most recent annual financial statements for the year ended </t>
  </si>
  <si>
    <t>The same accounting policies and methods of computations are followed in the quarterly financial</t>
  </si>
  <si>
    <t>NOTES TO THE INTERIM FINANCIAL REPORT</t>
  </si>
  <si>
    <t>Basis of preparation</t>
  </si>
  <si>
    <t>The interim financial report is unaudited and has been prepared in compliance with MASB 26,</t>
  </si>
  <si>
    <t>Audit report</t>
  </si>
  <si>
    <t>The audit report of the Company's preceding annual financial statements was not qualified.</t>
  </si>
  <si>
    <t>Seasonal or cyclical factors</t>
  </si>
  <si>
    <t>The operations of the Group generally follow the performance of the construction industry.</t>
  </si>
  <si>
    <t>Unusual items</t>
  </si>
  <si>
    <t>cashflow.</t>
  </si>
  <si>
    <t>period.</t>
  </si>
  <si>
    <t>Changes in estimates of amount reported previously with material effect in current interim</t>
  </si>
  <si>
    <t>current reporting.</t>
  </si>
  <si>
    <t>Debt and equity securities</t>
  </si>
  <si>
    <t xml:space="preserve">There were no issues of any debt or equity securities, share buy-backs, share cancellations, shares </t>
  </si>
  <si>
    <t>Dividends paid</t>
  </si>
  <si>
    <t>Segmental information</t>
  </si>
  <si>
    <t>of cement and related products in Malaysia.</t>
  </si>
  <si>
    <t>No segmental information is disclosed as the Company only engages in the manufacture and sale</t>
  </si>
  <si>
    <t>Revaluations</t>
  </si>
  <si>
    <t>quarter ended.</t>
  </si>
  <si>
    <t>Material events subsequent to the end of the reporting period</t>
  </si>
  <si>
    <t xml:space="preserve">There were no material events subsequent to the end of the period reported at the date of issuance </t>
  </si>
  <si>
    <t>of this report.</t>
  </si>
  <si>
    <t>including business combination, acquisition or disposal of subsidiaries and long term investments,</t>
  </si>
  <si>
    <t>restructuring and discontinuing operation.</t>
  </si>
  <si>
    <t>held as treasury shares and resale of treasury shares for the current financial year to date.</t>
  </si>
  <si>
    <t>Contingent liabilities or assets</t>
  </si>
  <si>
    <t>There were no contingent liabilities or assets arising at the date of issuance of this report.</t>
  </si>
  <si>
    <t>Review of performance</t>
  </si>
  <si>
    <t>Immediate</t>
  </si>
  <si>
    <t>Current</t>
  </si>
  <si>
    <t>preceding</t>
  </si>
  <si>
    <t>quarter</t>
  </si>
  <si>
    <t>30.6.2002</t>
  </si>
  <si>
    <t>Consolidated Profit before tax</t>
  </si>
  <si>
    <t>Current year prospect</t>
  </si>
  <si>
    <t>guarantee.</t>
  </si>
  <si>
    <t xml:space="preserve">Explanation on variances of actual results compared with forecasted and shortfall in profit </t>
  </si>
  <si>
    <t>warrant the preparation of the profit forecast nor any contracts negotiated with profit 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</si>
  <si>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</si>
  <si>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</si>
  <si>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</si>
  <si>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</si>
  <si>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</si>
  <si>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</si>
  <si>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</si>
  <si>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</si>
  <si>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 xml:space="preserve">There were no purchases or sales of quoted securities for the current quarter and financial year to </t>
  </si>
  <si>
    <t>date.</t>
  </si>
  <si>
    <t>Bank borrowings as at the end of this quarter:-</t>
  </si>
  <si>
    <t>Short term borrowings</t>
  </si>
  <si>
    <t>- Bankers' acceptances (unsecured)</t>
  </si>
  <si>
    <t>- Term loan (unsecured)</t>
  </si>
  <si>
    <t>Long term borrowings</t>
  </si>
  <si>
    <t>Less: Repayable within 1 year</t>
  </si>
  <si>
    <t>Off balance sheet financial instruments</t>
  </si>
  <si>
    <t xml:space="preserve">There were no financial instruments negotiated with off balance sheet risk at the date of issuance of </t>
  </si>
  <si>
    <t>this report.</t>
  </si>
  <si>
    <t>Material litigation</t>
  </si>
  <si>
    <t>There were no pending material litigations at the date of issuance of this report.</t>
  </si>
  <si>
    <t>Dividends</t>
  </si>
  <si>
    <t>No interim dividend has been declared for the current quarter ended 30 September 2002 (2001: Nil).</t>
  </si>
  <si>
    <t>The calculation of the weighted average number of ordinary shares (diluted) is as follows.</t>
  </si>
  <si>
    <t>Weighted average number of ordinary shares as above</t>
  </si>
  <si>
    <t>Effect of share options</t>
  </si>
  <si>
    <t>Weighted average number of ordinary shares (diluted)</t>
  </si>
  <si>
    <t>Stock Exchange.</t>
  </si>
  <si>
    <t>BY ORDER OF THE BOARD</t>
  </si>
  <si>
    <t>VINCENT CHOW POH JIN</t>
  </si>
  <si>
    <t>KUALA LUMPUR</t>
  </si>
  <si>
    <t>Changes in working capital:</t>
  </si>
  <si>
    <t>Adjustment for non-cash flow:</t>
  </si>
  <si>
    <t xml:space="preserve">Share of associated companies' taxation </t>
  </si>
  <si>
    <t>Taxation for the quarter</t>
  </si>
  <si>
    <t>Operating profit</t>
  </si>
  <si>
    <t>Interest income</t>
  </si>
  <si>
    <t>Interest expense</t>
  </si>
  <si>
    <t>Share of profit of associates</t>
  </si>
  <si>
    <t>30 September 2001</t>
  </si>
  <si>
    <t>follows.</t>
  </si>
  <si>
    <t>Preceding Financial Year</t>
  </si>
  <si>
    <t>As</t>
  </si>
  <si>
    <t>previously</t>
  </si>
  <si>
    <t>stated</t>
  </si>
  <si>
    <t xml:space="preserve">As </t>
  </si>
  <si>
    <t>restated</t>
  </si>
  <si>
    <t>30.9.2002</t>
  </si>
  <si>
    <t>the Annual Financial Report for the year ended 30 June 2002.</t>
  </si>
  <si>
    <t xml:space="preserve">The Condensed Consolidated Balance Sheets should be read in conjunction with </t>
  </si>
  <si>
    <t xml:space="preserve">and deducting preference dividend of RM 21,600 and the proportion of loss attributable to preference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</si>
  <si>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</si>
  <si>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</si>
  <si>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</si>
  <si>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</si>
  <si>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</si>
  <si>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</si>
  <si>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</si>
  <si>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</si>
  <si>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</si>
  <si>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</si>
  <si>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</si>
  <si>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</si>
  <si>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Summary of Key Financial Information for the financial period ended 30.9.2002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</si>
  <si>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</si>
  <si>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</si>
  <si>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</si>
  <si>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</si>
  <si>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</si>
  <si>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</si>
  <si>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</si>
  <si>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</si>
  <si>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</si>
  <si>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</si>
  <si>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</si>
  <si>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</si>
  <si>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</si>
  <si>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</si>
  <si>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</si>
  <si>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</si>
  <si>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Balance at 30 September 2002</t>
  </si>
  <si>
    <t>At 1 July 2002</t>
  </si>
  <si>
    <t>Restated balance</t>
  </si>
  <si>
    <t>At 1 July 2001</t>
  </si>
  <si>
    <t>Balance at 30 September 2001</t>
  </si>
  <si>
    <t>Premium</t>
  </si>
  <si>
    <t>Revaluation</t>
  </si>
  <si>
    <t>General</t>
  </si>
  <si>
    <t>been restated to reflect the impact of the provision of deferred tax after the balance sheet date as</t>
  </si>
  <si>
    <t xml:space="preserve">30 June 2002 except for the adoption of MASB 25, Income Taxes.  The comparative figures have </t>
  </si>
  <si>
    <t>Balance sheets</t>
  </si>
  <si>
    <t>There were no unusual items during this quarter affecting assets, liabilities, equity, net income or</t>
  </si>
  <si>
    <t>There were no estimations of amount used in our previous reporting having a material impact in the</t>
  </si>
  <si>
    <t xml:space="preserve">There were no amendments in the valuation amount of revalued assets brought forward  to the current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</si>
  <si>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</si>
  <si>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</si>
  <si>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</si>
  <si>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</si>
  <si>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</si>
  <si>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</si>
  <si>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</si>
  <si>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</si>
  <si>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</si>
  <si>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</si>
  <si>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</si>
  <si>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</si>
  <si>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</si>
  <si>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There were no corporate exercise proposed or announced in the last financial year ended that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</si>
  <si>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</si>
  <si>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</si>
  <si>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</si>
  <si>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</si>
  <si>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</si>
  <si>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</si>
  <si>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</si>
  <si>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</si>
  <si>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</si>
  <si>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</si>
  <si>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</si>
  <si>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</si>
  <si>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</si>
  <si>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There were no sales of unquoted investments or properties transacted for the current quarter and</t>
  </si>
  <si>
    <t>financial year to date.</t>
  </si>
  <si>
    <t>Earnings /(Loss) per share</t>
  </si>
  <si>
    <t>(I) Basic earnings/(loss) per share</t>
  </si>
  <si>
    <t>(II) Diluted earnings/(loss) per share</t>
  </si>
  <si>
    <t xml:space="preserve">during the current quarter of 182,924,103.        </t>
  </si>
  <si>
    <t>Preceding</t>
  </si>
  <si>
    <t>corresponding</t>
  </si>
  <si>
    <t>30.9.2001</t>
  </si>
  <si>
    <t>Investments in quoted securities as at 30 September 2002 are as follow:</t>
  </si>
  <si>
    <t xml:space="preserve">(2002 : Profit RM 8,293,000) and deducting preference dividend of RM 21,600 (2002 : RM 21,600) and the </t>
  </si>
  <si>
    <t>N/R</t>
  </si>
  <si>
    <t>Quarter ended</t>
  </si>
  <si>
    <t>Executive Share Option Scheme as the fair value of the ordinary shares as at 30 September 2001 was</t>
  </si>
  <si>
    <t>lower than the exercise price.</t>
  </si>
  <si>
    <t>B14</t>
  </si>
  <si>
    <t>Comparative figures</t>
  </si>
  <si>
    <t>There were no changes in the composition of the Group during the current financial year to date</t>
  </si>
  <si>
    <t>24 OCTOBER 2002</t>
  </si>
  <si>
    <t>3 Months ended</t>
  </si>
  <si>
    <t xml:space="preserve">   (Incorporated in Malaysia)</t>
  </si>
  <si>
    <t>(Incorporated in Malaysia)</t>
  </si>
  <si>
    <t>(Loss)/Profit after taxation/</t>
  </si>
  <si>
    <t>Net (loss)/profit for the period</t>
  </si>
  <si>
    <t>182,565,500 (2002 : 182,480,000).</t>
  </si>
  <si>
    <t xml:space="preserve">Group by the weighted average number of ordinary shares in issue during the current quarter of  </t>
  </si>
  <si>
    <t>The performance of the Group for the current quarter was adversely affected by the unexpected drop</t>
  </si>
  <si>
    <t xml:space="preserve">in demand for cement since July 2002, a direct result of the Government's sudden repatriation of illegal </t>
  </si>
  <si>
    <t>foreign workers, which had materially impaired the nascent recovery of the construction industry.</t>
  </si>
  <si>
    <t xml:space="preserve">Interim Financial Reporting and Chapter 9 Appendix 9B of the Listing Requirements of Kuala Lumpur </t>
  </si>
  <si>
    <t>Comparison of profit before tax for the current quarter with immediate preceding quarter</t>
  </si>
  <si>
    <t>The earnings/(loss) per share is calculated by dividing the Group's loss after taxation of RM 650,000</t>
  </si>
  <si>
    <t xml:space="preserve">proportion of loss attributable to preference shareholders of RM 1,800 (2002 : Profit RM 22,700) for the </t>
  </si>
  <si>
    <t>The diluted loss per share is calculated by dividing the Group's loss after taxation of RM 650,000</t>
  </si>
  <si>
    <t xml:space="preserve">shareholders of RM 1,800 for the Group by the weighted average number of ordinary shares (diluted)    </t>
  </si>
  <si>
    <t xml:space="preserve">industry and the stiffer competition among cement manufacturers to maintain market share through pricing. </t>
  </si>
  <si>
    <t xml:space="preserve">substantially due to lower cement sales attributable to the labour shortage problem in the construction </t>
  </si>
  <si>
    <t>FOR THE 1st QUARTER ENDED 30 SEPTEMBER 2002</t>
  </si>
  <si>
    <t xml:space="preserve">The decrease in the current quarter's profit as compared to the immediate preceding quarter was </t>
  </si>
  <si>
    <t>There were no announcement of any corporate proposals during the current financial period to date.</t>
  </si>
  <si>
    <t>Ended 30.6.2002</t>
  </si>
  <si>
    <t>No dividend was paid during the current quarter.</t>
  </si>
  <si>
    <t>COMPANY SECRETARY</t>
  </si>
  <si>
    <t>Changes in composition of the Group</t>
  </si>
  <si>
    <t xml:space="preserve">(Loss)/Earnings per share </t>
  </si>
  <si>
    <t>-</t>
  </si>
  <si>
    <t>Basic (sen)</t>
  </si>
  <si>
    <t>Diluted (sen)</t>
  </si>
  <si>
    <t xml:space="preserve">The tax payable is derived from other income.  There is no tax on business income due to the </t>
  </si>
  <si>
    <t>utilisation of capital allowances for set off.</t>
  </si>
  <si>
    <t>Following the Group's lower profit for the current quarter, as compared to that of the immediate preceding</t>
  </si>
  <si>
    <t>Add : Transfer to deferred taxation account</t>
  </si>
  <si>
    <t>Consolidated Statement of Changes in Equity and the Condensed Consolidated Cashflow Statements.</t>
  </si>
  <si>
    <t xml:space="preserve">This is the first interim financial report and no comparative figures are available for the Condensed </t>
  </si>
  <si>
    <t>MASB 25 adjustments (deferred tax)</t>
  </si>
  <si>
    <t>Net decrease in cash and cash equivalent</t>
  </si>
  <si>
    <t>Cash &amp; cash equivalents at beginning of period</t>
  </si>
  <si>
    <t>Cash &amp; cash equivalents at end of period</t>
  </si>
  <si>
    <t xml:space="preserve">quarter and the prevailing weak demand for cement, the Group's prospect for the year ending </t>
  </si>
  <si>
    <t>30 June 2003 are likely to be lower than that of preceding year.</t>
  </si>
  <si>
    <t>The Group had no dilution in its earnings for the quarter ended 30 September 2001 as a result of the</t>
  </si>
  <si>
    <t>Trade and other payables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</si>
</sst>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5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6" xfId="15" applyNumberFormat="1" applyBorder="1" applyAlignment="1">
      <alignment horizontal="centerContinuous"/>
    </xf>
    <xf numFmtId="173" fontId="0" fillId="0" borderId="0" xfId="0" applyNumberFormat="1" applyAlignment="1">
      <alignment horizontal="centerContinuous"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5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 horizontal="left"/>
      <protection/>
    </xf>
    <xf numFmtId="37" fontId="0" fillId="0" borderId="5" xfId="0" applyNumberFormat="1" applyBorder="1" applyAlignment="1" applyProtection="1">
      <alignment/>
      <protection/>
    </xf>
    <xf numFmtId="15" fontId="0" fillId="0" borderId="0" xfId="0" applyNumberFormat="1" applyAlignment="1" applyProtection="1" quotePrefix="1">
      <alignment horizontal="left"/>
      <protection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41" fontId="0" fillId="0" borderId="6" xfId="15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171" fontId="0" fillId="0" borderId="6" xfId="15" applyBorder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7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171" fontId="0" fillId="0" borderId="0" xfId="15" applyNumberFormat="1" applyAlignment="1">
      <alignment/>
    </xf>
    <xf numFmtId="0" fontId="1" fillId="0" borderId="0" xfId="0" applyFont="1" applyAlignment="1">
      <alignment horizontal="right"/>
    </xf>
    <xf numFmtId="41" fontId="0" fillId="0" borderId="1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5" xfId="0" applyNumberFormat="1" applyBorder="1" applyAlignment="1">
      <alignment horizontal="center"/>
    </xf>
    <xf numFmtId="9" fontId="0" fillId="0" borderId="0" xfId="21" applyAlignment="1">
      <alignment horizontal="centerContinuous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73" fontId="0" fillId="0" borderId="0" xfId="15" applyNumberFormat="1" applyAlignment="1">
      <alignment horizontal="center"/>
    </xf>
    <xf numFmtId="169" fontId="0" fillId="0" borderId="0" xfId="0" applyNumberFormat="1" applyBorder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147</v>
      </c>
    </row>
    <row r="3" ht="12.75">
      <c r="A3" s="1" t="s">
        <v>0</v>
      </c>
    </row>
    <row r="4" ht="12.75">
      <c r="A4" s="1" t="s">
        <v>148</v>
      </c>
    </row>
    <row r="5" ht="12.75">
      <c r="A5" s="1" t="s">
        <v>237</v>
      </c>
    </row>
    <row r="7" ht="12.75">
      <c r="A7" s="1" t="s">
        <v>159</v>
      </c>
    </row>
    <row r="8" ht="12.75">
      <c r="A8" s="1"/>
    </row>
    <row r="9" spans="5:9" ht="12.75">
      <c r="E9" s="59" t="s">
        <v>149</v>
      </c>
      <c r="F9" s="60"/>
      <c r="H9" s="59" t="s">
        <v>150</v>
      </c>
      <c r="I9" s="60"/>
    </row>
    <row r="10" spans="5:9" ht="12.75">
      <c r="E10" s="61" t="s">
        <v>151</v>
      </c>
      <c r="F10" s="62" t="s">
        <v>152</v>
      </c>
      <c r="H10" s="61" t="s">
        <v>151</v>
      </c>
      <c r="I10" s="62" t="s">
        <v>152</v>
      </c>
    </row>
    <row r="11" spans="5:9" ht="12.75">
      <c r="E11" s="61" t="s">
        <v>153</v>
      </c>
      <c r="F11" s="62" t="s">
        <v>153</v>
      </c>
      <c r="H11" s="61" t="s">
        <v>153</v>
      </c>
      <c r="I11" s="62" t="s">
        <v>153</v>
      </c>
    </row>
    <row r="12" spans="5:9" ht="12.75">
      <c r="E12" s="61" t="s">
        <v>154</v>
      </c>
      <c r="F12" s="62" t="s">
        <v>155</v>
      </c>
      <c r="H12" s="61" t="s">
        <v>156</v>
      </c>
      <c r="I12" s="62" t="s">
        <v>155</v>
      </c>
    </row>
    <row r="13" spans="5:9" ht="12.75">
      <c r="E13" s="63"/>
      <c r="F13" s="62" t="s">
        <v>157</v>
      </c>
      <c r="H13" s="63"/>
      <c r="I13" s="62" t="s">
        <v>157</v>
      </c>
    </row>
    <row r="14" spans="5:9" ht="12.75">
      <c r="E14" s="63"/>
      <c r="F14" s="62" t="s">
        <v>154</v>
      </c>
      <c r="H14" s="63"/>
      <c r="I14" s="62" t="s">
        <v>158</v>
      </c>
    </row>
    <row r="15" spans="5:9" ht="12.75">
      <c r="E15" s="64">
        <v>37529</v>
      </c>
      <c r="F15" s="65">
        <v>37164</v>
      </c>
      <c r="H15" s="64">
        <f>+E15</f>
        <v>37529</v>
      </c>
      <c r="I15" s="65">
        <f>+F15</f>
        <v>37164</v>
      </c>
    </row>
    <row r="16" spans="5:9" ht="12.75">
      <c r="E16" s="66" t="s">
        <v>4</v>
      </c>
      <c r="F16" s="67" t="s">
        <v>4</v>
      </c>
      <c r="H16" s="66" t="s">
        <v>4</v>
      </c>
      <c r="I16" s="67" t="s">
        <v>4</v>
      </c>
    </row>
    <row r="18" spans="1:9" ht="12.75">
      <c r="A18">
        <v>1</v>
      </c>
      <c r="B18" t="s">
        <v>7</v>
      </c>
      <c r="E18" s="7">
        <v>49778</v>
      </c>
      <c r="F18" s="7">
        <v>57264</v>
      </c>
      <c r="G18" s="7"/>
      <c r="H18" s="7">
        <v>49778</v>
      </c>
      <c r="I18" s="7">
        <v>57264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160</v>
      </c>
      <c r="E20" s="7">
        <v>1610</v>
      </c>
      <c r="F20" s="7">
        <v>9720</v>
      </c>
      <c r="G20" s="7"/>
      <c r="H20" s="7">
        <v>1610</v>
      </c>
      <c r="I20" s="7">
        <v>9720</v>
      </c>
    </row>
    <row r="21" spans="5:9" ht="12.75">
      <c r="E21" s="7"/>
      <c r="F21" s="7"/>
      <c r="G21" s="7"/>
      <c r="H21" s="7"/>
      <c r="I21" s="7"/>
    </row>
    <row r="22" spans="1:9" ht="12.75">
      <c r="A22">
        <v>3</v>
      </c>
      <c r="B22" t="s">
        <v>161</v>
      </c>
      <c r="E22" s="35">
        <v>-650</v>
      </c>
      <c r="F22" s="7">
        <v>8293</v>
      </c>
      <c r="G22" s="7"/>
      <c r="H22" s="35">
        <v>-650</v>
      </c>
      <c r="I22" s="7">
        <v>8293</v>
      </c>
    </row>
    <row r="23" spans="2:9" ht="12.75">
      <c r="B23" t="s">
        <v>162</v>
      </c>
      <c r="E23" s="35"/>
      <c r="F23" s="7"/>
      <c r="G23" s="7"/>
      <c r="H23" s="35"/>
      <c r="I23" s="7"/>
    </row>
    <row r="24" spans="5:9" ht="12.75">
      <c r="E24" s="35"/>
      <c r="F24" s="7"/>
      <c r="G24" s="7"/>
      <c r="H24" s="35"/>
      <c r="I24" s="7"/>
    </row>
    <row r="25" spans="1:9" ht="12.75">
      <c r="A25">
        <v>4</v>
      </c>
      <c r="B25" t="s">
        <v>163</v>
      </c>
      <c r="E25" s="35">
        <v>-650</v>
      </c>
      <c r="F25" s="7">
        <v>8293</v>
      </c>
      <c r="G25" s="7"/>
      <c r="H25" s="35">
        <v>-650</v>
      </c>
      <c r="I25" s="7">
        <v>8293</v>
      </c>
    </row>
    <row r="26" spans="5:9" ht="12.75">
      <c r="E26" s="50"/>
      <c r="F26" s="7"/>
      <c r="G26" s="7"/>
      <c r="H26" s="35"/>
      <c r="I26" s="7"/>
    </row>
    <row r="27" spans="1:8" ht="12.75">
      <c r="A27">
        <v>5</v>
      </c>
      <c r="B27" t="s">
        <v>164</v>
      </c>
      <c r="E27" s="50"/>
      <c r="H27" s="50"/>
    </row>
    <row r="28" spans="2:9" ht="12.75">
      <c r="B28" t="s">
        <v>165</v>
      </c>
      <c r="E28" s="89">
        <v>-0.37</v>
      </c>
      <c r="F28">
        <v>4.52</v>
      </c>
      <c r="H28" s="90">
        <v>-0.37</v>
      </c>
      <c r="I28" s="79">
        <v>4.52</v>
      </c>
    </row>
    <row r="30" spans="1:9" ht="12.75">
      <c r="A30">
        <v>6</v>
      </c>
      <c r="B30" t="s">
        <v>166</v>
      </c>
      <c r="E30">
        <v>0</v>
      </c>
      <c r="F30">
        <v>0</v>
      </c>
      <c r="H30">
        <v>0</v>
      </c>
      <c r="I30">
        <v>0</v>
      </c>
    </row>
    <row r="33" spans="5:9" ht="12.75">
      <c r="E33" s="68" t="s">
        <v>167</v>
      </c>
      <c r="F33" s="69"/>
      <c r="H33" s="70" t="s">
        <v>168</v>
      </c>
      <c r="I33" s="69"/>
    </row>
    <row r="34" spans="5:9" ht="12.75">
      <c r="E34" s="71" t="s">
        <v>154</v>
      </c>
      <c r="F34" s="72"/>
      <c r="H34" s="73" t="s">
        <v>169</v>
      </c>
      <c r="I34" s="72"/>
    </row>
    <row r="36" spans="1:9" ht="13.5" thickBot="1">
      <c r="A36">
        <v>7</v>
      </c>
      <c r="B36" t="s">
        <v>170</v>
      </c>
      <c r="E36" s="74"/>
      <c r="F36" s="78">
        <v>3.123281460806109</v>
      </c>
      <c r="H36" s="74"/>
      <c r="I36" s="78">
        <v>3.1273799374822393</v>
      </c>
    </row>
    <row r="37" ht="13.5" thickTop="1"/>
    <row r="40" ht="12.75">
      <c r="A40" s="1" t="s">
        <v>171</v>
      </c>
    </row>
    <row r="42" spans="5:9" ht="12.75">
      <c r="E42" s="59" t="s">
        <v>149</v>
      </c>
      <c r="F42" s="60"/>
      <c r="H42" s="59" t="s">
        <v>150</v>
      </c>
      <c r="I42" s="60"/>
    </row>
    <row r="43" spans="5:9" ht="12.75">
      <c r="E43" s="61" t="s">
        <v>151</v>
      </c>
      <c r="F43" s="62" t="s">
        <v>152</v>
      </c>
      <c r="H43" s="61" t="s">
        <v>151</v>
      </c>
      <c r="I43" s="62" t="s">
        <v>152</v>
      </c>
    </row>
    <row r="44" spans="5:9" ht="12.75">
      <c r="E44" s="61" t="s">
        <v>153</v>
      </c>
      <c r="F44" s="62" t="s">
        <v>153</v>
      </c>
      <c r="H44" s="61" t="s">
        <v>153</v>
      </c>
      <c r="I44" s="62" t="s">
        <v>153</v>
      </c>
    </row>
    <row r="45" spans="5:9" ht="12.75">
      <c r="E45" s="61" t="s">
        <v>154</v>
      </c>
      <c r="F45" s="62" t="s">
        <v>155</v>
      </c>
      <c r="H45" s="61" t="s">
        <v>156</v>
      </c>
      <c r="I45" s="62" t="s">
        <v>155</v>
      </c>
    </row>
    <row r="46" spans="5:9" ht="12.75">
      <c r="E46" s="63"/>
      <c r="F46" s="62" t="s">
        <v>157</v>
      </c>
      <c r="H46" s="63"/>
      <c r="I46" s="62" t="s">
        <v>157</v>
      </c>
    </row>
    <row r="47" spans="5:9" ht="12.75">
      <c r="E47" s="63"/>
      <c r="F47" s="62" t="s">
        <v>154</v>
      </c>
      <c r="H47" s="63"/>
      <c r="I47" s="62" t="s">
        <v>158</v>
      </c>
    </row>
    <row r="48" spans="5:9" ht="12.75">
      <c r="E48" s="64">
        <v>37529</v>
      </c>
      <c r="F48" s="65">
        <v>37164</v>
      </c>
      <c r="H48" s="64">
        <v>37529</v>
      </c>
      <c r="I48" s="65">
        <v>37164</v>
      </c>
    </row>
    <row r="49" spans="5:9" ht="12.75">
      <c r="E49" s="66" t="s">
        <v>4</v>
      </c>
      <c r="F49" s="67" t="s">
        <v>4</v>
      </c>
      <c r="H49" s="66" t="s">
        <v>4</v>
      </c>
      <c r="I49" s="67" t="s">
        <v>4</v>
      </c>
    </row>
    <row r="51" spans="1:9" ht="12.75">
      <c r="A51">
        <v>1</v>
      </c>
      <c r="B51" t="s">
        <v>172</v>
      </c>
      <c r="E51" s="7">
        <v>153</v>
      </c>
      <c r="F51" s="7">
        <v>7137</v>
      </c>
      <c r="G51" s="7"/>
      <c r="H51" s="7">
        <v>153</v>
      </c>
      <c r="I51" s="7">
        <v>7137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173</v>
      </c>
      <c r="E53" s="7">
        <v>56</v>
      </c>
      <c r="F53" s="7">
        <v>30</v>
      </c>
      <c r="G53" s="7"/>
      <c r="H53" s="7">
        <v>56</v>
      </c>
      <c r="I53" s="7">
        <v>30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174</v>
      </c>
      <c r="E55" s="35">
        <v>315</v>
      </c>
      <c r="F55" s="35">
        <v>526</v>
      </c>
      <c r="G55" s="35"/>
      <c r="H55" s="35">
        <v>315</v>
      </c>
      <c r="I55" s="35">
        <v>526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E6" sqref="E6"/>
    </sheetView>
  </sheetViews>
  <sheetFormatPr defaultColWidth="9.140625" defaultRowHeight="12.75"/>
  <cols>
    <col min="4" max="5" width="11.7109375" style="0" customWidth="1"/>
    <col min="6" max="6" width="1.7109375" style="0" customWidth="1"/>
    <col min="7" max="8" width="11.7109375" style="0" customWidth="1"/>
  </cols>
  <sheetData>
    <row r="1" ht="12.75">
      <c r="A1" s="1" t="s">
        <v>0</v>
      </c>
    </row>
    <row r="2" ht="12.75">
      <c r="A2" s="19" t="s">
        <v>6</v>
      </c>
    </row>
    <row r="3" ht="12.75">
      <c r="A3" s="19" t="s">
        <v>238</v>
      </c>
    </row>
    <row r="4" ht="12.75">
      <c r="A4" s="1" t="s">
        <v>5</v>
      </c>
    </row>
    <row r="5" ht="12.75">
      <c r="A5" s="1"/>
    </row>
    <row r="6" ht="12.75">
      <c r="A6" s="1" t="s">
        <v>11</v>
      </c>
    </row>
    <row r="7" ht="12.75">
      <c r="A7" s="1" t="s">
        <v>254</v>
      </c>
    </row>
    <row r="8" ht="12.75">
      <c r="A8" s="1"/>
    </row>
    <row r="9" ht="12.75">
      <c r="A9" s="1"/>
    </row>
    <row r="10" spans="1:8" ht="12.75">
      <c r="A10" s="1"/>
      <c r="D10" s="98" t="s">
        <v>229</v>
      </c>
      <c r="E10" s="98"/>
      <c r="F10" s="1"/>
      <c r="G10" s="98" t="s">
        <v>2</v>
      </c>
      <c r="H10" s="98"/>
    </row>
    <row r="11" spans="1:8" ht="12.75">
      <c r="A11" s="1"/>
      <c r="D11" s="99" t="s">
        <v>1</v>
      </c>
      <c r="E11" s="99"/>
      <c r="F11" s="1"/>
      <c r="G11" s="98" t="s">
        <v>3</v>
      </c>
      <c r="H11" s="98"/>
    </row>
    <row r="12" spans="4:8" ht="12.75">
      <c r="D12" s="4">
        <v>2002</v>
      </c>
      <c r="E12" s="4">
        <v>2001</v>
      </c>
      <c r="F12" s="1"/>
      <c r="G12" s="4">
        <v>2002</v>
      </c>
      <c r="H12" s="4">
        <v>2001</v>
      </c>
    </row>
    <row r="13" spans="4:8" ht="12.75">
      <c r="D13" s="4" t="s">
        <v>4</v>
      </c>
      <c r="E13" s="4" t="s">
        <v>4</v>
      </c>
      <c r="F13" s="1"/>
      <c r="G13" s="4" t="s">
        <v>4</v>
      </c>
      <c r="H13" s="4" t="s">
        <v>4</v>
      </c>
    </row>
    <row r="14" spans="4:5" ht="12.75">
      <c r="D14" s="2"/>
      <c r="E14" s="2"/>
    </row>
    <row r="15" spans="1:8" ht="13.5" thickBot="1">
      <c r="A15" t="s">
        <v>7</v>
      </c>
      <c r="D15" s="26">
        <v>49778</v>
      </c>
      <c r="E15" s="26">
        <v>57264</v>
      </c>
      <c r="F15" s="7"/>
      <c r="G15" s="55">
        <v>49778</v>
      </c>
      <c r="H15" s="55">
        <v>57264</v>
      </c>
    </row>
    <row r="16" spans="4:8" ht="13.5" thickTop="1">
      <c r="D16" s="7"/>
      <c r="E16" s="7"/>
      <c r="F16" s="7"/>
      <c r="G16" s="7"/>
      <c r="H16" s="7"/>
    </row>
    <row r="17" spans="1:8" ht="12.75">
      <c r="A17" t="s">
        <v>131</v>
      </c>
      <c r="D17" s="7">
        <v>153</v>
      </c>
      <c r="E17" s="7">
        <v>7137</v>
      </c>
      <c r="F17" s="7"/>
      <c r="G17" s="7">
        <v>153</v>
      </c>
      <c r="H17" s="7">
        <v>7137</v>
      </c>
    </row>
    <row r="18" spans="4:8" ht="12.75">
      <c r="D18" s="7"/>
      <c r="E18" s="7"/>
      <c r="F18" s="7"/>
      <c r="G18" s="7"/>
      <c r="H18" s="7"/>
    </row>
    <row r="19" spans="1:8" ht="12.75">
      <c r="A19" t="s">
        <v>133</v>
      </c>
      <c r="D19" s="35">
        <v>-315</v>
      </c>
      <c r="E19" s="35">
        <v>-526</v>
      </c>
      <c r="F19" s="35"/>
      <c r="G19" s="35">
        <v>-315</v>
      </c>
      <c r="H19" s="35">
        <v>-526</v>
      </c>
    </row>
    <row r="20" spans="1:8" ht="12.75">
      <c r="A20" t="s">
        <v>132</v>
      </c>
      <c r="D20" s="35">
        <v>56</v>
      </c>
      <c r="E20" s="35">
        <v>30</v>
      </c>
      <c r="F20" s="35"/>
      <c r="G20" s="35">
        <v>56</v>
      </c>
      <c r="H20" s="7">
        <v>30</v>
      </c>
    </row>
    <row r="21" spans="1:8" ht="12.75">
      <c r="A21" t="s">
        <v>134</v>
      </c>
      <c r="D21" s="43">
        <v>1716</v>
      </c>
      <c r="E21" s="43">
        <v>3079</v>
      </c>
      <c r="F21" s="43"/>
      <c r="G21" s="43">
        <v>1716</v>
      </c>
      <c r="H21" s="8">
        <v>3079</v>
      </c>
    </row>
    <row r="22" spans="4:8" ht="12.75">
      <c r="D22" s="35"/>
      <c r="E22" s="35"/>
      <c r="F22" s="35"/>
      <c r="G22" s="35"/>
      <c r="H22" s="7"/>
    </row>
    <row r="23" spans="1:8" ht="12.75">
      <c r="A23" t="s">
        <v>8</v>
      </c>
      <c r="D23" s="35">
        <v>1610</v>
      </c>
      <c r="E23" s="35">
        <v>9720</v>
      </c>
      <c r="F23" s="35"/>
      <c r="G23" s="35">
        <v>1610</v>
      </c>
      <c r="H23" s="35">
        <v>9720</v>
      </c>
    </row>
    <row r="24" spans="4:8" ht="12.75">
      <c r="D24" s="35"/>
      <c r="E24" s="35"/>
      <c r="F24" s="35"/>
      <c r="G24" s="35"/>
      <c r="H24" s="7"/>
    </row>
    <row r="25" spans="1:8" ht="12.75">
      <c r="A25" t="s">
        <v>9</v>
      </c>
      <c r="D25" s="43">
        <v>-2260</v>
      </c>
      <c r="E25" s="43">
        <v>-1427</v>
      </c>
      <c r="F25" s="35"/>
      <c r="G25" s="43">
        <v>-2260</v>
      </c>
      <c r="H25" s="43">
        <v>-1427</v>
      </c>
    </row>
    <row r="26" spans="4:8" ht="12.75">
      <c r="D26" s="35"/>
      <c r="E26" s="35"/>
      <c r="F26" s="35"/>
      <c r="G26" s="35"/>
      <c r="H26" s="7"/>
    </row>
    <row r="27" spans="1:8" ht="12.75">
      <c r="A27" t="s">
        <v>239</v>
      </c>
      <c r="D27" s="35">
        <v>-650</v>
      </c>
      <c r="E27" s="35">
        <v>8293</v>
      </c>
      <c r="F27" s="35"/>
      <c r="G27" s="35">
        <v>-650</v>
      </c>
      <c r="H27" s="35">
        <v>8293</v>
      </c>
    </row>
    <row r="28" spans="1:8" ht="13.5" thickBot="1">
      <c r="A28" t="s">
        <v>240</v>
      </c>
      <c r="D28" s="55"/>
      <c r="E28" s="55"/>
      <c r="F28" s="7"/>
      <c r="G28" s="55"/>
      <c r="H28" s="55"/>
    </row>
    <row r="29" spans="4:8" ht="13.5" thickTop="1">
      <c r="D29" s="7"/>
      <c r="E29" s="7"/>
      <c r="F29" s="7"/>
      <c r="G29" s="7"/>
      <c r="H29" s="7"/>
    </row>
    <row r="30" spans="1:8" ht="12.75">
      <c r="A30" s="75" t="s">
        <v>261</v>
      </c>
      <c r="B30" s="75"/>
      <c r="C30" s="93"/>
      <c r="D30" s="7"/>
      <c r="E30" s="7"/>
      <c r="F30" s="7"/>
      <c r="G30" s="7"/>
      <c r="H30" s="7"/>
    </row>
    <row r="31" spans="1:8" ht="13.5" thickBot="1">
      <c r="A31" s="97" t="s">
        <v>262</v>
      </c>
      <c r="B31" s="75" t="s">
        <v>263</v>
      </c>
      <c r="C31" s="94"/>
      <c r="D31" s="58">
        <v>-0.37</v>
      </c>
      <c r="E31" s="58">
        <v>4.52</v>
      </c>
      <c r="F31" s="35"/>
      <c r="G31" s="58">
        <v>-0.37</v>
      </c>
      <c r="H31" s="56">
        <v>4.52</v>
      </c>
    </row>
    <row r="32" spans="1:8" ht="13.5" thickTop="1">
      <c r="A32" s="75"/>
      <c r="B32" s="75"/>
      <c r="C32" s="94"/>
      <c r="D32" s="35"/>
      <c r="E32" s="35"/>
      <c r="F32" s="35"/>
      <c r="G32" s="35"/>
      <c r="H32" s="57"/>
    </row>
    <row r="33" spans="1:8" ht="13.5" thickBot="1">
      <c r="A33" s="97" t="s">
        <v>262</v>
      </c>
      <c r="B33" s="75" t="s">
        <v>264</v>
      </c>
      <c r="C33" s="94"/>
      <c r="D33" s="58">
        <v>-0.37</v>
      </c>
      <c r="E33" s="58">
        <v>0</v>
      </c>
      <c r="F33" s="35"/>
      <c r="G33" s="58">
        <v>-0.37</v>
      </c>
      <c r="H33" s="56">
        <v>0</v>
      </c>
    </row>
    <row r="34" spans="4:8" ht="13.5" thickTop="1">
      <c r="D34" s="7"/>
      <c r="E34" s="7"/>
      <c r="F34" s="7"/>
      <c r="G34" s="7"/>
      <c r="H34" s="7"/>
    </row>
    <row r="35" spans="1:8" ht="12.75">
      <c r="A35" s="1" t="s">
        <v>44</v>
      </c>
      <c r="D35" s="7"/>
      <c r="E35" s="7"/>
      <c r="F35" s="7"/>
      <c r="G35" s="7"/>
      <c r="H35" s="7"/>
    </row>
    <row r="36" spans="1:9" ht="12.75">
      <c r="A36" s="19" t="s">
        <v>10</v>
      </c>
      <c r="B36" s="2"/>
      <c r="C36" s="2"/>
      <c r="D36" s="91"/>
      <c r="E36" s="91"/>
      <c r="F36" s="91"/>
      <c r="G36" s="91"/>
      <c r="H36" s="91"/>
      <c r="I36" s="2"/>
    </row>
    <row r="37" spans="4:8" ht="12.75">
      <c r="D37" s="7"/>
      <c r="E37" s="7"/>
      <c r="F37" s="7"/>
      <c r="G37" s="7"/>
      <c r="H37" s="7"/>
    </row>
    <row r="38" spans="4:8" ht="12.75">
      <c r="D38" s="7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1:8" ht="12.75">
      <c r="A41" s="1"/>
      <c r="D41" s="7"/>
      <c r="E41" s="7"/>
      <c r="F41" s="7"/>
      <c r="G41" s="7"/>
      <c r="H41" s="7"/>
    </row>
    <row r="42" spans="1:8" ht="12.75">
      <c r="A42" s="1"/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7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</sheetData>
  <mergeCells count="4">
    <mergeCell ref="D10:E10"/>
    <mergeCell ref="D11:E11"/>
    <mergeCell ref="G10:H10"/>
    <mergeCell ref="G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24">
      <selection activeCell="B34" sqref="B34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</cols>
  <sheetData>
    <row r="1" ht="12.75">
      <c r="A1" s="1" t="s">
        <v>0</v>
      </c>
    </row>
    <row r="2" ht="12.75">
      <c r="A2" s="19" t="s">
        <v>6</v>
      </c>
    </row>
    <row r="3" ht="12.75">
      <c r="A3" s="19" t="s">
        <v>238</v>
      </c>
    </row>
    <row r="4" ht="12.75">
      <c r="A4" s="1" t="s">
        <v>5</v>
      </c>
    </row>
    <row r="5" ht="12.75">
      <c r="A5" s="1"/>
    </row>
    <row r="6" ht="12.75">
      <c r="A6" s="1" t="s">
        <v>12</v>
      </c>
    </row>
    <row r="7" ht="12.75">
      <c r="A7" s="1" t="s">
        <v>13</v>
      </c>
    </row>
    <row r="9" spans="5:7" ht="12.75">
      <c r="E9" s="5" t="s">
        <v>14</v>
      </c>
      <c r="F9" s="6"/>
      <c r="G9" s="5" t="s">
        <v>15</v>
      </c>
    </row>
    <row r="10" spans="5:7" ht="12.75">
      <c r="E10" s="4" t="s">
        <v>4</v>
      </c>
      <c r="F10" s="1"/>
      <c r="G10" s="4" t="s">
        <v>4</v>
      </c>
    </row>
    <row r="12" spans="1:7" ht="12.75">
      <c r="A12" t="s">
        <v>16</v>
      </c>
      <c r="E12" s="7">
        <v>495479</v>
      </c>
      <c r="F12" s="7"/>
      <c r="G12" s="7">
        <v>502016</v>
      </c>
    </row>
    <row r="13" spans="5:7" ht="12.75">
      <c r="E13" s="7"/>
      <c r="F13" s="7"/>
      <c r="G13" s="7"/>
    </row>
    <row r="14" spans="1:7" ht="12.75">
      <c r="A14" t="s">
        <v>17</v>
      </c>
      <c r="E14" s="7">
        <v>75311</v>
      </c>
      <c r="F14" s="7"/>
      <c r="G14" s="7">
        <v>74079</v>
      </c>
    </row>
    <row r="15" spans="5:7" ht="12.75">
      <c r="E15" s="7"/>
      <c r="F15" s="7"/>
      <c r="G15" s="7"/>
    </row>
    <row r="16" spans="1:7" ht="12.75">
      <c r="A16" t="s">
        <v>18</v>
      </c>
      <c r="E16" s="7">
        <v>15004</v>
      </c>
      <c r="F16" s="7"/>
      <c r="G16" s="7">
        <v>14999</v>
      </c>
    </row>
    <row r="17" spans="5:7" ht="12.75">
      <c r="E17" s="7"/>
      <c r="F17" s="7"/>
      <c r="G17" s="7"/>
    </row>
    <row r="18" spans="1:7" ht="12.75">
      <c r="A18" t="s">
        <v>19</v>
      </c>
      <c r="E18" s="7">
        <v>91</v>
      </c>
      <c r="F18" s="7"/>
      <c r="G18" s="7">
        <v>91</v>
      </c>
    </row>
    <row r="19" spans="5:7" ht="12.75">
      <c r="E19" s="7"/>
      <c r="F19" s="7"/>
      <c r="G19" s="7"/>
    </row>
    <row r="20" spans="1:7" ht="12.75">
      <c r="A20" t="s">
        <v>20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21</v>
      </c>
      <c r="E22" s="9">
        <v>41270</v>
      </c>
      <c r="F22" s="7"/>
      <c r="G22" s="9">
        <v>37563</v>
      </c>
    </row>
    <row r="23" spans="5:7" ht="12.75">
      <c r="E23" s="10"/>
      <c r="F23" s="7"/>
      <c r="G23" s="10"/>
    </row>
    <row r="24" spans="2:7" ht="12.75">
      <c r="B24" t="s">
        <v>22</v>
      </c>
      <c r="E24" s="10">
        <v>22134</v>
      </c>
      <c r="F24" s="7"/>
      <c r="G24" s="10">
        <v>25477</v>
      </c>
    </row>
    <row r="25" spans="5:7" ht="12.75">
      <c r="E25" s="10"/>
      <c r="F25" s="7"/>
      <c r="G25" s="10"/>
    </row>
    <row r="26" spans="2:7" ht="12.75">
      <c r="B26" t="s">
        <v>24</v>
      </c>
      <c r="E26" s="10">
        <v>3529</v>
      </c>
      <c r="F26" s="7"/>
      <c r="G26" s="10">
        <v>3371</v>
      </c>
    </row>
    <row r="27" spans="5:7" ht="12.75">
      <c r="E27" s="10"/>
      <c r="F27" s="7"/>
      <c r="G27" s="10"/>
    </row>
    <row r="28" spans="2:7" ht="12.75">
      <c r="B28" t="s">
        <v>23</v>
      </c>
      <c r="E28" s="10">
        <v>3850</v>
      </c>
      <c r="F28" s="7"/>
      <c r="G28" s="10">
        <v>7442</v>
      </c>
    </row>
    <row r="29" spans="5:7" ht="12.75">
      <c r="E29" s="10"/>
      <c r="F29" s="7"/>
      <c r="G29" s="10"/>
    </row>
    <row r="30" spans="5:7" ht="12.75">
      <c r="E30" s="11">
        <v>70783</v>
      </c>
      <c r="F30" s="7"/>
      <c r="G30" s="11">
        <v>73853</v>
      </c>
    </row>
    <row r="31" spans="1:7" ht="12.75">
      <c r="A31" t="s">
        <v>25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278</v>
      </c>
      <c r="E33" s="10">
        <v>26979</v>
      </c>
      <c r="F33" s="7"/>
      <c r="G33" s="10">
        <v>29953</v>
      </c>
    </row>
    <row r="34" spans="5:7" ht="12.75">
      <c r="E34" s="10"/>
      <c r="F34" s="7"/>
      <c r="G34" s="10"/>
    </row>
    <row r="35" spans="2:7" ht="12.75">
      <c r="B35" t="s">
        <v>26</v>
      </c>
      <c r="E35" s="10">
        <v>18668</v>
      </c>
      <c r="F35" s="7"/>
      <c r="G35" s="10">
        <v>18168</v>
      </c>
    </row>
    <row r="36" spans="5:7" ht="12.75">
      <c r="E36" s="10"/>
      <c r="F36" s="7"/>
      <c r="G36" s="10"/>
    </row>
    <row r="37" spans="2:7" ht="12.75">
      <c r="B37" t="s">
        <v>9</v>
      </c>
      <c r="E37" s="10">
        <v>15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45662</v>
      </c>
      <c r="F39" s="7"/>
      <c r="G39" s="11">
        <v>48121</v>
      </c>
    </row>
    <row r="40" spans="5:7" ht="12.75">
      <c r="E40" s="7"/>
      <c r="F40" s="7"/>
      <c r="G40" s="7"/>
    </row>
    <row r="41" spans="1:7" ht="12.75">
      <c r="A41" t="s">
        <v>27</v>
      </c>
      <c r="E41" s="7">
        <v>25121</v>
      </c>
      <c r="F41" s="7"/>
      <c r="G41" s="7">
        <v>25732</v>
      </c>
    </row>
    <row r="42" spans="5:7" ht="12.75">
      <c r="E42" s="7"/>
      <c r="F42" s="7"/>
      <c r="G42" s="7"/>
    </row>
    <row r="43" spans="5:7" ht="13.5" thickBot="1">
      <c r="E43" s="12">
        <v>611006</v>
      </c>
      <c r="F43" s="7"/>
      <c r="G43" s="12">
        <v>616917</v>
      </c>
    </row>
    <row r="44" spans="5:7" ht="13.5" thickTop="1">
      <c r="E44" s="7"/>
      <c r="F44" s="7"/>
      <c r="G44" s="7"/>
    </row>
    <row r="45" spans="1:7" ht="12.75">
      <c r="A45" t="s">
        <v>28</v>
      </c>
      <c r="E45" s="7"/>
      <c r="F45" s="7"/>
      <c r="G45" s="7"/>
    </row>
    <row r="46" spans="2:7" ht="12.75">
      <c r="B46" t="s">
        <v>29</v>
      </c>
      <c r="E46" s="7">
        <v>183077</v>
      </c>
      <c r="F46" s="7"/>
      <c r="G46" s="7">
        <v>182988</v>
      </c>
    </row>
    <row r="47" spans="2:7" ht="12.75">
      <c r="B47" t="s">
        <v>30</v>
      </c>
      <c r="E47" s="8">
        <v>388815</v>
      </c>
      <c r="F47" s="7"/>
      <c r="G47" s="8">
        <v>389376</v>
      </c>
    </row>
    <row r="48" spans="2:7" ht="12.75">
      <c r="B48" t="s">
        <v>31</v>
      </c>
      <c r="E48" s="7">
        <v>571892</v>
      </c>
      <c r="F48" s="7"/>
      <c r="G48" s="7">
        <v>572364</v>
      </c>
    </row>
    <row r="49" spans="1:7" ht="12.75">
      <c r="A49" t="s">
        <v>32</v>
      </c>
      <c r="E49" s="7"/>
      <c r="F49" s="7"/>
      <c r="G49" s="7"/>
    </row>
    <row r="50" spans="2:7" ht="12.75">
      <c r="B50" t="s">
        <v>26</v>
      </c>
      <c r="E50" s="7">
        <v>3168</v>
      </c>
      <c r="F50" s="7"/>
      <c r="G50" s="7">
        <v>10252</v>
      </c>
    </row>
    <row r="51" spans="2:7" ht="12.75">
      <c r="B51" t="s">
        <v>33</v>
      </c>
      <c r="E51" s="7">
        <v>11099</v>
      </c>
      <c r="F51" s="7"/>
      <c r="G51" s="7">
        <v>11214</v>
      </c>
    </row>
    <row r="52" spans="2:8" ht="12.75">
      <c r="B52" t="s">
        <v>34</v>
      </c>
      <c r="E52" s="7">
        <v>24847</v>
      </c>
      <c r="F52" s="7"/>
      <c r="G52" s="7">
        <v>23087</v>
      </c>
      <c r="H52" s="27"/>
    </row>
    <row r="53" spans="5:7" ht="12.75">
      <c r="E53" s="7"/>
      <c r="F53" s="7"/>
      <c r="G53" s="7"/>
    </row>
    <row r="54" spans="5:7" ht="13.5" thickBot="1">
      <c r="E54" s="12">
        <v>611006</v>
      </c>
      <c r="F54" s="7"/>
      <c r="G54" s="12">
        <v>616917</v>
      </c>
    </row>
    <row r="55" spans="5:7" ht="13.5" thickTop="1">
      <c r="E55" s="14"/>
      <c r="F55" s="7"/>
      <c r="G55" s="14"/>
    </row>
    <row r="56" spans="1:7" ht="13.5" thickBot="1">
      <c r="A56" s="21" t="s">
        <v>175</v>
      </c>
      <c r="B56" s="75"/>
      <c r="C56" s="75"/>
      <c r="E56" s="77">
        <v>3.123281460806109</v>
      </c>
      <c r="F56" s="76"/>
      <c r="G56" s="77">
        <v>3.1273799374822393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7" ht="12.75">
      <c r="A59" s="1" t="s">
        <v>145</v>
      </c>
      <c r="E59" s="7"/>
      <c r="F59" s="7"/>
      <c r="G59" s="7"/>
    </row>
    <row r="60" spans="1:7" ht="12.75">
      <c r="A60" s="1" t="s">
        <v>144</v>
      </c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F14" sqref="F14"/>
    </sheetView>
  </sheetViews>
  <sheetFormatPr defaultColWidth="9.140625" defaultRowHeight="12.75"/>
  <cols>
    <col min="1" max="1" width="9.421875" style="0" bestFit="1" customWidth="1"/>
    <col min="3" max="4" width="13.00390625" style="0" customWidth="1"/>
    <col min="5" max="9" width="10.7109375" style="0" customWidth="1"/>
  </cols>
  <sheetData>
    <row r="1" ht="12.75">
      <c r="A1" s="1" t="s">
        <v>0</v>
      </c>
    </row>
    <row r="2" ht="12.75">
      <c r="A2" s="19" t="s">
        <v>6</v>
      </c>
    </row>
    <row r="3" ht="12.75">
      <c r="A3" s="19" t="s">
        <v>238</v>
      </c>
    </row>
    <row r="4" ht="12.75">
      <c r="A4" s="1" t="s">
        <v>5</v>
      </c>
    </row>
    <row r="5" ht="12.75">
      <c r="A5" s="1"/>
    </row>
    <row r="6" ht="12.75">
      <c r="A6" s="1" t="s">
        <v>35</v>
      </c>
    </row>
    <row r="7" ht="12.75">
      <c r="A7" s="1" t="s">
        <v>254</v>
      </c>
    </row>
    <row r="9" spans="4:9" ht="12.75">
      <c r="D9" s="4"/>
      <c r="E9" s="4"/>
      <c r="F9" s="4"/>
      <c r="H9" s="1"/>
      <c r="I9" s="1"/>
    </row>
    <row r="10" spans="4:9" ht="12.75">
      <c r="D10" s="4" t="s">
        <v>36</v>
      </c>
      <c r="E10" s="4" t="s">
        <v>36</v>
      </c>
      <c r="F10" s="4" t="s">
        <v>182</v>
      </c>
      <c r="G10" s="4" t="s">
        <v>183</v>
      </c>
      <c r="H10" s="4" t="s">
        <v>39</v>
      </c>
      <c r="I10" s="1"/>
    </row>
    <row r="11" spans="1:9" ht="12.75">
      <c r="A11" s="1"/>
      <c r="D11" s="4" t="s">
        <v>37</v>
      </c>
      <c r="E11" s="4" t="s">
        <v>181</v>
      </c>
      <c r="F11" s="4" t="s">
        <v>38</v>
      </c>
      <c r="G11" s="4" t="s">
        <v>38</v>
      </c>
      <c r="H11" s="4" t="s">
        <v>40</v>
      </c>
      <c r="I11" s="4" t="s">
        <v>41</v>
      </c>
    </row>
    <row r="12" spans="1:9" ht="12.75">
      <c r="A12" s="13"/>
      <c r="D12" s="4" t="s">
        <v>4</v>
      </c>
      <c r="E12" s="4" t="s">
        <v>4</v>
      </c>
      <c r="F12" s="4" t="s">
        <v>4</v>
      </c>
      <c r="G12" s="4" t="s">
        <v>4</v>
      </c>
      <c r="H12" s="4" t="s">
        <v>4</v>
      </c>
      <c r="I12" s="4" t="s">
        <v>4</v>
      </c>
    </row>
    <row r="14" spans="1:9" ht="12.75">
      <c r="A14" t="s">
        <v>177</v>
      </c>
      <c r="D14" s="7">
        <v>182988</v>
      </c>
      <c r="E14" s="7">
        <v>132412</v>
      </c>
      <c r="F14" s="7">
        <v>14132</v>
      </c>
      <c r="G14" s="7">
        <v>115347</v>
      </c>
      <c r="H14" s="7">
        <v>150518</v>
      </c>
      <c r="I14" s="7">
        <v>595397</v>
      </c>
    </row>
    <row r="15" spans="1:9" ht="12.75">
      <c r="A15" s="75" t="s">
        <v>271</v>
      </c>
      <c r="D15" s="35">
        <v>0</v>
      </c>
      <c r="E15" s="35">
        <v>0</v>
      </c>
      <c r="F15" s="35">
        <v>-2933</v>
      </c>
      <c r="G15" s="35">
        <v>0</v>
      </c>
      <c r="H15" s="35">
        <v>-20100</v>
      </c>
      <c r="I15" s="35">
        <v>-23033</v>
      </c>
    </row>
    <row r="16" spans="4:9" ht="12.75">
      <c r="D16" s="8"/>
      <c r="E16" s="8"/>
      <c r="F16" s="8"/>
      <c r="G16" s="8"/>
      <c r="H16" s="8"/>
      <c r="I16" s="43"/>
    </row>
    <row r="17" spans="1:9" ht="12.75">
      <c r="A17" t="s">
        <v>178</v>
      </c>
      <c r="D17" s="50">
        <v>182988</v>
      </c>
      <c r="E17" s="50">
        <v>132412</v>
      </c>
      <c r="F17" s="50">
        <v>11199</v>
      </c>
      <c r="G17" s="50">
        <v>115347</v>
      </c>
      <c r="H17" s="50">
        <v>130418</v>
      </c>
      <c r="I17" s="35">
        <v>572364</v>
      </c>
    </row>
    <row r="18" spans="4:9" ht="12.75">
      <c r="D18" s="7"/>
      <c r="E18" s="7"/>
      <c r="F18" s="7"/>
      <c r="G18" s="7"/>
      <c r="H18" s="7"/>
      <c r="I18" s="35"/>
    </row>
    <row r="19" spans="1:9" ht="12.75">
      <c r="A19" t="s">
        <v>42</v>
      </c>
      <c r="B19" s="50"/>
      <c r="C19" s="50"/>
      <c r="D19" s="35">
        <v>89</v>
      </c>
      <c r="E19" s="35">
        <v>89</v>
      </c>
      <c r="F19" s="35">
        <v>0</v>
      </c>
      <c r="G19" s="35">
        <v>0</v>
      </c>
      <c r="H19" s="35">
        <v>-650</v>
      </c>
      <c r="I19" s="35">
        <v>-472</v>
      </c>
    </row>
    <row r="20" spans="2:9" ht="12.75">
      <c r="B20" s="50"/>
      <c r="C20" s="50"/>
      <c r="D20" s="35"/>
      <c r="E20" s="35"/>
      <c r="F20" s="35"/>
      <c r="G20" s="35"/>
      <c r="H20" s="35"/>
      <c r="I20" s="35"/>
    </row>
    <row r="21" spans="1:9" ht="13.5" thickBot="1">
      <c r="A21" t="s">
        <v>176</v>
      </c>
      <c r="B21" s="50"/>
      <c r="C21" s="50"/>
      <c r="D21" s="44">
        <v>183077</v>
      </c>
      <c r="E21" s="44">
        <v>132501</v>
      </c>
      <c r="F21" s="44">
        <v>11199</v>
      </c>
      <c r="G21" s="44">
        <v>115347</v>
      </c>
      <c r="H21" s="44">
        <v>129768</v>
      </c>
      <c r="I21" s="44">
        <v>571892</v>
      </c>
    </row>
    <row r="22" spans="2:9" ht="13.5" thickTop="1">
      <c r="B22" s="50"/>
      <c r="C22" s="50"/>
      <c r="D22" s="50"/>
      <c r="E22" s="50"/>
      <c r="F22" s="50"/>
      <c r="G22" s="50"/>
      <c r="H22" s="50"/>
      <c r="I22" s="50"/>
    </row>
    <row r="23" spans="2:9" ht="12.75">
      <c r="B23" s="50"/>
      <c r="C23" s="50"/>
      <c r="D23" s="50"/>
      <c r="E23" s="50"/>
      <c r="F23" s="50"/>
      <c r="G23" s="50"/>
      <c r="H23" s="50"/>
      <c r="I23" s="50"/>
    </row>
    <row r="24" spans="1:9" ht="12.75">
      <c r="A24" t="s">
        <v>179</v>
      </c>
      <c r="B24" s="50"/>
      <c r="C24" s="50"/>
      <c r="D24" s="86" t="s">
        <v>228</v>
      </c>
      <c r="E24" s="86" t="s">
        <v>228</v>
      </c>
      <c r="F24" s="86" t="s">
        <v>228</v>
      </c>
      <c r="G24" s="86" t="s">
        <v>228</v>
      </c>
      <c r="H24" s="86" t="s">
        <v>228</v>
      </c>
      <c r="I24" s="86" t="s">
        <v>228</v>
      </c>
    </row>
    <row r="25" spans="2:9" ht="12.75">
      <c r="B25" s="50"/>
      <c r="C25" s="50"/>
      <c r="D25" s="50"/>
      <c r="E25" s="50"/>
      <c r="F25" s="50"/>
      <c r="G25" s="50"/>
      <c r="H25" s="50"/>
      <c r="I25" s="7"/>
    </row>
    <row r="26" spans="1:9" ht="12.75">
      <c r="A26" t="s">
        <v>42</v>
      </c>
      <c r="B26" s="50"/>
      <c r="C26" s="50"/>
      <c r="D26" s="86" t="s">
        <v>228</v>
      </c>
      <c r="E26" s="86" t="s">
        <v>228</v>
      </c>
      <c r="F26" s="86" t="s">
        <v>228</v>
      </c>
      <c r="G26" s="86" t="s">
        <v>228</v>
      </c>
      <c r="H26" s="86" t="s">
        <v>228</v>
      </c>
      <c r="I26" s="86" t="s">
        <v>228</v>
      </c>
    </row>
    <row r="27" spans="2:9" ht="12.75">
      <c r="B27" s="50"/>
      <c r="C27" s="50"/>
      <c r="D27" s="50"/>
      <c r="E27" s="50"/>
      <c r="F27" s="50"/>
      <c r="G27" s="50"/>
      <c r="H27" s="50"/>
      <c r="I27" s="50"/>
    </row>
    <row r="28" spans="1:9" ht="13.5" thickBot="1">
      <c r="A28" t="s">
        <v>180</v>
      </c>
      <c r="B28" s="50"/>
      <c r="C28" s="50"/>
      <c r="D28" s="87" t="s">
        <v>228</v>
      </c>
      <c r="E28" s="87" t="s">
        <v>228</v>
      </c>
      <c r="F28" s="87" t="s">
        <v>228</v>
      </c>
      <c r="G28" s="87" t="s">
        <v>228</v>
      </c>
      <c r="H28" s="87" t="s">
        <v>228</v>
      </c>
      <c r="I28" s="87" t="s">
        <v>228</v>
      </c>
    </row>
    <row r="29" spans="2:9" ht="13.5" thickTop="1">
      <c r="B29" s="50"/>
      <c r="C29" s="50"/>
      <c r="D29" s="50"/>
      <c r="E29" s="50"/>
      <c r="F29" s="50"/>
      <c r="G29" s="50"/>
      <c r="H29" s="50"/>
      <c r="I29" s="50"/>
    </row>
    <row r="30" spans="2:9" ht="12.75">
      <c r="B30" s="50"/>
      <c r="C30" s="50"/>
      <c r="D30" s="50"/>
      <c r="E30" s="50"/>
      <c r="F30" s="50"/>
      <c r="G30" s="50"/>
      <c r="H30" s="50"/>
      <c r="I30" s="50"/>
    </row>
    <row r="31" spans="1:9" ht="12.75">
      <c r="A31" s="1" t="s">
        <v>45</v>
      </c>
      <c r="B31" s="50"/>
      <c r="C31" s="50"/>
      <c r="D31" s="50"/>
      <c r="E31" s="50"/>
      <c r="F31" s="50"/>
      <c r="G31" s="50"/>
      <c r="H31" s="50"/>
      <c r="I31" s="50"/>
    </row>
    <row r="32" spans="1:9" ht="12.75">
      <c r="A32" s="1" t="s">
        <v>43</v>
      </c>
      <c r="B32" s="50"/>
      <c r="C32" s="50"/>
      <c r="D32" s="50"/>
      <c r="E32" s="50"/>
      <c r="F32" s="50"/>
      <c r="G32" s="50"/>
      <c r="H32" s="50"/>
      <c r="I32" s="50"/>
    </row>
    <row r="33" spans="1:9" ht="12.75">
      <c r="A33" s="1"/>
      <c r="B33" s="50"/>
      <c r="C33" s="50"/>
      <c r="D33" s="50"/>
      <c r="E33" s="50"/>
      <c r="F33" s="50"/>
      <c r="G33" s="50"/>
      <c r="H33" s="50"/>
      <c r="I33" s="50"/>
    </row>
    <row r="34" spans="1:9" ht="12.75">
      <c r="A34" s="1"/>
      <c r="B34" s="50"/>
      <c r="C34" s="50"/>
      <c r="D34" s="50"/>
      <c r="E34" s="50"/>
      <c r="F34" s="50"/>
      <c r="G34" s="50"/>
      <c r="H34" s="50"/>
      <c r="I34" s="50"/>
    </row>
    <row r="35" spans="1:9" ht="12.75">
      <c r="A35" s="1"/>
      <c r="B35" s="50"/>
      <c r="C35" s="50"/>
      <c r="D35" s="50"/>
      <c r="E35" s="50"/>
      <c r="F35" s="50"/>
      <c r="G35" s="50"/>
      <c r="H35" s="50"/>
      <c r="I35" s="50"/>
    </row>
    <row r="36" spans="1:9" ht="12.75">
      <c r="A36" s="1"/>
      <c r="B36" s="50"/>
      <c r="C36" s="50"/>
      <c r="D36" s="50"/>
      <c r="E36" s="50"/>
      <c r="F36" s="50"/>
      <c r="G36" s="50"/>
      <c r="H36" s="50"/>
      <c r="I36" s="50"/>
    </row>
    <row r="37" spans="1:9" ht="12.75">
      <c r="A37" s="1"/>
      <c r="B37" s="50"/>
      <c r="C37" s="50"/>
      <c r="D37" s="50"/>
      <c r="E37" s="50"/>
      <c r="F37" s="50"/>
      <c r="G37" s="50"/>
      <c r="H37" s="50"/>
      <c r="I37" s="50"/>
    </row>
    <row r="38" spans="2:9" ht="12.75">
      <c r="B38" s="50"/>
      <c r="C38" s="50"/>
      <c r="D38" s="50"/>
      <c r="E38" s="50"/>
      <c r="F38" s="50"/>
      <c r="G38" s="50"/>
      <c r="H38" s="50"/>
      <c r="I38" s="50"/>
    </row>
    <row r="39" spans="1:9" ht="12.75">
      <c r="A39" s="1"/>
      <c r="B39" s="50"/>
      <c r="C39" s="50"/>
      <c r="D39" s="50"/>
      <c r="E39" s="50"/>
      <c r="F39" s="50"/>
      <c r="G39" s="50"/>
      <c r="H39" s="50"/>
      <c r="I39" s="50"/>
    </row>
    <row r="40" spans="1:9" ht="12.75">
      <c r="A40" s="1"/>
      <c r="B40" s="50"/>
      <c r="C40" s="50"/>
      <c r="D40" s="50"/>
      <c r="E40" s="50"/>
      <c r="F40" s="50"/>
      <c r="G40" s="50"/>
      <c r="H40" s="50"/>
      <c r="I40" s="50"/>
    </row>
    <row r="41" spans="2:9" ht="12.75">
      <c r="B41" s="50"/>
      <c r="C41" s="50"/>
      <c r="D41" s="50"/>
      <c r="E41" s="50"/>
      <c r="F41" s="50"/>
      <c r="G41" s="50"/>
      <c r="H41" s="50"/>
      <c r="I41" s="50"/>
    </row>
    <row r="42" spans="2:9" ht="12.75">
      <c r="B42" s="50"/>
      <c r="C42" s="50"/>
      <c r="D42" s="50"/>
      <c r="E42" s="50"/>
      <c r="F42" s="50"/>
      <c r="G42" s="50"/>
      <c r="H42" s="50"/>
      <c r="I42" s="50"/>
    </row>
    <row r="43" spans="2:9" ht="12.75">
      <c r="B43" s="50"/>
      <c r="C43" s="50"/>
      <c r="D43" s="50"/>
      <c r="E43" s="50"/>
      <c r="F43" s="50"/>
      <c r="G43" s="50"/>
      <c r="H43" s="50"/>
      <c r="I43" s="50"/>
    </row>
    <row r="44" spans="2:9" ht="12.75">
      <c r="B44" s="50"/>
      <c r="C44" s="50"/>
      <c r="D44" s="50"/>
      <c r="E44" s="50"/>
      <c r="F44" s="50"/>
      <c r="G44" s="50"/>
      <c r="H44" s="50"/>
      <c r="I44" s="50"/>
    </row>
    <row r="45" spans="2:9" ht="12.75">
      <c r="B45" s="50"/>
      <c r="C45" s="50"/>
      <c r="D45" s="50"/>
      <c r="E45" s="50"/>
      <c r="F45" s="50"/>
      <c r="G45" s="50"/>
      <c r="H45" s="50"/>
      <c r="I45" s="50"/>
    </row>
  </sheetData>
  <printOptions/>
  <pageMargins left="0.41" right="0.27" top="1" bottom="1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0" sqref="A10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9" t="s">
        <v>6</v>
      </c>
    </row>
    <row r="3" ht="12.75">
      <c r="A3" s="19" t="s">
        <v>238</v>
      </c>
    </row>
    <row r="4" ht="12.75">
      <c r="A4" s="1" t="s">
        <v>5</v>
      </c>
    </row>
    <row r="5" ht="12.75">
      <c r="A5" s="1"/>
    </row>
    <row r="6" ht="12.75">
      <c r="A6" s="1" t="s">
        <v>46</v>
      </c>
    </row>
    <row r="7" ht="12.75">
      <c r="A7" s="1" t="s">
        <v>254</v>
      </c>
    </row>
    <row r="8" spans="18:20" ht="12.75">
      <c r="R8" s="4" t="s">
        <v>236</v>
      </c>
      <c r="T8" s="4" t="s">
        <v>236</v>
      </c>
    </row>
    <row r="9" spans="6:20" ht="12.75">
      <c r="F9" s="46">
        <v>37438</v>
      </c>
      <c r="G9" s="46">
        <v>37469</v>
      </c>
      <c r="H9" s="46">
        <v>37500</v>
      </c>
      <c r="I9" s="46">
        <v>37530</v>
      </c>
      <c r="J9" s="46">
        <v>37561</v>
      </c>
      <c r="K9" s="46">
        <v>37591</v>
      </c>
      <c r="L9" s="46">
        <v>37622</v>
      </c>
      <c r="M9" s="46">
        <v>37653</v>
      </c>
      <c r="N9" s="46">
        <v>37681</v>
      </c>
      <c r="O9" s="46">
        <v>37712</v>
      </c>
      <c r="P9" s="46">
        <v>37742</v>
      </c>
      <c r="Q9" s="46">
        <v>37773</v>
      </c>
      <c r="R9" s="5" t="s">
        <v>14</v>
      </c>
      <c r="T9" s="5" t="s">
        <v>135</v>
      </c>
    </row>
    <row r="10" spans="6:20" ht="12.75">
      <c r="F10" s="2" t="s">
        <v>4</v>
      </c>
      <c r="G10" s="2" t="s">
        <v>4</v>
      </c>
      <c r="H10" s="2" t="s">
        <v>4</v>
      </c>
      <c r="I10" s="2" t="s">
        <v>4</v>
      </c>
      <c r="J10" s="2" t="s">
        <v>4</v>
      </c>
      <c r="K10" s="2" t="s">
        <v>4</v>
      </c>
      <c r="L10" s="2" t="s">
        <v>4</v>
      </c>
      <c r="M10" s="2" t="s">
        <v>4</v>
      </c>
      <c r="N10" s="2" t="s">
        <v>4</v>
      </c>
      <c r="O10" s="2" t="s">
        <v>4</v>
      </c>
      <c r="P10" s="2" t="s">
        <v>4</v>
      </c>
      <c r="Q10" s="2" t="s">
        <v>4</v>
      </c>
      <c r="R10" s="4" t="s">
        <v>4</v>
      </c>
      <c r="T10" s="4" t="s">
        <v>4</v>
      </c>
    </row>
    <row r="12" spans="1:20" ht="12.75">
      <c r="A12" t="s">
        <v>47</v>
      </c>
      <c r="F12" s="35">
        <v>1968</v>
      </c>
      <c r="G12" s="35">
        <v>-760</v>
      </c>
      <c r="H12" s="35">
        <v>-1341</v>
      </c>
      <c r="I12" s="35"/>
      <c r="J12" s="35"/>
      <c r="K12" s="35"/>
      <c r="L12" s="35"/>
      <c r="M12" s="35"/>
      <c r="N12" s="35"/>
      <c r="O12" s="35"/>
      <c r="P12" s="35"/>
      <c r="Q12" s="35"/>
      <c r="R12" s="7">
        <v>1610</v>
      </c>
      <c r="T12" s="2" t="s">
        <v>228</v>
      </c>
    </row>
    <row r="13" spans="1:18" ht="12.75">
      <c r="A13" t="s">
        <v>128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7"/>
    </row>
    <row r="14" spans="6:18" ht="12.7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7"/>
    </row>
    <row r="15" spans="1:20" ht="12.75">
      <c r="A15" t="s">
        <v>48</v>
      </c>
      <c r="F15" s="43" t="e">
        <f>+#REF!</f>
        <v>#REF!</v>
      </c>
      <c r="G15" s="43" t="e">
        <f>+#REF!</f>
        <v>#REF!</v>
      </c>
      <c r="H15" s="43" t="e">
        <f>+#REF!</f>
        <v>#REF!</v>
      </c>
      <c r="I15" s="43" t="e">
        <f>+#REF!</f>
        <v>#REF!</v>
      </c>
      <c r="J15" s="43" t="e">
        <f>+#REF!</f>
        <v>#REF!</v>
      </c>
      <c r="K15" s="43" t="e">
        <f>+#REF!</f>
        <v>#REF!</v>
      </c>
      <c r="L15" s="43" t="e">
        <f>+#REF!</f>
        <v>#REF!</v>
      </c>
      <c r="M15" s="43" t="e">
        <f>+#REF!</f>
        <v>#REF!</v>
      </c>
      <c r="N15" s="43" t="e">
        <f>+#REF!</f>
        <v>#REF!</v>
      </c>
      <c r="O15" s="43" t="e">
        <f>+#REF!</f>
        <v>#REF!</v>
      </c>
      <c r="P15" s="43" t="e">
        <f>+#REF!</f>
        <v>#REF!</v>
      </c>
      <c r="Q15" s="43" t="e">
        <f>+#REF!</f>
        <v>#REF!</v>
      </c>
      <c r="R15" s="8">
        <v>6652</v>
      </c>
      <c r="T15" s="85" t="s">
        <v>228</v>
      </c>
    </row>
    <row r="16" spans="6:18" ht="12.75"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7"/>
    </row>
    <row r="17" spans="1:20" ht="12.75">
      <c r="A17" t="s">
        <v>49</v>
      </c>
      <c r="F17" s="35" t="e">
        <f>+F12+F15</f>
        <v>#REF!</v>
      </c>
      <c r="G17" s="35" t="e">
        <f>+G12+G15</f>
        <v>#REF!</v>
      </c>
      <c r="H17" s="35" t="e">
        <f aca="true" t="shared" si="0" ref="H17:Q17">+H12+H15</f>
        <v>#REF!</v>
      </c>
      <c r="I17" s="35" t="e">
        <f t="shared" si="0"/>
        <v>#REF!</v>
      </c>
      <c r="J17" s="35" t="e">
        <f t="shared" si="0"/>
        <v>#REF!</v>
      </c>
      <c r="K17" s="35" t="e">
        <f t="shared" si="0"/>
        <v>#REF!</v>
      </c>
      <c r="L17" s="35" t="e">
        <f t="shared" si="0"/>
        <v>#REF!</v>
      </c>
      <c r="M17" s="35" t="e">
        <f t="shared" si="0"/>
        <v>#REF!</v>
      </c>
      <c r="N17" s="35" t="e">
        <f t="shared" si="0"/>
        <v>#REF!</v>
      </c>
      <c r="O17" s="35" t="e">
        <f t="shared" si="0"/>
        <v>#REF!</v>
      </c>
      <c r="P17" s="35" t="e">
        <f t="shared" si="0"/>
        <v>#REF!</v>
      </c>
      <c r="Q17" s="35" t="e">
        <f t="shared" si="0"/>
        <v>#REF!</v>
      </c>
      <c r="R17" s="35">
        <v>8262</v>
      </c>
      <c r="T17" s="2" t="s">
        <v>228</v>
      </c>
    </row>
    <row r="18" spans="6:18" ht="12.75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7"/>
    </row>
    <row r="19" spans="1:18" ht="12.75">
      <c r="A19" t="s">
        <v>127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14"/>
    </row>
    <row r="20" spans="1:20" ht="12.75">
      <c r="A20" t="s">
        <v>50</v>
      </c>
      <c r="F20" s="43">
        <f>-1647-2057-43+2248+11-1</f>
        <v>-1489</v>
      </c>
      <c r="G20" s="43">
        <f>-3897-451+3227+17</f>
        <v>-1104</v>
      </c>
      <c r="H20" s="43">
        <f>-1601+2124-1237-1+2</f>
        <v>-713</v>
      </c>
      <c r="I20" s="43"/>
      <c r="J20" s="43"/>
      <c r="K20" s="43"/>
      <c r="L20" s="43"/>
      <c r="M20" s="43"/>
      <c r="N20" s="43"/>
      <c r="O20" s="43"/>
      <c r="P20" s="43"/>
      <c r="Q20" s="43"/>
      <c r="R20" s="43">
        <v>-3792</v>
      </c>
      <c r="T20" s="85" t="s">
        <v>228</v>
      </c>
    </row>
    <row r="21" spans="6:18" ht="12.75"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14"/>
    </row>
    <row r="22" spans="1:20" ht="12.75">
      <c r="A22" t="s">
        <v>51</v>
      </c>
      <c r="F22" s="35" t="e">
        <f>+F17+F20</f>
        <v>#REF!</v>
      </c>
      <c r="G22" s="35" t="e">
        <f>+G17+G20</f>
        <v>#REF!</v>
      </c>
      <c r="H22" s="35" t="e">
        <f aca="true" t="shared" si="1" ref="H22:Q22">+H17+H20</f>
        <v>#REF!</v>
      </c>
      <c r="I22" s="35" t="e">
        <f t="shared" si="1"/>
        <v>#REF!</v>
      </c>
      <c r="J22" s="35" t="e">
        <f t="shared" si="1"/>
        <v>#REF!</v>
      </c>
      <c r="K22" s="35" t="e">
        <f t="shared" si="1"/>
        <v>#REF!</v>
      </c>
      <c r="L22" s="35" t="e">
        <f t="shared" si="1"/>
        <v>#REF!</v>
      </c>
      <c r="M22" s="35" t="e">
        <f t="shared" si="1"/>
        <v>#REF!</v>
      </c>
      <c r="N22" s="35" t="e">
        <f t="shared" si="1"/>
        <v>#REF!</v>
      </c>
      <c r="O22" s="35" t="e">
        <f t="shared" si="1"/>
        <v>#REF!</v>
      </c>
      <c r="P22" s="35" t="e">
        <f t="shared" si="1"/>
        <v>#REF!</v>
      </c>
      <c r="Q22" s="35" t="e">
        <f t="shared" si="1"/>
        <v>#REF!</v>
      </c>
      <c r="R22" s="35">
        <v>4470</v>
      </c>
      <c r="S22" s="47"/>
      <c r="T22" s="2" t="s">
        <v>228</v>
      </c>
    </row>
    <row r="23" spans="6:18" ht="12.75"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7"/>
    </row>
    <row r="24" spans="6:18" ht="12.75"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7"/>
    </row>
    <row r="25" spans="1:20" ht="12.75">
      <c r="A25" t="s">
        <v>52</v>
      </c>
      <c r="F25" s="35">
        <f>-304-79+33+76</f>
        <v>-274</v>
      </c>
      <c r="G25" s="35">
        <f>-1251-2</f>
        <v>-1253</v>
      </c>
      <c r="H25" s="35">
        <f>162+2</f>
        <v>164</v>
      </c>
      <c r="I25" s="35"/>
      <c r="J25" s="35"/>
      <c r="K25" s="35"/>
      <c r="L25" s="35"/>
      <c r="M25" s="35"/>
      <c r="N25" s="35"/>
      <c r="O25" s="35"/>
      <c r="P25" s="35"/>
      <c r="Q25" s="35"/>
      <c r="R25" s="35">
        <v>-1655</v>
      </c>
      <c r="T25" s="2" t="s">
        <v>228</v>
      </c>
    </row>
    <row r="26" spans="6:18" ht="12.75"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"/>
    </row>
    <row r="27" spans="1:20" ht="12.75">
      <c r="A27" t="s">
        <v>53</v>
      </c>
      <c r="F27" s="43">
        <v>-3000</v>
      </c>
      <c r="G27" s="43">
        <v>-1000</v>
      </c>
      <c r="H27" s="43">
        <f>4500-7084</f>
        <v>-2584</v>
      </c>
      <c r="I27" s="43"/>
      <c r="J27" s="43"/>
      <c r="K27" s="43"/>
      <c r="L27" s="43"/>
      <c r="M27" s="43"/>
      <c r="N27" s="43"/>
      <c r="O27" s="43"/>
      <c r="P27" s="43"/>
      <c r="Q27" s="43"/>
      <c r="R27" s="43">
        <v>-6407</v>
      </c>
      <c r="T27" s="85" t="s">
        <v>228</v>
      </c>
    </row>
    <row r="28" spans="6:18" ht="12.75">
      <c r="F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7"/>
    </row>
    <row r="29" spans="1:20" ht="12.75">
      <c r="A29" s="75" t="s">
        <v>272</v>
      </c>
      <c r="F29" s="35" t="e">
        <f>+F22+F25+F27</f>
        <v>#REF!</v>
      </c>
      <c r="G29" s="35" t="e">
        <f>+G22+G25+G27</f>
        <v>#REF!</v>
      </c>
      <c r="H29" s="35" t="e">
        <f aca="true" t="shared" si="2" ref="H29:Q29">+H22+H25+H27</f>
        <v>#REF!</v>
      </c>
      <c r="I29" s="35" t="e">
        <f t="shared" si="2"/>
        <v>#REF!</v>
      </c>
      <c r="J29" s="35" t="e">
        <f t="shared" si="2"/>
        <v>#REF!</v>
      </c>
      <c r="K29" s="35" t="e">
        <f t="shared" si="2"/>
        <v>#REF!</v>
      </c>
      <c r="L29" s="35" t="e">
        <f t="shared" si="2"/>
        <v>#REF!</v>
      </c>
      <c r="M29" s="35" t="e">
        <f t="shared" si="2"/>
        <v>#REF!</v>
      </c>
      <c r="N29" s="35" t="e">
        <f t="shared" si="2"/>
        <v>#REF!</v>
      </c>
      <c r="O29" s="35" t="e">
        <f t="shared" si="2"/>
        <v>#REF!</v>
      </c>
      <c r="P29" s="35" t="e">
        <f t="shared" si="2"/>
        <v>#REF!</v>
      </c>
      <c r="Q29" s="35" t="e">
        <f t="shared" si="2"/>
        <v>#REF!</v>
      </c>
      <c r="R29" s="35">
        <v>-3592</v>
      </c>
      <c r="S29" s="47"/>
      <c r="T29" s="2" t="s">
        <v>228</v>
      </c>
    </row>
    <row r="30" spans="6:19" ht="12.75"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7"/>
      <c r="S30" s="50"/>
    </row>
    <row r="31" spans="1:20" ht="12.75">
      <c r="A31" s="75" t="s">
        <v>273</v>
      </c>
      <c r="F31" s="35">
        <f>3750+3640</f>
        <v>7390</v>
      </c>
      <c r="G31" s="47" t="e">
        <f>+F33</f>
        <v>#REF!</v>
      </c>
      <c r="H31" s="47" t="e">
        <f aca="true" t="shared" si="3" ref="H31:Q31">+G33</f>
        <v>#REF!</v>
      </c>
      <c r="I31" s="47" t="e">
        <f t="shared" si="3"/>
        <v>#REF!</v>
      </c>
      <c r="J31" s="47" t="e">
        <f t="shared" si="3"/>
        <v>#REF!</v>
      </c>
      <c r="K31" s="47" t="e">
        <f t="shared" si="3"/>
        <v>#REF!</v>
      </c>
      <c r="L31" s="47" t="e">
        <f t="shared" si="3"/>
        <v>#REF!</v>
      </c>
      <c r="M31" s="47" t="e">
        <f t="shared" si="3"/>
        <v>#REF!</v>
      </c>
      <c r="N31" s="47" t="e">
        <f t="shared" si="3"/>
        <v>#REF!</v>
      </c>
      <c r="O31" s="47" t="e">
        <f t="shared" si="3"/>
        <v>#REF!</v>
      </c>
      <c r="P31" s="47" t="e">
        <f t="shared" si="3"/>
        <v>#REF!</v>
      </c>
      <c r="Q31" s="47" t="e">
        <f t="shared" si="3"/>
        <v>#REF!</v>
      </c>
      <c r="R31" s="7">
        <v>7442</v>
      </c>
      <c r="T31" s="2" t="s">
        <v>228</v>
      </c>
    </row>
    <row r="32" spans="6:18" ht="12.75"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7"/>
    </row>
    <row r="33" spans="1:20" ht="13.5" thickBot="1">
      <c r="A33" s="75" t="s">
        <v>274</v>
      </c>
      <c r="F33" s="44" t="e">
        <f>+F29+F31</f>
        <v>#REF!</v>
      </c>
      <c r="G33" s="44" t="e">
        <f>+G31+G29</f>
        <v>#REF!</v>
      </c>
      <c r="H33" s="44" t="e">
        <f aca="true" t="shared" si="4" ref="H33:Q33">+H31+H29</f>
        <v>#REF!</v>
      </c>
      <c r="I33" s="44" t="e">
        <f t="shared" si="4"/>
        <v>#REF!</v>
      </c>
      <c r="J33" s="44" t="e">
        <f t="shared" si="4"/>
        <v>#REF!</v>
      </c>
      <c r="K33" s="44" t="e">
        <f t="shared" si="4"/>
        <v>#REF!</v>
      </c>
      <c r="L33" s="44" t="e">
        <f t="shared" si="4"/>
        <v>#REF!</v>
      </c>
      <c r="M33" s="44" t="e">
        <f t="shared" si="4"/>
        <v>#REF!</v>
      </c>
      <c r="N33" s="44" t="e">
        <f t="shared" si="4"/>
        <v>#REF!</v>
      </c>
      <c r="O33" s="44" t="e">
        <f t="shared" si="4"/>
        <v>#REF!</v>
      </c>
      <c r="P33" s="44" t="e">
        <f t="shared" si="4"/>
        <v>#REF!</v>
      </c>
      <c r="Q33" s="44" t="e">
        <f t="shared" si="4"/>
        <v>#REF!</v>
      </c>
      <c r="R33" s="44">
        <v>3850</v>
      </c>
      <c r="T33" s="84" t="s">
        <v>228</v>
      </c>
    </row>
    <row r="34" spans="6:18" ht="13.5" thickTop="1"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7"/>
    </row>
    <row r="35" spans="6:18" ht="12.75"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54"/>
    </row>
    <row r="36" spans="1:18" ht="12.75">
      <c r="A36" s="1" t="s">
        <v>54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7"/>
    </row>
    <row r="37" spans="1:18" ht="12.75">
      <c r="A37" s="1" t="s">
        <v>43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7"/>
    </row>
    <row r="38" spans="1:18" ht="12.75">
      <c r="A38" s="1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7"/>
    </row>
    <row r="39" spans="1:18" ht="12.75">
      <c r="A39" s="1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27"/>
    </row>
    <row r="40" spans="1:18" ht="12.75">
      <c r="A40" s="1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27"/>
    </row>
    <row r="41" spans="1:18" ht="12.75">
      <c r="A41" s="1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27"/>
    </row>
    <row r="42" spans="1:18" ht="12.75">
      <c r="A42" s="1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27"/>
    </row>
    <row r="43" spans="1:17" ht="12.75">
      <c r="A43" s="1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8" ht="12.75">
      <c r="A44" s="1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27"/>
    </row>
    <row r="45" spans="6:17" ht="12.75"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6:17" ht="12.75"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6:17" ht="12.75"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8" max="8" width="10.57421875" style="0" bestFit="1" customWidth="1"/>
    <col min="9" max="9" width="12.421875" style="0" customWidth="1"/>
  </cols>
  <sheetData>
    <row r="1" ht="12.75">
      <c r="A1" s="1" t="s">
        <v>0</v>
      </c>
    </row>
    <row r="2" ht="12.75">
      <c r="A2" s="19" t="s">
        <v>6</v>
      </c>
    </row>
    <row r="3" ht="12.75">
      <c r="A3" s="19" t="s">
        <v>238</v>
      </c>
    </row>
    <row r="4" ht="12.75">
      <c r="A4" s="1" t="s">
        <v>5</v>
      </c>
    </row>
    <row r="6" ht="12.75">
      <c r="A6" s="1" t="s">
        <v>57</v>
      </c>
    </row>
    <row r="8" spans="1:9" ht="12.75">
      <c r="A8" s="18" t="s">
        <v>190</v>
      </c>
      <c r="B8" s="1" t="s">
        <v>58</v>
      </c>
      <c r="C8" s="16"/>
      <c r="D8" s="16"/>
      <c r="E8" s="16"/>
      <c r="F8" s="16"/>
      <c r="G8" s="16"/>
      <c r="H8" s="16"/>
      <c r="I8" s="16"/>
    </row>
    <row r="9" spans="1:9" ht="12.75">
      <c r="A9" s="48"/>
      <c r="B9" s="17" t="s">
        <v>56</v>
      </c>
      <c r="C9" s="16"/>
      <c r="D9" s="16"/>
      <c r="E9" s="16"/>
      <c r="F9" s="16"/>
      <c r="G9" s="16"/>
      <c r="H9" s="16"/>
      <c r="I9" s="16"/>
    </row>
    <row r="10" ht="12.75">
      <c r="B10" s="15" t="s">
        <v>55</v>
      </c>
    </row>
    <row r="11" ht="12.75">
      <c r="B11" s="17" t="s">
        <v>185</v>
      </c>
    </row>
    <row r="12" ht="12.75">
      <c r="B12" s="17" t="s">
        <v>184</v>
      </c>
    </row>
    <row r="13" ht="12.75">
      <c r="B13" s="17" t="s">
        <v>136</v>
      </c>
    </row>
    <row r="14" spans="2:8" ht="12.75">
      <c r="B14" s="17"/>
      <c r="H14" t="s">
        <v>137</v>
      </c>
    </row>
    <row r="15" spans="2:9" ht="12.75">
      <c r="B15" s="17"/>
      <c r="H15" s="100" t="s">
        <v>257</v>
      </c>
      <c r="I15" s="100"/>
    </row>
    <row r="16" spans="2:9" ht="12.75">
      <c r="B16" s="17"/>
      <c r="I16" s="2" t="s">
        <v>138</v>
      </c>
    </row>
    <row r="17" spans="2:9" ht="12.75">
      <c r="B17" s="17"/>
      <c r="H17" s="2" t="s">
        <v>141</v>
      </c>
      <c r="I17" s="2" t="s">
        <v>139</v>
      </c>
    </row>
    <row r="18" spans="2:9" ht="12.75">
      <c r="B18" s="17"/>
      <c r="H18" s="2" t="s">
        <v>142</v>
      </c>
      <c r="I18" s="2" t="s">
        <v>140</v>
      </c>
    </row>
    <row r="19" spans="2:3" ht="12.75">
      <c r="B19" s="17"/>
      <c r="C19" s="1" t="s">
        <v>186</v>
      </c>
    </row>
    <row r="20" spans="2:9" ht="12.75">
      <c r="B20" s="17"/>
      <c r="C20" s="75" t="s">
        <v>34</v>
      </c>
      <c r="D20" s="75"/>
      <c r="E20" s="75"/>
      <c r="F20" s="75"/>
      <c r="G20" s="75"/>
      <c r="H20" s="95">
        <v>23087</v>
      </c>
      <c r="I20" s="96">
        <v>54</v>
      </c>
    </row>
    <row r="21" spans="2:9" ht="13.5" thickBot="1">
      <c r="B21" s="17"/>
      <c r="C21" t="s">
        <v>30</v>
      </c>
      <c r="H21" s="49">
        <v>389376</v>
      </c>
      <c r="I21" s="26">
        <v>412409</v>
      </c>
    </row>
    <row r="22" ht="13.5" thickTop="1">
      <c r="B22" s="17"/>
    </row>
    <row r="23" ht="12.75">
      <c r="B23" s="17"/>
    </row>
    <row r="24" ht="12.75">
      <c r="B24" s="17" t="s">
        <v>59</v>
      </c>
    </row>
    <row r="25" ht="12.75">
      <c r="B25" s="17" t="s">
        <v>246</v>
      </c>
    </row>
    <row r="26" ht="12.75">
      <c r="B26" s="17" t="s">
        <v>123</v>
      </c>
    </row>
    <row r="28" spans="1:2" ht="12.75">
      <c r="A28" s="80" t="s">
        <v>191</v>
      </c>
      <c r="B28" s="19" t="s">
        <v>60</v>
      </c>
    </row>
    <row r="29" ht="12.75">
      <c r="B29" s="17" t="s">
        <v>61</v>
      </c>
    </row>
    <row r="31" spans="1:2" ht="12.75">
      <c r="A31" s="80" t="s">
        <v>192</v>
      </c>
      <c r="B31" s="19" t="s">
        <v>62</v>
      </c>
    </row>
    <row r="32" ht="12.75">
      <c r="B32" s="17" t="s">
        <v>63</v>
      </c>
    </row>
    <row r="34" spans="1:2" ht="12.75">
      <c r="A34" s="80" t="s">
        <v>193</v>
      </c>
      <c r="B34" s="19" t="s">
        <v>64</v>
      </c>
    </row>
    <row r="35" ht="12.75">
      <c r="B35" s="15" t="s">
        <v>187</v>
      </c>
    </row>
    <row r="36" ht="12.75">
      <c r="B36" s="15" t="s">
        <v>65</v>
      </c>
    </row>
    <row r="38" spans="1:2" ht="12.75">
      <c r="A38" s="80" t="s">
        <v>194</v>
      </c>
      <c r="B38" s="20" t="s">
        <v>67</v>
      </c>
    </row>
    <row r="39" ht="12.75">
      <c r="B39" s="20" t="s">
        <v>66</v>
      </c>
    </row>
    <row r="40" ht="12.75">
      <c r="B40" t="s">
        <v>188</v>
      </c>
    </row>
    <row r="41" ht="12.75">
      <c r="B41" t="s">
        <v>68</v>
      </c>
    </row>
    <row r="43" spans="1:2" ht="12.75">
      <c r="A43" s="80" t="s">
        <v>195</v>
      </c>
      <c r="B43" s="1" t="s">
        <v>69</v>
      </c>
    </row>
    <row r="44" ht="12.75">
      <c r="B44" s="15" t="s">
        <v>70</v>
      </c>
    </row>
    <row r="45" ht="12.75">
      <c r="B45" s="15" t="s">
        <v>82</v>
      </c>
    </row>
    <row r="47" spans="1:2" ht="12.75">
      <c r="A47" s="80" t="s">
        <v>196</v>
      </c>
      <c r="B47" s="1" t="s">
        <v>71</v>
      </c>
    </row>
    <row r="48" ht="12.75">
      <c r="B48" t="s">
        <v>258</v>
      </c>
    </row>
    <row r="50" spans="1:2" ht="12.75">
      <c r="A50" s="80" t="s">
        <v>197</v>
      </c>
      <c r="B50" s="1" t="s">
        <v>72</v>
      </c>
    </row>
    <row r="51" ht="12.75">
      <c r="B51" s="15" t="s">
        <v>74</v>
      </c>
    </row>
    <row r="52" ht="12.75">
      <c r="B52" s="17" t="s">
        <v>73</v>
      </c>
    </row>
    <row r="54" spans="1:2" ht="12.75">
      <c r="A54" s="80" t="s">
        <v>198</v>
      </c>
      <c r="B54" s="1" t="s">
        <v>75</v>
      </c>
    </row>
    <row r="55" ht="12.75">
      <c r="B55" t="s">
        <v>189</v>
      </c>
    </row>
    <row r="56" ht="12.75">
      <c r="B56" t="s">
        <v>76</v>
      </c>
    </row>
    <row r="58" spans="1:2" ht="12.75">
      <c r="A58" s="80" t="s">
        <v>199</v>
      </c>
      <c r="B58" s="1" t="s">
        <v>77</v>
      </c>
    </row>
    <row r="59" ht="12.75">
      <c r="B59" s="21" t="s">
        <v>78</v>
      </c>
    </row>
    <row r="60" ht="12.75">
      <c r="B60" t="s">
        <v>79</v>
      </c>
    </row>
    <row r="62" spans="1:2" ht="12.75">
      <c r="A62" s="80" t="s">
        <v>200</v>
      </c>
      <c r="B62" s="1" t="s">
        <v>260</v>
      </c>
    </row>
    <row r="63" ht="12.75">
      <c r="B63" s="15" t="s">
        <v>234</v>
      </c>
    </row>
    <row r="64" ht="12.75">
      <c r="B64" s="17" t="s">
        <v>80</v>
      </c>
    </row>
    <row r="65" ht="12.75">
      <c r="B65" s="17" t="s">
        <v>81</v>
      </c>
    </row>
    <row r="67" spans="1:2" ht="12.75">
      <c r="A67" s="80" t="s">
        <v>201</v>
      </c>
      <c r="B67" s="19" t="s">
        <v>83</v>
      </c>
    </row>
    <row r="68" ht="12.75">
      <c r="B68" s="15" t="s">
        <v>84</v>
      </c>
    </row>
    <row r="70" spans="1:2" ht="12.75">
      <c r="A70" s="80" t="s">
        <v>204</v>
      </c>
      <c r="B70" s="1" t="s">
        <v>85</v>
      </c>
    </row>
    <row r="71" spans="1:12" ht="12.75">
      <c r="A71" s="48"/>
      <c r="B71" s="22" t="s">
        <v>243</v>
      </c>
      <c r="C71" s="23"/>
      <c r="D71" s="23"/>
      <c r="E71" s="23"/>
      <c r="F71" s="23"/>
      <c r="G71" s="23"/>
      <c r="H71" s="23"/>
      <c r="I71" s="23"/>
      <c r="J71" s="23"/>
      <c r="K71" s="23"/>
      <c r="L71" s="24"/>
    </row>
    <row r="72" spans="1:12" ht="12.75">
      <c r="A72" s="48"/>
      <c r="B72" s="22" t="s">
        <v>244</v>
      </c>
      <c r="C72" s="23"/>
      <c r="D72" s="23"/>
      <c r="E72" s="23"/>
      <c r="F72" s="23"/>
      <c r="G72" s="23"/>
      <c r="H72" s="23"/>
      <c r="I72" s="23"/>
      <c r="J72" s="23"/>
      <c r="K72" s="23"/>
      <c r="L72" s="24"/>
    </row>
    <row r="73" spans="1:12" ht="12.75">
      <c r="A73" s="48"/>
      <c r="B73" s="22" t="s">
        <v>245</v>
      </c>
      <c r="C73" s="23"/>
      <c r="D73" s="23"/>
      <c r="E73" s="23"/>
      <c r="F73" s="23"/>
      <c r="G73" s="23"/>
      <c r="H73" s="23"/>
      <c r="I73" s="23"/>
      <c r="J73" s="23"/>
      <c r="K73" s="23"/>
      <c r="L73" s="24"/>
    </row>
    <row r="74" ht="12.75">
      <c r="A74" s="48"/>
    </row>
    <row r="75" spans="1:2" ht="12.75">
      <c r="A75" s="80" t="s">
        <v>205</v>
      </c>
      <c r="B75" s="25" t="s">
        <v>247</v>
      </c>
    </row>
    <row r="76" spans="1:9" ht="12.75">
      <c r="A76" s="48"/>
      <c r="B76" s="15"/>
      <c r="C76" s="16"/>
      <c r="D76" s="16"/>
      <c r="E76" s="16"/>
      <c r="F76" s="16"/>
      <c r="G76" s="16"/>
      <c r="H76" s="16"/>
      <c r="I76" s="16" t="s">
        <v>86</v>
      </c>
    </row>
    <row r="77" spans="1:9" ht="12.75">
      <c r="A77" s="48"/>
      <c r="B77" s="15"/>
      <c r="C77" s="16"/>
      <c r="D77" s="16"/>
      <c r="E77" s="16"/>
      <c r="F77" s="16"/>
      <c r="G77" s="16"/>
      <c r="H77" s="2" t="s">
        <v>87</v>
      </c>
      <c r="I77" s="16" t="s">
        <v>88</v>
      </c>
    </row>
    <row r="78" spans="1:9" ht="12.75">
      <c r="A78" s="48"/>
      <c r="B78" s="15"/>
      <c r="C78" s="16"/>
      <c r="D78" s="16"/>
      <c r="E78" s="16"/>
      <c r="F78" s="16"/>
      <c r="G78" s="16"/>
      <c r="H78" s="2" t="s">
        <v>89</v>
      </c>
      <c r="I78" s="16" t="s">
        <v>89</v>
      </c>
    </row>
    <row r="79" spans="1:9" ht="12.75">
      <c r="A79" s="48"/>
      <c r="B79" s="15"/>
      <c r="C79" s="16"/>
      <c r="D79" s="16"/>
      <c r="E79" s="16"/>
      <c r="F79" s="16"/>
      <c r="G79" s="16"/>
      <c r="H79" s="2" t="s">
        <v>143</v>
      </c>
      <c r="I79" s="2" t="s">
        <v>90</v>
      </c>
    </row>
    <row r="80" spans="1:9" ht="12.75">
      <c r="A80" s="48"/>
      <c r="B80" s="15"/>
      <c r="C80" s="16"/>
      <c r="D80" s="16"/>
      <c r="E80" s="16"/>
      <c r="F80" s="16"/>
      <c r="G80" s="16"/>
      <c r="H80" s="2" t="s">
        <v>4</v>
      </c>
      <c r="I80" s="2" t="s">
        <v>4</v>
      </c>
    </row>
    <row r="81" spans="1:11" ht="13.5" thickBot="1">
      <c r="A81" s="48"/>
      <c r="B81" s="15"/>
      <c r="C81" s="17" t="s">
        <v>7</v>
      </c>
      <c r="D81" s="16"/>
      <c r="E81" s="16"/>
      <c r="F81" s="16"/>
      <c r="G81" s="16"/>
      <c r="H81" s="26">
        <v>49778</v>
      </c>
      <c r="I81" s="26">
        <v>63104</v>
      </c>
      <c r="K81" s="27"/>
    </row>
    <row r="82" spans="1:11" ht="14.25" thickBot="1" thickTop="1">
      <c r="A82" s="48"/>
      <c r="B82" s="15"/>
      <c r="C82" s="17" t="s">
        <v>91</v>
      </c>
      <c r="D82" s="16"/>
      <c r="E82" s="16"/>
      <c r="F82" s="16"/>
      <c r="G82" s="16"/>
      <c r="H82" s="28">
        <v>1610</v>
      </c>
      <c r="I82" s="28">
        <v>12537</v>
      </c>
      <c r="K82" s="27"/>
    </row>
    <row r="83" spans="1:10" ht="13.5" thickTop="1">
      <c r="A83" s="48"/>
      <c r="B83" s="15"/>
      <c r="C83" s="16"/>
      <c r="D83" s="16"/>
      <c r="E83" s="16"/>
      <c r="F83" s="16"/>
      <c r="G83" s="16"/>
      <c r="H83" s="16"/>
      <c r="I83" s="29"/>
      <c r="J83" s="16"/>
    </row>
    <row r="84" spans="1:11" ht="12.75">
      <c r="A84" s="48"/>
      <c r="B84" s="30" t="s">
        <v>255</v>
      </c>
      <c r="C84" s="31"/>
      <c r="D84" s="31"/>
      <c r="E84" s="31"/>
      <c r="F84" s="31"/>
      <c r="G84" s="31"/>
      <c r="H84" s="31"/>
      <c r="I84" s="31"/>
      <c r="J84" s="31"/>
      <c r="K84" s="32"/>
    </row>
    <row r="85" spans="1:11" ht="12.75">
      <c r="A85" s="48"/>
      <c r="B85" s="30" t="s">
        <v>253</v>
      </c>
      <c r="C85" s="31"/>
      <c r="D85" s="31"/>
      <c r="E85" s="31"/>
      <c r="F85" s="31"/>
      <c r="G85" s="31"/>
      <c r="H85" s="31"/>
      <c r="I85" s="31"/>
      <c r="J85" s="31"/>
      <c r="K85" s="32"/>
    </row>
    <row r="86" spans="1:11" ht="12.75">
      <c r="A86" s="48"/>
      <c r="B86" s="30" t="s">
        <v>252</v>
      </c>
      <c r="C86" s="31"/>
      <c r="D86" s="31"/>
      <c r="E86" s="31"/>
      <c r="F86" s="31"/>
      <c r="G86" s="31"/>
      <c r="H86" s="31"/>
      <c r="I86" s="31"/>
      <c r="J86" s="31"/>
      <c r="K86" s="32"/>
    </row>
    <row r="87" ht="12.75">
      <c r="A87" s="80"/>
    </row>
    <row r="88" spans="1:2" ht="12.75">
      <c r="A88" s="80" t="s">
        <v>206</v>
      </c>
      <c r="B88" s="33" t="s">
        <v>92</v>
      </c>
    </row>
    <row r="89" spans="1:2" ht="12.75">
      <c r="A89" s="48"/>
      <c r="B89" s="24" t="s">
        <v>267</v>
      </c>
    </row>
    <row r="90" spans="1:2" ht="12.75">
      <c r="A90" s="48"/>
      <c r="B90" s="24" t="s">
        <v>275</v>
      </c>
    </row>
    <row r="91" spans="1:2" ht="12.75">
      <c r="A91" s="48"/>
      <c r="B91" s="24" t="s">
        <v>276</v>
      </c>
    </row>
    <row r="92" spans="1:2" ht="12.75">
      <c r="A92" s="80"/>
      <c r="B92" s="15"/>
    </row>
    <row r="93" spans="1:2" ht="12.75">
      <c r="A93" s="80" t="s">
        <v>207</v>
      </c>
      <c r="B93" s="1" t="s">
        <v>94</v>
      </c>
    </row>
    <row r="94" spans="1:2" ht="12.75">
      <c r="A94" s="48"/>
      <c r="B94" s="1" t="s">
        <v>93</v>
      </c>
    </row>
    <row r="95" spans="1:2" ht="12.75">
      <c r="A95" s="48"/>
      <c r="B95" t="s">
        <v>203</v>
      </c>
    </row>
    <row r="96" spans="1:2" ht="12.75">
      <c r="A96" s="48"/>
      <c r="B96" t="s">
        <v>95</v>
      </c>
    </row>
    <row r="97" ht="12.75">
      <c r="A97" s="80"/>
    </row>
    <row r="98" spans="1:2" ht="12.75">
      <c r="A98" s="80" t="s">
        <v>208</v>
      </c>
      <c r="B98" s="1" t="s">
        <v>9</v>
      </c>
    </row>
    <row r="99" spans="1:9" ht="12.75">
      <c r="A99" s="80"/>
      <c r="B99" s="1"/>
      <c r="I99" s="2" t="s">
        <v>223</v>
      </c>
    </row>
    <row r="100" spans="1:12" ht="12.75">
      <c r="A100" s="48"/>
      <c r="H100" s="34" t="s">
        <v>87</v>
      </c>
      <c r="I100" s="83" t="s">
        <v>224</v>
      </c>
      <c r="L100" s="34"/>
    </row>
    <row r="101" spans="1:12" ht="12.75">
      <c r="A101" s="48"/>
      <c r="H101" s="34" t="s">
        <v>96</v>
      </c>
      <c r="I101" s="2" t="s">
        <v>89</v>
      </c>
      <c r="L101" s="3"/>
    </row>
    <row r="102" spans="1:12" ht="12.75">
      <c r="A102" s="48"/>
      <c r="H102" s="34" t="s">
        <v>143</v>
      </c>
      <c r="I102" s="2" t="s">
        <v>225</v>
      </c>
      <c r="L102" s="34"/>
    </row>
    <row r="103" spans="1:12" ht="12.75">
      <c r="A103" s="48"/>
      <c r="H103" s="34" t="s">
        <v>4</v>
      </c>
      <c r="I103" s="39" t="s">
        <v>4</v>
      </c>
      <c r="L103" s="34"/>
    </row>
    <row r="104" spans="1:9" ht="12.75">
      <c r="A104" s="48"/>
      <c r="C104" t="s">
        <v>130</v>
      </c>
      <c r="H104" s="82">
        <v>15</v>
      </c>
      <c r="I104" s="7">
        <v>565</v>
      </c>
    </row>
    <row r="105" spans="1:12" ht="12.75">
      <c r="A105" s="48"/>
      <c r="C105" s="75" t="s">
        <v>268</v>
      </c>
      <c r="H105" s="81">
        <v>1760</v>
      </c>
      <c r="I105" s="8">
        <v>0</v>
      </c>
      <c r="L105" s="53"/>
    </row>
    <row r="106" spans="1:12" ht="12.75">
      <c r="A106" s="48"/>
      <c r="H106" s="52">
        <f>+H104+H105</f>
        <v>1775</v>
      </c>
      <c r="I106" s="7">
        <f>+I104+I105</f>
        <v>565</v>
      </c>
      <c r="L106" s="92"/>
    </row>
    <row r="107" spans="1:9" ht="12.75">
      <c r="A107" s="48"/>
      <c r="C107" t="s">
        <v>129</v>
      </c>
      <c r="H107" s="51">
        <v>485</v>
      </c>
      <c r="I107" s="7">
        <v>862</v>
      </c>
    </row>
    <row r="108" spans="1:9" ht="13.5" thickBot="1">
      <c r="A108" s="48"/>
      <c r="H108" s="36">
        <f>+H107+H106</f>
        <v>2260</v>
      </c>
      <c r="I108" s="12">
        <f>+I106+I107</f>
        <v>1427</v>
      </c>
    </row>
    <row r="109" spans="1:9" ht="13.5" thickTop="1">
      <c r="A109" s="48"/>
      <c r="I109" s="50"/>
    </row>
    <row r="110" spans="1:9" ht="12.75">
      <c r="A110" s="48"/>
      <c r="B110" s="75" t="s">
        <v>265</v>
      </c>
      <c r="I110" s="50"/>
    </row>
    <row r="111" spans="1:9" ht="12.75">
      <c r="A111" s="48"/>
      <c r="B111" s="75" t="s">
        <v>266</v>
      </c>
      <c r="I111" s="52"/>
    </row>
    <row r="112" spans="1:9" ht="12.75">
      <c r="A112" s="48"/>
      <c r="I112" s="52"/>
    </row>
    <row r="113" spans="1:9" ht="12.75">
      <c r="A113" s="80" t="s">
        <v>215</v>
      </c>
      <c r="B113" s="1" t="s">
        <v>216</v>
      </c>
      <c r="I113" s="52"/>
    </row>
    <row r="114" spans="1:9" ht="12.75">
      <c r="A114" s="48"/>
      <c r="B114" t="s">
        <v>217</v>
      </c>
      <c r="I114" s="52"/>
    </row>
    <row r="115" spans="1:9" ht="12.75">
      <c r="A115" s="48"/>
      <c r="B115" t="s">
        <v>218</v>
      </c>
      <c r="I115" s="52"/>
    </row>
    <row r="116" spans="1:9" ht="12.75">
      <c r="A116" s="48"/>
      <c r="I116" s="52"/>
    </row>
    <row r="117" spans="1:2" ht="12.75">
      <c r="A117" s="80" t="s">
        <v>209</v>
      </c>
      <c r="B117" s="1" t="s">
        <v>97</v>
      </c>
    </row>
    <row r="118" spans="1:2" ht="12.75">
      <c r="A118" s="48"/>
      <c r="B118" s="15" t="s">
        <v>104</v>
      </c>
    </row>
    <row r="119" spans="1:2" ht="12.75">
      <c r="A119" s="48"/>
      <c r="B119" t="s">
        <v>105</v>
      </c>
    </row>
    <row r="120" ht="12.75">
      <c r="A120" s="48"/>
    </row>
    <row r="121" spans="1:2" ht="12.75">
      <c r="A121" s="48"/>
      <c r="B121" t="s">
        <v>226</v>
      </c>
    </row>
    <row r="122" spans="1:9" ht="12.75">
      <c r="A122" s="48"/>
      <c r="I122" s="2" t="s">
        <v>4</v>
      </c>
    </row>
    <row r="123" spans="1:9" ht="12.75">
      <c r="A123" s="48"/>
      <c r="C123" t="s">
        <v>98</v>
      </c>
      <c r="I123" s="7">
        <v>17455</v>
      </c>
    </row>
    <row r="124" spans="1:9" ht="12.75">
      <c r="A124" s="48"/>
      <c r="C124" t="s">
        <v>99</v>
      </c>
      <c r="I124" s="35">
        <v>-3000</v>
      </c>
    </row>
    <row r="125" spans="1:9" ht="13.5" thickBot="1">
      <c r="A125" s="48"/>
      <c r="C125" t="s">
        <v>100</v>
      </c>
      <c r="I125" s="36">
        <f>+I123+I124</f>
        <v>14455</v>
      </c>
    </row>
    <row r="126" ht="13.5" thickTop="1">
      <c r="A126" s="48"/>
    </row>
    <row r="127" spans="1:9" ht="13.5" thickBot="1">
      <c r="A127" s="48"/>
      <c r="C127" t="s">
        <v>101</v>
      </c>
      <c r="I127" s="38">
        <v>24242</v>
      </c>
    </row>
    <row r="128" ht="13.5" thickTop="1">
      <c r="A128" s="48"/>
    </row>
    <row r="129" spans="1:2" ht="12.75">
      <c r="A129" s="80" t="s">
        <v>210</v>
      </c>
      <c r="B129" s="1" t="s">
        <v>102</v>
      </c>
    </row>
    <row r="130" spans="1:2" ht="12.75">
      <c r="A130" s="48"/>
      <c r="B130" s="15" t="s">
        <v>256</v>
      </c>
    </row>
    <row r="131" spans="1:2" ht="12.75">
      <c r="A131" s="48"/>
      <c r="B131" s="15"/>
    </row>
    <row r="132" spans="1:2" ht="12.75">
      <c r="A132" s="80" t="s">
        <v>211</v>
      </c>
      <c r="B132" s="1" t="s">
        <v>103</v>
      </c>
    </row>
    <row r="133" spans="1:8" ht="12.75">
      <c r="A133" s="48"/>
      <c r="B133" s="15" t="s">
        <v>106</v>
      </c>
      <c r="C133" s="16"/>
      <c r="D133" s="16"/>
      <c r="E133" s="16"/>
      <c r="F133" s="16"/>
      <c r="G133" s="16"/>
      <c r="H133" s="16"/>
    </row>
    <row r="134" spans="1:9" ht="12.75">
      <c r="A134" s="48"/>
      <c r="B134" s="16"/>
      <c r="C134" s="16"/>
      <c r="D134" s="16"/>
      <c r="E134" s="16"/>
      <c r="F134" s="16"/>
      <c r="G134" s="16"/>
      <c r="I134" s="39" t="s">
        <v>4</v>
      </c>
    </row>
    <row r="135" spans="1:9" ht="12.75">
      <c r="A135" s="48"/>
      <c r="B135" s="16"/>
      <c r="C135" s="15" t="s">
        <v>107</v>
      </c>
      <c r="D135" s="16"/>
      <c r="E135" s="16"/>
      <c r="F135" s="16"/>
      <c r="G135" s="16"/>
      <c r="I135" s="37"/>
    </row>
    <row r="136" spans="1:9" ht="12.75">
      <c r="A136" s="48"/>
      <c r="B136" s="88"/>
      <c r="C136" s="40" t="s">
        <v>108</v>
      </c>
      <c r="D136" s="16"/>
      <c r="E136" s="16"/>
      <c r="F136" s="16"/>
      <c r="G136" s="16"/>
      <c r="I136" s="37">
        <v>4500</v>
      </c>
    </row>
    <row r="137" spans="1:9" ht="12.75">
      <c r="A137" s="48"/>
      <c r="B137" s="16"/>
      <c r="C137" s="40" t="s">
        <v>109</v>
      </c>
      <c r="D137" s="16"/>
      <c r="E137" s="16"/>
      <c r="F137" s="16"/>
      <c r="G137" s="16"/>
      <c r="I137" s="37">
        <f>+I142</f>
        <v>14168</v>
      </c>
    </row>
    <row r="138" spans="1:9" ht="13.5" thickBot="1">
      <c r="A138" s="48"/>
      <c r="B138" s="16"/>
      <c r="C138" s="40"/>
      <c r="D138" s="16"/>
      <c r="E138" s="16"/>
      <c r="F138" s="16"/>
      <c r="G138" s="16"/>
      <c r="I138" s="41">
        <f>SUM(I136:I137)</f>
        <v>18668</v>
      </c>
    </row>
    <row r="139" spans="1:9" ht="13.5" thickTop="1">
      <c r="A139" s="48"/>
      <c r="B139" s="16"/>
      <c r="C139" s="40"/>
      <c r="D139" s="16"/>
      <c r="E139" s="16"/>
      <c r="F139" s="16"/>
      <c r="G139" s="16"/>
      <c r="I139" s="37"/>
    </row>
    <row r="140" spans="1:9" ht="12.75">
      <c r="A140" s="48"/>
      <c r="B140" s="16"/>
      <c r="C140" s="15" t="s">
        <v>110</v>
      </c>
      <c r="D140" s="16"/>
      <c r="E140" s="16"/>
      <c r="F140" s="16"/>
      <c r="G140" s="16"/>
      <c r="I140" s="37"/>
    </row>
    <row r="141" spans="1:9" ht="12.75">
      <c r="A141" s="48"/>
      <c r="B141" s="16"/>
      <c r="C141" s="40" t="s">
        <v>109</v>
      </c>
      <c r="D141" s="16"/>
      <c r="E141" s="16"/>
      <c r="F141" s="16"/>
      <c r="G141" s="16"/>
      <c r="I141" s="37">
        <v>17336</v>
      </c>
    </row>
    <row r="142" spans="1:9" ht="12.75">
      <c r="A142" s="48"/>
      <c r="B142" s="16"/>
      <c r="C142" s="15" t="s">
        <v>111</v>
      </c>
      <c r="D142" s="16"/>
      <c r="E142" s="16"/>
      <c r="F142" s="16"/>
      <c r="G142" s="16"/>
      <c r="I142" s="37">
        <f>7084*2</f>
        <v>14168</v>
      </c>
    </row>
    <row r="143" spans="1:9" ht="13.5" thickBot="1">
      <c r="A143" s="48"/>
      <c r="B143" s="16"/>
      <c r="C143" s="40"/>
      <c r="D143" s="16"/>
      <c r="E143" s="16"/>
      <c r="F143" s="16"/>
      <c r="G143" s="16"/>
      <c r="I143" s="41">
        <f>+I141-I142</f>
        <v>3168</v>
      </c>
    </row>
    <row r="144" ht="13.5" thickTop="1">
      <c r="A144" s="48"/>
    </row>
    <row r="145" spans="1:2" ht="12.75">
      <c r="A145" s="80" t="s">
        <v>212</v>
      </c>
      <c r="B145" s="1" t="s">
        <v>112</v>
      </c>
    </row>
    <row r="146" spans="1:2" ht="12.75">
      <c r="A146" s="48"/>
      <c r="B146" s="15" t="s">
        <v>113</v>
      </c>
    </row>
    <row r="147" spans="1:2" ht="12.75">
      <c r="A147" s="48"/>
      <c r="B147" s="17" t="s">
        <v>114</v>
      </c>
    </row>
    <row r="148" ht="12.75">
      <c r="A148" s="48"/>
    </row>
    <row r="149" spans="1:2" ht="12.75">
      <c r="A149" s="80" t="s">
        <v>213</v>
      </c>
      <c r="B149" s="1" t="s">
        <v>115</v>
      </c>
    </row>
    <row r="150" spans="1:2" ht="12.75">
      <c r="A150" s="48"/>
      <c r="B150" s="15" t="s">
        <v>116</v>
      </c>
    </row>
    <row r="151" ht="12.75">
      <c r="A151" s="48"/>
    </row>
    <row r="152" spans="1:2" ht="12.75">
      <c r="A152" s="80" t="s">
        <v>214</v>
      </c>
      <c r="B152" s="1" t="s">
        <v>117</v>
      </c>
    </row>
    <row r="153" spans="1:2" ht="12.75">
      <c r="A153" s="48"/>
      <c r="B153" s="15" t="s">
        <v>118</v>
      </c>
    </row>
    <row r="154" ht="12.75">
      <c r="A154" s="48"/>
    </row>
    <row r="155" spans="1:2" ht="12.75">
      <c r="A155" s="80" t="s">
        <v>202</v>
      </c>
      <c r="B155" s="1" t="s">
        <v>219</v>
      </c>
    </row>
    <row r="156" ht="12.75">
      <c r="B156" t="s">
        <v>220</v>
      </c>
    </row>
    <row r="157" ht="12.75">
      <c r="B157" t="s">
        <v>248</v>
      </c>
    </row>
    <row r="158" ht="12.75">
      <c r="B158" t="s">
        <v>227</v>
      </c>
    </row>
    <row r="159" ht="12.75">
      <c r="B159" t="s">
        <v>249</v>
      </c>
    </row>
    <row r="160" ht="12.75">
      <c r="B160" t="s">
        <v>242</v>
      </c>
    </row>
    <row r="161" ht="12.75">
      <c r="B161" t="s">
        <v>241</v>
      </c>
    </row>
    <row r="163" ht="12.75">
      <c r="B163" t="s">
        <v>221</v>
      </c>
    </row>
    <row r="164" ht="12.75">
      <c r="B164" t="s">
        <v>250</v>
      </c>
    </row>
    <row r="165" ht="12.75">
      <c r="B165" t="s">
        <v>146</v>
      </c>
    </row>
    <row r="166" ht="12.75">
      <c r="B166" t="s">
        <v>251</v>
      </c>
    </row>
    <row r="167" ht="12.75">
      <c r="B167" t="s">
        <v>222</v>
      </c>
    </row>
    <row r="169" ht="12.75">
      <c r="B169" t="s">
        <v>119</v>
      </c>
    </row>
    <row r="171" spans="2:9" ht="12.75">
      <c r="B171" t="s">
        <v>120</v>
      </c>
      <c r="I171" s="7">
        <v>182565500</v>
      </c>
    </row>
    <row r="172" spans="2:9" ht="12.75">
      <c r="B172" t="s">
        <v>121</v>
      </c>
      <c r="I172" s="7">
        <v>358603</v>
      </c>
    </row>
    <row r="173" spans="2:9" ht="13.5" thickBot="1">
      <c r="B173" t="s">
        <v>122</v>
      </c>
      <c r="I173" s="12">
        <f>+I171+I172</f>
        <v>182924103</v>
      </c>
    </row>
    <row r="174" ht="13.5" thickTop="1"/>
    <row r="175" ht="12.75">
      <c r="B175" t="s">
        <v>277</v>
      </c>
    </row>
    <row r="176" ht="12.75">
      <c r="B176" t="s">
        <v>230</v>
      </c>
    </row>
    <row r="177" ht="12.75">
      <c r="B177" t="s">
        <v>231</v>
      </c>
    </row>
    <row r="179" spans="1:2" ht="12.75">
      <c r="A179" s="1" t="s">
        <v>232</v>
      </c>
      <c r="B179" s="1" t="s">
        <v>233</v>
      </c>
    </row>
    <row r="180" ht="12.75">
      <c r="B180" t="s">
        <v>270</v>
      </c>
    </row>
    <row r="181" ht="12.75">
      <c r="B181" t="s">
        <v>269</v>
      </c>
    </row>
    <row r="187" spans="2:5" ht="12.75">
      <c r="B187" s="15" t="s">
        <v>124</v>
      </c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2:5" ht="12.75">
      <c r="B191" s="15"/>
      <c r="C191" s="16"/>
      <c r="D191" s="16"/>
      <c r="E191" s="16"/>
    </row>
    <row r="192" spans="2:5" ht="12.75">
      <c r="B192" s="15" t="s">
        <v>125</v>
      </c>
      <c r="C192" s="16"/>
      <c r="D192" s="16"/>
      <c r="E192" s="16"/>
    </row>
    <row r="193" spans="2:5" ht="12.75">
      <c r="B193" s="15" t="s">
        <v>259</v>
      </c>
      <c r="C193" s="16"/>
      <c r="D193" s="16"/>
      <c r="E193" s="16"/>
    </row>
    <row r="194" spans="3:5" ht="12.75">
      <c r="C194" s="16"/>
      <c r="D194" s="16"/>
      <c r="E194" s="16"/>
    </row>
    <row r="195" spans="2:5" ht="12.75">
      <c r="B195" s="42" t="s">
        <v>235</v>
      </c>
      <c r="C195" s="16"/>
      <c r="D195" s="16"/>
      <c r="E195" s="16"/>
    </row>
    <row r="196" spans="2:5" ht="12.75">
      <c r="B196" s="15" t="s">
        <v>126</v>
      </c>
      <c r="C196" s="16"/>
      <c r="D196" s="16"/>
      <c r="E196" s="16"/>
    </row>
  </sheetData>
  <mergeCells count="1">
    <mergeCell ref="H15:I15"/>
  </mergeCells>
  <printOptions/>
  <pageMargins left="1.08" right="0.75" top="1" bottom="1" header="0.5" footer="0.5"/>
  <pageSetup horizontalDpi="600" verticalDpi="600" orientation="portrait" paperSize="9" scale="74" r:id="rId1"/>
  <headerFooter alignWithMargins="0">
    <oddFooter>&amp;CPage &amp;P</oddFooter>
  </headerFooter>
  <rowBreaks count="2" manualBreakCount="2">
    <brk id="66" max="9" man="1"/>
    <brk id="1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hooikoon</cp:lastModifiedBy>
  <cp:lastPrinted>2002-10-24T09:28:45Z</cp:lastPrinted>
  <dcterms:created xsi:type="dcterms:W3CDTF">2002-09-05T08:26:04Z</dcterms:created>
  <dcterms:modified xsi:type="dcterms:W3CDTF">2002-10-24T03:22:29Z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