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060" activeTab="2"/>
  </bookViews>
  <sheets>
    <sheet name="Profit and Loss" sheetId="1" r:id="rId1"/>
    <sheet name="Balance Sheet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<sst xmlns="http://schemas.openxmlformats.org/spreadsheetml/2006/main" count="293" uniqueCount="187">
  <si>
    <t>CONSOLIDATED INCOME STATEMENT</t>
  </si>
  <si>
    <t xml:space="preserve">Turnover </t>
  </si>
  <si>
    <t>Investment income</t>
  </si>
  <si>
    <t>Other income including</t>
  </si>
  <si>
    <t>interest income</t>
  </si>
  <si>
    <t>(b)</t>
  </si>
  <si>
    <t>(c)</t>
  </si>
  <si>
    <t>Operating profit/(loss) before</t>
  </si>
  <si>
    <t>interest on borrowings,</t>
  </si>
  <si>
    <t xml:space="preserve">depreciation and </t>
  </si>
  <si>
    <t>amortisation, exceptional</t>
  </si>
  <si>
    <t>items, income tax, minority</t>
  </si>
  <si>
    <t>interests and extraordinary</t>
  </si>
  <si>
    <t>items.</t>
  </si>
  <si>
    <t>Less interest on borrowings</t>
  </si>
  <si>
    <t>Less depreciation and</t>
  </si>
  <si>
    <t>amortisation</t>
  </si>
  <si>
    <t>Exceptional items</t>
  </si>
  <si>
    <t>(d)</t>
  </si>
  <si>
    <t>(e)</t>
  </si>
  <si>
    <t>Operating profit/(loss) after</t>
  </si>
  <si>
    <t>amortisation and exceptional</t>
  </si>
  <si>
    <t>items but before income tax,</t>
  </si>
  <si>
    <t>minority interests and</t>
  </si>
  <si>
    <t>Share in the results of</t>
  </si>
  <si>
    <t>associated companies</t>
  </si>
  <si>
    <t>Profit/(loss) before taxation,</t>
  </si>
  <si>
    <t>Taxation</t>
  </si>
  <si>
    <t>Profit/(loss) after taxation,</t>
  </si>
  <si>
    <t>attributable to members of</t>
  </si>
  <si>
    <t>the Company</t>
  </si>
  <si>
    <t>(f)</t>
  </si>
  <si>
    <t>(g)</t>
  </si>
  <si>
    <t>(h)</t>
  </si>
  <si>
    <t>(j)</t>
  </si>
  <si>
    <t>(l)</t>
  </si>
  <si>
    <t>and extraordinary items</t>
  </si>
  <si>
    <t>Earnings per share based</t>
  </si>
  <si>
    <t>on 2(j) above after deducting</t>
  </si>
  <si>
    <t>any provision for preference</t>
  </si>
  <si>
    <t>dividends, if any :</t>
  </si>
  <si>
    <t>Net tangible assets per</t>
  </si>
  <si>
    <t>share (RM)</t>
  </si>
  <si>
    <t>Dividend per share (sen)</t>
  </si>
  <si>
    <t>Dividend Description</t>
  </si>
  <si>
    <t>(a)</t>
  </si>
  <si>
    <t>(I)  Profit/(loss) after taxation,</t>
  </si>
  <si>
    <t xml:space="preserve">     before deducting minority</t>
  </si>
  <si>
    <t>(ii)  Less minority interests</t>
  </si>
  <si>
    <t xml:space="preserve">     interests</t>
  </si>
  <si>
    <t>(k)</t>
  </si>
  <si>
    <t xml:space="preserve">      the Company</t>
  </si>
  <si>
    <t>(iii) Extraordinary items</t>
  </si>
  <si>
    <t xml:space="preserve">     attributable to members of</t>
  </si>
  <si>
    <t>(I)   Basic (based on</t>
  </si>
  <si>
    <t>(ii)  Fully diluted (based on</t>
  </si>
  <si>
    <t xml:space="preserve">     ordinary shares - sen)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</si>
  <si>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</si>
  <si>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</si>
  <si>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</si>
  <si>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</si>
  <si>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</si>
  <si>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</si>
  <si>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</si>
  <si>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</si>
  <si>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</si>
  <si>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</si>
  <si>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</si>
  <si>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 xml:space="preserve"> -</t>
  </si>
  <si>
    <t>TASEK CORPORATION BERHAD</t>
  </si>
  <si>
    <t xml:space="preserve">     (Company No: 4698-W)</t>
  </si>
  <si>
    <t xml:space="preserve">   Incorporated in Malaysia</t>
  </si>
  <si>
    <t>(I)   Extraordinary items</t>
  </si>
  <si>
    <t>Fixed Assets</t>
  </si>
  <si>
    <t>Subsidiary Companies</t>
  </si>
  <si>
    <t>Associated Companies</t>
  </si>
  <si>
    <t>Investments</t>
  </si>
  <si>
    <t>Expenditure Carried Forward</t>
  </si>
  <si>
    <t>Current Assets</t>
  </si>
  <si>
    <t>Stocks</t>
  </si>
  <si>
    <t>Trade debtors</t>
  </si>
  <si>
    <t>Other debtors, deposits &amp; prepayments</t>
  </si>
  <si>
    <t>Cash and bank balances</t>
  </si>
  <si>
    <t>Less:</t>
  </si>
  <si>
    <t>Current Liabilities</t>
  </si>
  <si>
    <t>Trade creditors</t>
  </si>
  <si>
    <t>Other creditors and accruals</t>
  </si>
  <si>
    <t>Short term borrowings</t>
  </si>
  <si>
    <t>Provision for taxation</t>
  </si>
  <si>
    <t>Proposed dividends</t>
  </si>
  <si>
    <t>Financed by:</t>
  </si>
  <si>
    <t>Share Capital</t>
  </si>
  <si>
    <t>Reserves</t>
  </si>
  <si>
    <t>Share premium</t>
  </si>
  <si>
    <t>Revaluation reserve</t>
  </si>
  <si>
    <t>General reserve</t>
  </si>
  <si>
    <t>Retained profits</t>
  </si>
  <si>
    <t>Shareholders' Fund</t>
  </si>
  <si>
    <t>Term Loan</t>
  </si>
  <si>
    <t>Provision for Retirement Benefits</t>
  </si>
  <si>
    <t>Deferred Taxation</t>
  </si>
  <si>
    <t>Short term deposits with licensed banks</t>
  </si>
  <si>
    <t>Page 3</t>
  </si>
  <si>
    <t>CONSOLIDATED BALANCE SHEET</t>
  </si>
  <si>
    <t>AS AT</t>
  </si>
  <si>
    <t>END OF</t>
  </si>
  <si>
    <t>FINANCIAL</t>
  </si>
  <si>
    <t>YEAR END</t>
  </si>
  <si>
    <t>Page 2</t>
  </si>
  <si>
    <t>Page 4</t>
  </si>
  <si>
    <t xml:space="preserve">QUARTERLY REPORT </t>
  </si>
  <si>
    <t>NOTES</t>
  </si>
  <si>
    <t>There were no pre-acquisition profits included in the results.</t>
  </si>
  <si>
    <t>Total investments, at cost</t>
  </si>
  <si>
    <t>Total investments, at book value</t>
  </si>
  <si>
    <t>Total investments, at market value</t>
  </si>
  <si>
    <t>Page 5</t>
  </si>
  <si>
    <t>There were no contingent liabilities arising at the date of issuance of this report.</t>
  </si>
  <si>
    <t xml:space="preserve">There were no financial instruments negotiated with off balance sheet risk at the date of issuance of </t>
  </si>
  <si>
    <t>this report.</t>
  </si>
  <si>
    <t>There were no pending material litigations at the date of issuance of this report.</t>
  </si>
  <si>
    <t>BY ORDER OF THE BOARD</t>
  </si>
  <si>
    <t>MS WOO LAI KEA</t>
  </si>
  <si>
    <t>Secretary</t>
  </si>
  <si>
    <t>KUALA LUMPUR</t>
  </si>
  <si>
    <t>extraordinary items</t>
  </si>
  <si>
    <t xml:space="preserve">      ordinary shares) (sen)</t>
  </si>
  <si>
    <t xml:space="preserve">statements as compared with the most recent annual financial statements for the year ended </t>
  </si>
  <si>
    <t>The same accounting policies and methods of computation were followed in the quarterly financial</t>
  </si>
  <si>
    <t>There were no changes in the composition of the Company during the current financial year todate</t>
  </si>
  <si>
    <t>including business combination, acquisition or disposal of subsidiaries and long term investments,</t>
  </si>
  <si>
    <t>restructuring and discontinuing operation.</t>
  </si>
  <si>
    <t>There were no profit forecast or guarantee for the period.</t>
  </si>
  <si>
    <t>There was no exceptional item during this quarter.</t>
  </si>
  <si>
    <t>There was no extraordinary item during this quarter.</t>
  </si>
  <si>
    <t>Investment in quoted securities as at the end of this quarter are:-</t>
  </si>
  <si>
    <t>Long term borrowings</t>
  </si>
  <si>
    <t>- Term loan (unsecured)</t>
  </si>
  <si>
    <t>-</t>
  </si>
  <si>
    <t>(Audited)</t>
  </si>
  <si>
    <t>AS AT END OF CURRENT</t>
  </si>
  <si>
    <t>AS AT PRECEDING</t>
  </si>
  <si>
    <t>FINANCIAL YEAR END</t>
  </si>
  <si>
    <t>Net Tangible Assets per Share (RM)</t>
  </si>
  <si>
    <t>(i)</t>
  </si>
  <si>
    <t xml:space="preserve">Restructuring Scheme announced earlier to transfer the cement operations and non-cement related </t>
  </si>
  <si>
    <t>Less: Repayable within 1 year</t>
  </si>
  <si>
    <t>No segmental information is disclosed as the Company only engages in the manufacture and sale of</t>
  </si>
  <si>
    <t>cement and related products in Malaysia.</t>
  </si>
  <si>
    <t>30 June 2000.</t>
  </si>
  <si>
    <t>Taxation comprises the following:</t>
  </si>
  <si>
    <t>There were no acquisitions or disposals of quoted securities for the current financial year todate.</t>
  </si>
  <si>
    <t>Barring unforeseen circumstances, the Group's prospects for the current year are expected to be better</t>
  </si>
  <si>
    <t>than that of the preceding year.</t>
  </si>
  <si>
    <t xml:space="preserve">There were no sales of investments or properties during the current financial year to date. </t>
  </si>
  <si>
    <t>Share of tax of associated companies</t>
  </si>
  <si>
    <t>Following the adoption of MASB standards certain comparative figures in the financial statements have</t>
  </si>
  <si>
    <t>been reclassified to conform with current presentation.</t>
  </si>
  <si>
    <t>Current provision</t>
  </si>
  <si>
    <t xml:space="preserve">There were no issues of any debt or equity securities, share buy-backs, share cancellations, shares </t>
  </si>
  <si>
    <t>held as treasury shares and resale of treasury shares for the current financial year todate.</t>
  </si>
  <si>
    <t>- Bankers' acceptances (unsecured)</t>
  </si>
  <si>
    <t>The operations of the Group continued to be affected by the slow recovery of the construction industry.</t>
  </si>
  <si>
    <t>Quarterly report on results for the financial quarter ended 31 March 2001.</t>
  </si>
  <si>
    <t>UNAUDITED RESULTS FOR THE 3rd QUARTER ENDED 31 MARCH 2001</t>
  </si>
  <si>
    <t>-107</t>
  </si>
  <si>
    <t>Net Current Liabilities</t>
  </si>
  <si>
    <t xml:space="preserve">There were no major development during the current quarter ended 31 March 2001 in the Company's </t>
  </si>
  <si>
    <t>Bank borrowings as at 31 March 2001:-</t>
  </si>
  <si>
    <t xml:space="preserve">Current </t>
  </si>
  <si>
    <t>Quarter</t>
  </si>
  <si>
    <t>31.3.2001</t>
  </si>
  <si>
    <t xml:space="preserve">Preceding </t>
  </si>
  <si>
    <t>31.12.2000</t>
  </si>
  <si>
    <t>The results of the Group for the current quarter ended 31 March 2001 was lower as compared to the</t>
  </si>
  <si>
    <t>18  May 2001</t>
  </si>
  <si>
    <t>The provision for taxation for the Group and the Company are disproportionate to the profit for the period because of the availability of tax reinvestment allowance.</t>
  </si>
  <si>
    <t xml:space="preserve">properties to wholly-owned subsidiaries.  </t>
  </si>
  <si>
    <t>The Group's Executive Share Option Scheme was implemented with effect from 8 March 2001.</t>
  </si>
  <si>
    <t>preceding quarter due to the seasonal slowdown in construction activities during the festive months of</t>
  </si>
  <si>
    <t xml:space="preserve">The Company's profit before taxation for the current quarter was lower by 57% as compared to the </t>
  </si>
  <si>
    <t>January and February 2001.</t>
  </si>
  <si>
    <t>preceding quarter for the same reason as in Note 17 above, although the results of the associated</t>
  </si>
  <si>
    <t>companies improved slightly.</t>
  </si>
  <si>
    <t>Amount due from Associated Companies</t>
  </si>
  <si>
    <t>(Unaudited)</t>
  </si>
  <si>
    <t>No interim dividend has been declared for the current quarter ended 31 March 2001 (2000: Nil).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</si>
</sst>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0000"/>
    <numFmt numFmtId="179" formatCode="#,##0_ ;[Red]\-#,##0\ "/>
    <numFmt numFmtId="180" formatCode="#,##0.00_ ;[Red]\-#,##0.00\ "/>
    <numFmt numFmtId="181" formatCode="#,##0.0_ ;[Red]\-#,##0.0\ "/>
    <numFmt numFmtId="182" formatCode="#,##0.0_);\(#,##0.0\)"/>
    <numFmt numFmtId="183" formatCode="_-* #,##0.0_-;\-* #,##0.0_-;_-* &quot;-&quot;??_-;_-@_-"/>
    <numFmt numFmtId="184" formatCode="_-* #,##0_-;\-* #,##0_-;_-* &quot;-&quot;??_-;_-@_-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-* #,##0.000_-;\-* #,##0.000_-;_-* &quot;-&quot;??_-;_-@_-"/>
    <numFmt numFmtId="192" formatCode="_-* #,##0.0000_-;\-* #,##0.0000_-;_-* &quot;-&quot;??_-;_-@_-"/>
    <numFmt numFmtId="193" formatCode="mm/dd/yy"/>
    <numFmt numFmtId="194" formatCode="#,##0.00;[Red]#,##0.00"/>
    <numFmt numFmtId="195" formatCode="0.0"/>
    <numFmt numFmtId="196" formatCode="0.00_ ;[Red]\-0.00\ "/>
    <numFmt numFmtId="197" formatCode="0.0_ ;[Red]\-0.0\ "/>
    <numFmt numFmtId="198" formatCode="0_ ;[Red]\-0\ "/>
    <numFmt numFmtId="199" formatCode="#,##0.000_ ;[Red]\-#,##0.000\ "/>
    <numFmt numFmtId="200" formatCode="#,##0.0000_ ;[Red]\-#,##0.0000\ "/>
    <numFmt numFmtId="201" formatCode="d\-mmm\-yyyy"/>
  </numFmts>
  <fonts count="9">
    <font>
      <sz val="10"/>
      <name val="Arial"/>
      <family val="0"/>
    </font>
    <font>
      <b/>
      <sz val="10"/>
      <name val="Helv"/>
      <family val="0"/>
    </font>
    <font>
      <sz val="11"/>
      <name val="Helv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Helv"/>
      <family val="0"/>
    </font>
    <font>
      <u val="single"/>
      <sz val="10"/>
      <name val="Helv"/>
      <family val="0"/>
    </font>
    <font>
      <b/>
      <sz val="8"/>
      <name val="Helv"/>
      <family val="0"/>
    </font>
    <font>
      <b/>
      <sz val="11"/>
      <name val="Helv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Continuous"/>
      <protection/>
    </xf>
    <xf numFmtId="0" fontId="0" fillId="0" borderId="2" xfId="0" applyBorder="1" applyAlignment="1">
      <alignment horizontal="centerContinuous"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3" xfId="0" applyNumberFormat="1" applyBorder="1" applyAlignment="1" applyProtection="1">
      <alignment horizontal="center"/>
      <protection/>
    </xf>
    <xf numFmtId="14" fontId="0" fillId="0" borderId="4" xfId="0" applyNumberFormat="1" applyBorder="1" applyAlignment="1" applyProtection="1">
      <alignment horizontal="center"/>
      <protection/>
    </xf>
    <xf numFmtId="179" fontId="0" fillId="0" borderId="7" xfId="0" applyNumberFormat="1" applyBorder="1" applyAlignment="1" applyProtection="1">
      <alignment/>
      <protection/>
    </xf>
    <xf numFmtId="179" fontId="0" fillId="0" borderId="0" xfId="0" applyNumberFormat="1" applyAlignment="1">
      <alignment/>
    </xf>
    <xf numFmtId="179" fontId="0" fillId="0" borderId="0" xfId="0" applyNumberFormat="1" applyAlignment="1" applyProtection="1">
      <alignment/>
      <protection/>
    </xf>
    <xf numFmtId="179" fontId="0" fillId="0" borderId="0" xfId="0" applyNumberFormat="1" applyAlignment="1">
      <alignment horizontal="right"/>
    </xf>
    <xf numFmtId="179" fontId="0" fillId="0" borderId="0" xfId="0" applyNumberFormat="1" applyAlignment="1" applyProtection="1">
      <alignment horizontal="right"/>
      <protection/>
    </xf>
    <xf numFmtId="179" fontId="2" fillId="0" borderId="0" xfId="0" applyNumberFormat="1" applyFont="1" applyAlignment="1">
      <alignment horizontal="right"/>
    </xf>
    <xf numFmtId="17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179" fontId="0" fillId="0" borderId="8" xfId="0" applyNumberFormat="1" applyBorder="1" applyAlignment="1" applyProtection="1">
      <alignment horizontal="right"/>
      <protection/>
    </xf>
    <xf numFmtId="179" fontId="0" fillId="0" borderId="0" xfId="0" applyNumberFormat="1" applyBorder="1" applyAlignment="1" applyProtection="1">
      <alignment horizontal="right"/>
      <protection/>
    </xf>
    <xf numFmtId="179" fontId="0" fillId="0" borderId="8" xfId="0" applyNumberFormat="1" applyBorder="1" applyAlignment="1" applyProtection="1">
      <alignment/>
      <protection/>
    </xf>
    <xf numFmtId="179" fontId="2" fillId="0" borderId="8" xfId="0" applyNumberFormat="1" applyFont="1" applyBorder="1" applyAlignment="1">
      <alignment horizontal="right"/>
    </xf>
    <xf numFmtId="179" fontId="0" fillId="0" borderId="8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9" fontId="0" fillId="0" borderId="9" xfId="0" applyNumberFormat="1" applyBorder="1" applyAlignment="1">
      <alignment/>
    </xf>
    <xf numFmtId="180" fontId="0" fillId="0" borderId="9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0" fillId="0" borderId="9" xfId="0" applyNumberFormat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5" xfId="0" applyBorder="1" applyAlignment="1" applyProtection="1">
      <alignment horizontal="centerContinuous"/>
      <protection/>
    </xf>
    <xf numFmtId="14" fontId="0" fillId="0" borderId="11" xfId="0" applyNumberFormat="1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0" fillId="0" borderId="0" xfId="0" applyAlignment="1">
      <alignment horizontal="left"/>
    </xf>
    <xf numFmtId="182" fontId="0" fillId="0" borderId="0" xfId="0" applyNumberFormat="1" applyAlignment="1" applyProtection="1">
      <alignment/>
      <protection/>
    </xf>
    <xf numFmtId="184" fontId="0" fillId="0" borderId="9" xfId="15" applyNumberFormat="1" applyBorder="1" applyAlignment="1" applyProtection="1">
      <alignment horizontal="centerContinuous"/>
      <protection/>
    </xf>
    <xf numFmtId="184" fontId="0" fillId="0" borderId="0" xfId="15" applyNumberFormat="1" applyBorder="1" applyAlignment="1" applyProtection="1">
      <alignment horizontal="centerContinuous"/>
      <protection/>
    </xf>
    <xf numFmtId="184" fontId="0" fillId="0" borderId="7" xfId="15" applyNumberFormat="1" applyBorder="1" applyAlignment="1" applyProtection="1">
      <alignment horizontal="centerContinuous"/>
      <protection/>
    </xf>
    <xf numFmtId="184" fontId="0" fillId="0" borderId="0" xfId="15" applyNumberFormat="1" applyAlignment="1">
      <alignment/>
    </xf>
    <xf numFmtId="184" fontId="0" fillId="0" borderId="0" xfId="15" applyNumberFormat="1" applyAlignment="1" applyProtection="1">
      <alignment horizontal="centerContinuous"/>
      <protection/>
    </xf>
    <xf numFmtId="184" fontId="0" fillId="0" borderId="8" xfId="15" applyNumberFormat="1" applyBorder="1" applyAlignment="1" applyProtection="1">
      <alignment horizontal="centerContinuous"/>
      <protection/>
    </xf>
    <xf numFmtId="184" fontId="0" fillId="0" borderId="0" xfId="15" applyNumberFormat="1" applyAlignment="1" applyProtection="1">
      <alignment horizontal="center"/>
      <protection/>
    </xf>
    <xf numFmtId="184" fontId="2" fillId="0" borderId="0" xfId="15" applyNumberFormat="1" applyFont="1" applyAlignment="1" applyProtection="1">
      <alignment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80" fontId="0" fillId="0" borderId="9" xfId="0" applyNumberFormat="1" applyBorder="1" applyAlignment="1">
      <alignment horizontal="right"/>
    </xf>
    <xf numFmtId="37" fontId="0" fillId="0" borderId="0" xfId="0" applyNumberFormat="1" applyAlignment="1">
      <alignment/>
    </xf>
    <xf numFmtId="0" fontId="7" fillId="0" borderId="0" xfId="0" applyFont="1" applyAlignment="1">
      <alignment/>
    </xf>
    <xf numFmtId="39" fontId="0" fillId="0" borderId="7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0" fillId="0" borderId="0" xfId="0" applyAlignment="1" applyProtection="1">
      <alignment horizontal="fill" wrapText="1"/>
      <protection/>
    </xf>
    <xf numFmtId="184" fontId="0" fillId="0" borderId="9" xfId="15" applyNumberFormat="1" applyBorder="1" applyAlignment="1" applyProtection="1">
      <alignment/>
      <protection/>
    </xf>
    <xf numFmtId="184" fontId="0" fillId="0" borderId="0" xfId="15" applyNumberFormat="1" applyBorder="1" applyAlignment="1">
      <alignment/>
    </xf>
    <xf numFmtId="184" fontId="0" fillId="0" borderId="0" xfId="15" applyNumberFormat="1" applyBorder="1" applyAlignment="1" applyProtection="1">
      <alignment/>
      <protection/>
    </xf>
    <xf numFmtId="184" fontId="0" fillId="0" borderId="7" xfId="15" applyNumberFormat="1" applyBorder="1" applyAlignment="1" applyProtection="1">
      <alignment horizontal="right"/>
      <protection/>
    </xf>
    <xf numFmtId="184" fontId="0" fillId="0" borderId="0" xfId="15" applyNumberFormat="1" applyBorder="1" applyAlignment="1" applyProtection="1">
      <alignment horizontal="right"/>
      <protection/>
    </xf>
    <xf numFmtId="184" fontId="0" fillId="0" borderId="0" xfId="15" applyNumberFormat="1" applyAlignment="1" applyProtection="1">
      <alignment/>
      <protection/>
    </xf>
    <xf numFmtId="184" fontId="0" fillId="0" borderId="0" xfId="15" applyNumberFormat="1" applyAlignment="1" applyProtection="1">
      <alignment horizontal="right"/>
      <protection/>
    </xf>
    <xf numFmtId="184" fontId="0" fillId="0" borderId="0" xfId="15" applyNumberFormat="1" applyAlignment="1">
      <alignment horizontal="right"/>
    </xf>
    <xf numFmtId="184" fontId="0" fillId="0" borderId="8" xfId="15" applyNumberFormat="1" applyBorder="1" applyAlignment="1" applyProtection="1">
      <alignment horizontal="right"/>
      <protection/>
    </xf>
    <xf numFmtId="184" fontId="2" fillId="0" borderId="0" xfId="15" applyNumberFormat="1" applyFont="1" applyAlignment="1">
      <alignment horizontal="centerContinuous"/>
    </xf>
    <xf numFmtId="184" fontId="8" fillId="0" borderId="0" xfId="15" applyNumberFormat="1" applyFont="1" applyAlignment="1" applyProtection="1">
      <alignment/>
      <protection/>
    </xf>
    <xf numFmtId="184" fontId="0" fillId="0" borderId="2" xfId="15" applyNumberFormat="1" applyBorder="1" applyAlignment="1">
      <alignment horizontal="centerContinuous"/>
    </xf>
    <xf numFmtId="184" fontId="0" fillId="0" borderId="4" xfId="15" applyNumberFormat="1" applyBorder="1" applyAlignment="1" applyProtection="1">
      <alignment horizontal="center"/>
      <protection/>
    </xf>
    <xf numFmtId="184" fontId="0" fillId="0" borderId="6" xfId="15" applyNumberFormat="1" applyBorder="1" applyAlignment="1" applyProtection="1">
      <alignment horizontal="center"/>
      <protection/>
    </xf>
    <xf numFmtId="184" fontId="0" fillId="0" borderId="8" xfId="15" applyNumberFormat="1" applyBorder="1" applyAlignment="1">
      <alignment horizontal="right"/>
    </xf>
    <xf numFmtId="184" fontId="0" fillId="0" borderId="0" xfId="15" applyNumberFormat="1" applyBorder="1" applyAlignment="1" applyProtection="1">
      <alignment horizontal="center"/>
      <protection/>
    </xf>
    <xf numFmtId="184" fontId="0" fillId="0" borderId="0" xfId="15" applyNumberFormat="1" applyBorder="1" applyAlignment="1">
      <alignment horizontal="right"/>
    </xf>
    <xf numFmtId="184" fontId="0" fillId="0" borderId="9" xfId="15" applyNumberFormat="1" applyBorder="1" applyAlignment="1">
      <alignment horizontal="center"/>
    </xf>
    <xf numFmtId="184" fontId="0" fillId="0" borderId="9" xfId="15" applyNumberFormat="1" applyBorder="1" applyAlignment="1">
      <alignment horizontal="right"/>
    </xf>
    <xf numFmtId="184" fontId="0" fillId="0" borderId="9" xfId="15" applyNumberFormat="1" applyBorder="1" applyAlignment="1">
      <alignment/>
    </xf>
    <xf numFmtId="14" fontId="0" fillId="0" borderId="4" xfId="15" applyNumberForma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184" fontId="0" fillId="0" borderId="0" xfId="15" applyNumberFormat="1" applyFont="1" applyBorder="1" applyAlignment="1">
      <alignment/>
    </xf>
    <xf numFmtId="184" fontId="0" fillId="0" borderId="20" xfId="15" applyNumberFormat="1" applyBorder="1" applyAlignment="1">
      <alignment/>
    </xf>
    <xf numFmtId="184" fontId="1" fillId="0" borderId="16" xfId="15" applyNumberFormat="1" applyFont="1" applyBorder="1" applyAlignment="1" applyProtection="1">
      <alignment horizontal="centerContinuous"/>
      <protection/>
    </xf>
    <xf numFmtId="184" fontId="0" fillId="0" borderId="17" xfId="15" applyNumberFormat="1" applyBorder="1" applyAlignment="1">
      <alignment horizontal="centerContinuous"/>
    </xf>
    <xf numFmtId="184" fontId="0" fillId="0" borderId="21" xfId="15" applyNumberFormat="1" applyBorder="1" applyAlignment="1" applyProtection="1">
      <alignment horizontal="center"/>
      <protection/>
    </xf>
    <xf numFmtId="184" fontId="0" fillId="0" borderId="22" xfId="15" applyNumberFormat="1" applyBorder="1" applyAlignment="1" applyProtection="1">
      <alignment horizontal="center"/>
      <protection/>
    </xf>
    <xf numFmtId="184" fontId="0" fillId="0" borderId="21" xfId="15" applyNumberFormat="1" applyBorder="1" applyAlignment="1">
      <alignment/>
    </xf>
    <xf numFmtId="14" fontId="0" fillId="0" borderId="21" xfId="15" applyNumberFormat="1" applyBorder="1" applyAlignment="1" applyProtection="1">
      <alignment horizontal="center"/>
      <protection/>
    </xf>
    <xf numFmtId="14" fontId="0" fillId="0" borderId="22" xfId="15" applyNumberFormat="1" applyBorder="1" applyAlignment="1" applyProtection="1">
      <alignment horizontal="center"/>
      <protection/>
    </xf>
    <xf numFmtId="184" fontId="0" fillId="0" borderId="18" xfId="15" applyNumberFormat="1" applyBorder="1" applyAlignment="1" applyProtection="1">
      <alignment horizontal="center"/>
      <protection/>
    </xf>
    <xf numFmtId="184" fontId="0" fillId="0" borderId="19" xfId="15" applyNumberFormat="1" applyBorder="1" applyAlignment="1" applyProtection="1">
      <alignment horizontal="center"/>
      <protection/>
    </xf>
    <xf numFmtId="179" fontId="0" fillId="0" borderId="0" xfId="15" applyNumberFormat="1" applyAlignment="1">
      <alignment/>
    </xf>
    <xf numFmtId="37" fontId="0" fillId="0" borderId="0" xfId="0" applyNumberFormat="1" applyAlignment="1">
      <alignment horizontal="centerContinuous"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 quotePrefix="1">
      <alignment horizontal="left"/>
      <protection/>
    </xf>
    <xf numFmtId="189" fontId="0" fillId="0" borderId="9" xfId="0" applyNumberFormat="1" applyFont="1" applyBorder="1" applyAlignment="1">
      <alignment horizontal="right"/>
    </xf>
    <xf numFmtId="200" fontId="0" fillId="0" borderId="9" xfId="0" applyNumberFormat="1" applyFont="1" applyBorder="1" applyAlignment="1">
      <alignment/>
    </xf>
    <xf numFmtId="180" fontId="0" fillId="0" borderId="9" xfId="0" applyNumberFormat="1" applyFont="1" applyBorder="1" applyAlignment="1">
      <alignment horizontal="right"/>
    </xf>
    <xf numFmtId="179" fontId="0" fillId="0" borderId="9" xfId="0" applyNumberFormat="1" applyFont="1" applyBorder="1" applyAlignment="1" applyProtection="1">
      <alignment/>
      <protection/>
    </xf>
    <xf numFmtId="184" fontId="0" fillId="0" borderId="9" xfId="15" applyNumberFormat="1" applyFont="1" applyBorder="1" applyAlignment="1" applyProtection="1">
      <alignment horizontal="centerContinuous"/>
      <protection/>
    </xf>
    <xf numFmtId="184" fontId="0" fillId="0" borderId="0" xfId="15" applyNumberFormat="1" applyFont="1" applyAlignment="1">
      <alignment/>
    </xf>
    <xf numFmtId="184" fontId="0" fillId="0" borderId="9" xfId="15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 quotePrefix="1">
      <alignment horizontal="left"/>
      <protection/>
    </xf>
    <xf numFmtId="37" fontId="0" fillId="0" borderId="20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justify" vertical="justify" wrapText="1"/>
      <protection/>
    </xf>
    <xf numFmtId="0" fontId="0" fillId="0" borderId="0" xfId="0" applyAlignment="1" applyProtection="1">
      <alignment horizontal="justify" vertical="top" wrapText="1"/>
      <protection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workbookViewId="0" topLeftCell="A112">
      <selection activeCell="F134" sqref="F134"/>
    </sheetView>
  </sheetViews>
  <sheetFormatPr defaultColWidth="9.140625" defaultRowHeight="12.75" customHeight="1"/>
  <cols>
    <col min="1" max="1" width="1.7109375" style="0" customWidth="1"/>
    <col min="2" max="2" width="3.7109375" style="0" customWidth="1"/>
    <col min="3" max="3" width="10.7109375" style="0" customWidth="1"/>
    <col min="4" max="4" width="9.7109375" style="0" customWidth="1"/>
    <col min="5" max="5" width="14.00390625" style="0" customWidth="1"/>
    <col min="6" max="6" width="11.7109375" style="0" customWidth="1"/>
    <col min="7" max="7" width="13.00390625" style="0" customWidth="1"/>
    <col min="8" max="8" width="2.00390625" style="0" customWidth="1"/>
    <col min="9" max="9" width="13.8515625" style="0" customWidth="1"/>
    <col min="10" max="10" width="12.140625" style="0" customWidth="1"/>
    <col min="11" max="11" width="1.57421875" style="0" customWidth="1"/>
  </cols>
  <sheetData>
    <row r="1" spans="5:9" ht="12.75" customHeight="1">
      <c r="E1" s="28" t="s">
        <v>69</v>
      </c>
      <c r="I1" s="28"/>
    </row>
    <row r="2" ht="12.75" customHeight="1">
      <c r="E2" s="28" t="s">
        <v>70</v>
      </c>
    </row>
    <row r="3" ht="12.75" customHeight="1">
      <c r="E3" s="28" t="s">
        <v>71</v>
      </c>
    </row>
    <row r="6" ht="12.75" customHeight="1">
      <c r="A6" t="s">
        <v>163</v>
      </c>
    </row>
    <row r="8" ht="12.75" customHeight="1">
      <c r="A8" s="47" t="s">
        <v>164</v>
      </c>
    </row>
    <row r="9" ht="12.75" customHeight="1">
      <c r="A9" s="29" t="s">
        <v>0</v>
      </c>
    </row>
    <row r="12" spans="6:10" ht="12.75" customHeight="1">
      <c r="F12" s="1" t="s">
        <v>57</v>
      </c>
      <c r="G12" s="2"/>
      <c r="I12" s="1" t="s">
        <v>58</v>
      </c>
      <c r="J12" s="2"/>
    </row>
    <row r="13" spans="6:10" ht="12.75" customHeight="1">
      <c r="F13" s="3" t="s">
        <v>59</v>
      </c>
      <c r="G13" s="4" t="s">
        <v>60</v>
      </c>
      <c r="I13" s="3" t="s">
        <v>59</v>
      </c>
      <c r="J13" s="4" t="s">
        <v>60</v>
      </c>
    </row>
    <row r="14" spans="6:10" ht="12.75" customHeight="1">
      <c r="F14" s="3" t="s">
        <v>61</v>
      </c>
      <c r="G14" s="4" t="s">
        <v>61</v>
      </c>
      <c r="I14" s="3" t="s">
        <v>61</v>
      </c>
      <c r="J14" s="4" t="s">
        <v>61</v>
      </c>
    </row>
    <row r="15" spans="6:10" ht="12.75" customHeight="1">
      <c r="F15" s="3" t="s">
        <v>62</v>
      </c>
      <c r="G15" s="4" t="s">
        <v>63</v>
      </c>
      <c r="I15" s="3" t="s">
        <v>64</v>
      </c>
      <c r="J15" s="4" t="s">
        <v>63</v>
      </c>
    </row>
    <row r="16" spans="6:10" ht="12.75" customHeight="1">
      <c r="F16" s="5"/>
      <c r="G16" s="4" t="s">
        <v>65</v>
      </c>
      <c r="I16" s="5"/>
      <c r="J16" s="4" t="s">
        <v>65</v>
      </c>
    </row>
    <row r="17" spans="6:10" ht="12.75" customHeight="1">
      <c r="F17" s="5"/>
      <c r="G17" s="4" t="s">
        <v>62</v>
      </c>
      <c r="I17" s="5"/>
      <c r="J17" s="4" t="s">
        <v>66</v>
      </c>
    </row>
    <row r="18" spans="6:10" ht="12.75" customHeight="1">
      <c r="F18" s="10">
        <v>36981</v>
      </c>
      <c r="G18" s="11">
        <v>36616</v>
      </c>
      <c r="I18" s="10">
        <f>+F18</f>
        <v>36981</v>
      </c>
      <c r="J18" s="11">
        <f>+G18</f>
        <v>36616</v>
      </c>
    </row>
    <row r="19" spans="6:10" ht="12.75" customHeight="1">
      <c r="F19" s="6" t="s">
        <v>67</v>
      </c>
      <c r="G19" s="7" t="s">
        <v>67</v>
      </c>
      <c r="I19" s="6" t="s">
        <v>67</v>
      </c>
      <c r="J19" s="7" t="s">
        <v>67</v>
      </c>
    </row>
    <row r="21" spans="1:10" ht="12.75" customHeight="1" thickBot="1">
      <c r="A21">
        <v>1</v>
      </c>
      <c r="B21" t="s">
        <v>45</v>
      </c>
      <c r="C21" t="s">
        <v>1</v>
      </c>
      <c r="F21" s="114">
        <v>49335</v>
      </c>
      <c r="G21" s="115">
        <v>38103</v>
      </c>
      <c r="H21" s="116"/>
      <c r="I21" s="117">
        <f>+F21+94015</f>
        <v>143350</v>
      </c>
      <c r="J21" s="52">
        <v>132151</v>
      </c>
    </row>
    <row r="22" spans="6:10" ht="6" customHeight="1" thickTop="1">
      <c r="F22" s="18"/>
      <c r="G22" s="53"/>
      <c r="H22" s="75"/>
      <c r="I22" s="76"/>
      <c r="J22" s="53"/>
    </row>
    <row r="23" spans="2:10" ht="12.75" customHeight="1" thickBot="1">
      <c r="B23" t="s">
        <v>5</v>
      </c>
      <c r="C23" t="s">
        <v>2</v>
      </c>
      <c r="F23" s="30" t="s">
        <v>68</v>
      </c>
      <c r="G23" s="77">
        <v>798</v>
      </c>
      <c r="H23" s="55"/>
      <c r="I23" s="74">
        <v>1036</v>
      </c>
      <c r="J23" s="54">
        <v>2828</v>
      </c>
    </row>
    <row r="24" spans="2:10" ht="12.75" customHeight="1" thickBot="1" thickTop="1">
      <c r="B24" t="s">
        <v>6</v>
      </c>
      <c r="C24" t="s">
        <v>3</v>
      </c>
      <c r="F24" s="12">
        <f>1722-1405</f>
        <v>317</v>
      </c>
      <c r="G24" s="77">
        <v>102</v>
      </c>
      <c r="H24" s="55"/>
      <c r="I24" s="117">
        <f>+F24+369</f>
        <v>686</v>
      </c>
      <c r="J24" s="54">
        <v>3500</v>
      </c>
    </row>
    <row r="25" spans="3:10" ht="12.75" customHeight="1" thickTop="1">
      <c r="C25" t="s">
        <v>4</v>
      </c>
      <c r="F25" s="13"/>
      <c r="G25" s="55"/>
      <c r="H25" s="55"/>
      <c r="I25" s="55"/>
      <c r="J25" s="55"/>
    </row>
    <row r="26" spans="6:10" ht="6" customHeight="1">
      <c r="F26" s="13"/>
      <c r="G26" s="55"/>
      <c r="H26" s="55"/>
      <c r="I26" s="55"/>
      <c r="J26" s="55"/>
    </row>
    <row r="27" spans="1:10" ht="12.75" customHeight="1">
      <c r="A27">
        <v>2</v>
      </c>
      <c r="B27" t="s">
        <v>45</v>
      </c>
      <c r="C27" t="s">
        <v>7</v>
      </c>
      <c r="F27" s="18">
        <f>2202+3358</f>
        <v>5560</v>
      </c>
      <c r="G27" s="78">
        <v>3814</v>
      </c>
      <c r="H27" s="75"/>
      <c r="I27" s="18">
        <f>11778+10024</f>
        <v>21802</v>
      </c>
      <c r="J27" s="76">
        <v>8069</v>
      </c>
    </row>
    <row r="28" spans="3:10" ht="12.75" customHeight="1">
      <c r="C28" t="s">
        <v>8</v>
      </c>
      <c r="F28" s="13"/>
      <c r="G28" s="55"/>
      <c r="H28" s="55"/>
      <c r="I28" s="55"/>
      <c r="J28" s="55"/>
    </row>
    <row r="29" spans="3:10" ht="12.75" customHeight="1">
      <c r="C29" t="s">
        <v>9</v>
      </c>
      <c r="F29" s="13"/>
      <c r="G29" s="55"/>
      <c r="H29" s="55"/>
      <c r="I29" s="55"/>
      <c r="J29" s="55"/>
    </row>
    <row r="30" spans="3:10" ht="12.75" customHeight="1">
      <c r="C30" t="s">
        <v>10</v>
      </c>
      <c r="F30" s="13"/>
      <c r="G30" s="55"/>
      <c r="H30" s="55"/>
      <c r="I30" s="55"/>
      <c r="J30" s="55"/>
    </row>
    <row r="31" spans="3:10" ht="12.75" customHeight="1">
      <c r="C31" t="s">
        <v>11</v>
      </c>
      <c r="F31" s="13"/>
      <c r="G31" s="55"/>
      <c r="H31" s="55"/>
      <c r="I31" s="55"/>
      <c r="J31" s="55"/>
    </row>
    <row r="32" spans="3:10" ht="12.75" customHeight="1">
      <c r="C32" t="s">
        <v>12</v>
      </c>
      <c r="F32" s="13"/>
      <c r="G32" s="55"/>
      <c r="H32" s="55"/>
      <c r="I32" s="55"/>
      <c r="J32" s="55"/>
    </row>
    <row r="33" spans="3:10" ht="12.75" customHeight="1">
      <c r="C33" t="s">
        <v>13</v>
      </c>
      <c r="F33" s="14"/>
      <c r="G33" s="55"/>
      <c r="H33" s="55"/>
      <c r="I33" s="79"/>
      <c r="J33" s="55"/>
    </row>
    <row r="34" spans="6:10" ht="6" customHeight="1">
      <c r="F34" s="14"/>
      <c r="G34" s="55"/>
      <c r="H34" s="55"/>
      <c r="I34" s="79"/>
      <c r="J34" s="55"/>
    </row>
    <row r="35" spans="2:10" ht="12.75" customHeight="1">
      <c r="B35" t="s">
        <v>5</v>
      </c>
      <c r="C35" t="s">
        <v>14</v>
      </c>
      <c r="F35" s="15" t="s">
        <v>68</v>
      </c>
      <c r="G35" s="15" t="s">
        <v>68</v>
      </c>
      <c r="H35" s="55"/>
      <c r="I35" s="81" t="s">
        <v>68</v>
      </c>
      <c r="J35" s="81" t="s">
        <v>68</v>
      </c>
    </row>
    <row r="36" spans="6:10" ht="6" customHeight="1">
      <c r="F36" s="15"/>
      <c r="G36" s="56"/>
      <c r="H36" s="55"/>
      <c r="I36" s="81"/>
      <c r="J36" s="56"/>
    </row>
    <row r="37" spans="2:12" ht="12.75" customHeight="1">
      <c r="B37" t="s">
        <v>6</v>
      </c>
      <c r="C37" t="s">
        <v>15</v>
      </c>
      <c r="F37" s="14">
        <f>10024-6666</f>
        <v>3358</v>
      </c>
      <c r="G37" s="56">
        <v>3532</v>
      </c>
      <c r="H37" s="55"/>
      <c r="I37" s="76">
        <f>+F37+3331+3335</f>
        <v>10024</v>
      </c>
      <c r="J37" s="56">
        <v>10669</v>
      </c>
      <c r="L37" s="14"/>
    </row>
    <row r="38" spans="3:10" ht="12.75" customHeight="1">
      <c r="C38" t="s">
        <v>16</v>
      </c>
      <c r="F38" s="13"/>
      <c r="G38" s="55"/>
      <c r="H38" s="55"/>
      <c r="I38" s="55"/>
      <c r="J38" s="55"/>
    </row>
    <row r="39" spans="6:10" ht="6" customHeight="1">
      <c r="F39" s="13"/>
      <c r="G39" s="55"/>
      <c r="H39" s="55"/>
      <c r="I39" s="55"/>
      <c r="J39" s="55"/>
    </row>
    <row r="40" spans="2:10" ht="12.75" customHeight="1">
      <c r="B40" t="s">
        <v>18</v>
      </c>
      <c r="C40" t="s">
        <v>17</v>
      </c>
      <c r="F40" s="20" t="s">
        <v>68</v>
      </c>
      <c r="G40" s="20" t="s">
        <v>68</v>
      </c>
      <c r="H40" s="55"/>
      <c r="I40" s="82" t="s">
        <v>68</v>
      </c>
      <c r="J40" s="82" t="s">
        <v>68</v>
      </c>
    </row>
    <row r="41" spans="6:10" ht="6" customHeight="1">
      <c r="F41" s="16"/>
      <c r="G41" s="56"/>
      <c r="H41" s="55"/>
      <c r="I41" s="80"/>
      <c r="J41" s="56"/>
    </row>
    <row r="42" spans="2:10" ht="12.75" customHeight="1">
      <c r="B42" t="s">
        <v>19</v>
      </c>
      <c r="C42" t="s">
        <v>20</v>
      </c>
      <c r="F42" s="13"/>
      <c r="G42" s="55"/>
      <c r="H42" s="55"/>
      <c r="I42" s="55"/>
      <c r="J42" s="55"/>
    </row>
    <row r="43" spans="3:10" ht="12.75" customHeight="1">
      <c r="C43" t="s">
        <v>8</v>
      </c>
      <c r="F43" s="21"/>
      <c r="G43" s="53"/>
      <c r="H43" s="75"/>
      <c r="I43" s="78"/>
      <c r="J43" s="53"/>
    </row>
    <row r="44" spans="3:10" ht="12.75" customHeight="1">
      <c r="C44" t="s">
        <v>9</v>
      </c>
      <c r="F44" s="13"/>
      <c r="G44" s="55"/>
      <c r="H44" s="55"/>
      <c r="I44" s="55"/>
      <c r="J44" s="55"/>
    </row>
    <row r="45" spans="3:10" ht="12.75" customHeight="1">
      <c r="C45" t="s">
        <v>21</v>
      </c>
      <c r="F45" s="13"/>
      <c r="G45" s="55"/>
      <c r="H45" s="55"/>
      <c r="I45" s="55"/>
      <c r="J45" s="55"/>
    </row>
    <row r="46" spans="3:10" ht="12.75" customHeight="1">
      <c r="C46" t="s">
        <v>22</v>
      </c>
      <c r="F46" s="13"/>
      <c r="G46" s="55"/>
      <c r="H46" s="55"/>
      <c r="I46" s="55"/>
      <c r="J46" s="55"/>
    </row>
    <row r="47" spans="3:10" ht="12.75" customHeight="1">
      <c r="C47" t="s">
        <v>23</v>
      </c>
      <c r="F47" s="13"/>
      <c r="G47" s="55"/>
      <c r="H47" s="55"/>
      <c r="I47" s="55"/>
      <c r="J47" s="55"/>
    </row>
    <row r="48" spans="3:10" ht="12.75" customHeight="1">
      <c r="C48" t="s">
        <v>125</v>
      </c>
      <c r="F48" s="13">
        <f>+F27-F37</f>
        <v>2202</v>
      </c>
      <c r="G48" s="13">
        <f>+G27-G37</f>
        <v>282</v>
      </c>
      <c r="H48" s="55"/>
      <c r="I48" s="55">
        <f>+I27-I37</f>
        <v>11778</v>
      </c>
      <c r="J48" s="107">
        <f>+J27-J37</f>
        <v>-2600</v>
      </c>
    </row>
    <row r="49" spans="6:10" ht="6" customHeight="1">
      <c r="F49" s="13"/>
      <c r="G49" s="56"/>
      <c r="H49" s="55"/>
      <c r="I49" s="55"/>
      <c r="J49" s="56"/>
    </row>
    <row r="50" spans="2:10" ht="12.75" customHeight="1">
      <c r="B50" t="s">
        <v>31</v>
      </c>
      <c r="C50" t="s">
        <v>24</v>
      </c>
      <c r="G50" s="55"/>
      <c r="H50" s="55"/>
      <c r="I50" s="55"/>
      <c r="J50" s="55"/>
    </row>
    <row r="51" spans="3:10" ht="12.75" customHeight="1">
      <c r="C51" t="s">
        <v>25</v>
      </c>
      <c r="F51" s="22">
        <v>2971</v>
      </c>
      <c r="G51" s="57">
        <v>970</v>
      </c>
      <c r="H51" s="55"/>
      <c r="I51" s="22">
        <v>10186</v>
      </c>
      <c r="J51" s="57">
        <v>6020</v>
      </c>
    </row>
    <row r="52" spans="6:10" ht="6" customHeight="1">
      <c r="F52" s="13"/>
      <c r="G52" s="55"/>
      <c r="H52" s="55"/>
      <c r="I52" s="55"/>
      <c r="J52" s="55"/>
    </row>
    <row r="53" spans="2:10" ht="12.75" customHeight="1">
      <c r="B53" t="s">
        <v>32</v>
      </c>
      <c r="C53" t="s">
        <v>26</v>
      </c>
      <c r="F53" s="13"/>
      <c r="G53" s="55"/>
      <c r="H53" s="55"/>
      <c r="I53" s="55"/>
      <c r="J53" s="55"/>
    </row>
    <row r="54" spans="3:10" ht="12.75" customHeight="1">
      <c r="C54" t="s">
        <v>23</v>
      </c>
      <c r="F54" s="18"/>
      <c r="G54" s="53"/>
      <c r="H54" s="75"/>
      <c r="I54" s="76"/>
      <c r="J54" s="53"/>
    </row>
    <row r="55" spans="3:10" ht="12.75" customHeight="1">
      <c r="C55" t="s">
        <v>125</v>
      </c>
      <c r="F55" s="13">
        <f>+F48+F51</f>
        <v>5173</v>
      </c>
      <c r="G55" s="13">
        <f>+G48+G51</f>
        <v>1252</v>
      </c>
      <c r="H55" s="55"/>
      <c r="I55" s="55">
        <f>+I48+I51</f>
        <v>21964</v>
      </c>
      <c r="J55" s="55">
        <f>+J48+J51</f>
        <v>3420</v>
      </c>
    </row>
    <row r="56" spans="6:10" ht="6" customHeight="1">
      <c r="F56" s="13"/>
      <c r="G56" s="58"/>
      <c r="H56" s="55"/>
      <c r="I56" s="55"/>
      <c r="J56" s="58"/>
    </row>
    <row r="57" spans="2:10" ht="12.75" customHeight="1">
      <c r="B57" t="s">
        <v>33</v>
      </c>
      <c r="C57" t="s">
        <v>27</v>
      </c>
      <c r="F57" s="23">
        <v>1379</v>
      </c>
      <c r="G57" s="20" t="s">
        <v>165</v>
      </c>
      <c r="H57" s="83"/>
      <c r="I57" s="20">
        <v>3470</v>
      </c>
      <c r="J57" s="20">
        <v>-107</v>
      </c>
    </row>
    <row r="58" spans="6:10" ht="12.75" customHeight="1">
      <c r="F58" s="17"/>
      <c r="G58" s="58"/>
      <c r="H58" s="83"/>
      <c r="I58" s="59"/>
      <c r="J58" s="59"/>
    </row>
    <row r="59" spans="6:10" ht="12.75" customHeight="1">
      <c r="F59" s="17"/>
      <c r="G59" s="58"/>
      <c r="H59" s="83"/>
      <c r="I59" s="59"/>
      <c r="J59" s="59"/>
    </row>
    <row r="60" spans="6:10" ht="12.75" customHeight="1">
      <c r="F60" s="17"/>
      <c r="G60" s="58"/>
      <c r="H60" s="83"/>
      <c r="I60" s="59"/>
      <c r="J60" s="59"/>
    </row>
    <row r="61" spans="6:10" ht="12.75" customHeight="1">
      <c r="F61" s="17"/>
      <c r="G61" s="58"/>
      <c r="H61" s="83"/>
      <c r="I61" s="59"/>
      <c r="J61" s="59"/>
    </row>
    <row r="62" spans="6:10" ht="12.75" customHeight="1">
      <c r="F62" s="17"/>
      <c r="G62" s="58"/>
      <c r="H62" s="83"/>
      <c r="I62" s="59"/>
      <c r="J62" s="59"/>
    </row>
    <row r="63" spans="6:10" ht="12.75" customHeight="1">
      <c r="F63" s="17"/>
      <c r="G63" s="58"/>
      <c r="H63" s="83"/>
      <c r="I63" s="59"/>
      <c r="J63" s="59"/>
    </row>
    <row r="64" spans="6:10" ht="12.75" customHeight="1">
      <c r="F64" s="17"/>
      <c r="G64" s="58"/>
      <c r="H64" s="83"/>
      <c r="I64" s="59"/>
      <c r="J64" s="59"/>
    </row>
    <row r="65" spans="6:10" ht="12.75" customHeight="1">
      <c r="F65" s="17"/>
      <c r="G65" s="58"/>
      <c r="H65" s="83"/>
      <c r="I65" s="59"/>
      <c r="J65" s="59"/>
    </row>
    <row r="66" spans="6:10" ht="12.75" customHeight="1">
      <c r="F66" s="17"/>
      <c r="G66" s="58"/>
      <c r="H66" s="83"/>
      <c r="I66" s="59"/>
      <c r="J66" s="59"/>
    </row>
    <row r="67" spans="1:10" ht="12.75" customHeight="1">
      <c r="A67" s="42" t="s">
        <v>69</v>
      </c>
      <c r="F67" s="17"/>
      <c r="G67" s="58"/>
      <c r="H67" s="83"/>
      <c r="I67" s="84"/>
      <c r="J67" s="59"/>
    </row>
    <row r="68" spans="6:10" ht="12.75" customHeight="1">
      <c r="F68" s="17"/>
      <c r="G68" s="58"/>
      <c r="H68" s="83"/>
      <c r="I68" s="59"/>
      <c r="J68" s="59"/>
    </row>
    <row r="69" spans="1:10" ht="12.75" customHeight="1">
      <c r="A69" s="28" t="s">
        <v>108</v>
      </c>
      <c r="F69" s="17"/>
      <c r="G69" s="58"/>
      <c r="H69" s="83"/>
      <c r="I69" s="59"/>
      <c r="J69" s="59"/>
    </row>
    <row r="70" spans="6:10" ht="12.75" customHeight="1">
      <c r="F70" s="17"/>
      <c r="G70" s="58"/>
      <c r="H70" s="83"/>
      <c r="I70" s="59"/>
      <c r="J70" s="59"/>
    </row>
    <row r="71" spans="1:10" ht="12.75" customHeight="1">
      <c r="A71" s="47" t="str">
        <f>+A8</f>
        <v>UNAUDITED RESULTS FOR THE 3rd QUARTER ENDED 31 MARCH 2001</v>
      </c>
      <c r="G71" s="55"/>
      <c r="H71" s="55"/>
      <c r="I71" s="55"/>
      <c r="J71" s="55"/>
    </row>
    <row r="72" spans="1:10" ht="12.75" customHeight="1">
      <c r="A72" s="29" t="s">
        <v>0</v>
      </c>
      <c r="G72" s="55"/>
      <c r="H72" s="55"/>
      <c r="I72" s="55"/>
      <c r="J72" s="55"/>
    </row>
    <row r="73" spans="1:10" ht="12.75" customHeight="1">
      <c r="A73" s="29"/>
      <c r="G73" s="55"/>
      <c r="H73" s="55"/>
      <c r="I73" s="55"/>
      <c r="J73" s="55"/>
    </row>
    <row r="74" spans="6:10" ht="12.75" customHeight="1">
      <c r="F74" s="1" t="s">
        <v>57</v>
      </c>
      <c r="G74" s="85"/>
      <c r="H74" s="55"/>
      <c r="I74" s="98" t="s">
        <v>58</v>
      </c>
      <c r="J74" s="99"/>
    </row>
    <row r="75" spans="6:10" ht="12.75" customHeight="1">
      <c r="F75" s="3" t="s">
        <v>59</v>
      </c>
      <c r="G75" s="86" t="s">
        <v>60</v>
      </c>
      <c r="H75" s="55"/>
      <c r="I75" s="100" t="s">
        <v>59</v>
      </c>
      <c r="J75" s="101" t="s">
        <v>60</v>
      </c>
    </row>
    <row r="76" spans="6:10" ht="12.75" customHeight="1">
      <c r="F76" s="3" t="s">
        <v>61</v>
      </c>
      <c r="G76" s="86" t="s">
        <v>61</v>
      </c>
      <c r="H76" s="55"/>
      <c r="I76" s="100" t="s">
        <v>61</v>
      </c>
      <c r="J76" s="101" t="s">
        <v>61</v>
      </c>
    </row>
    <row r="77" spans="6:10" ht="12.75" customHeight="1">
      <c r="F77" s="3" t="s">
        <v>62</v>
      </c>
      <c r="G77" s="86" t="s">
        <v>63</v>
      </c>
      <c r="H77" s="55"/>
      <c r="I77" s="100" t="s">
        <v>64</v>
      </c>
      <c r="J77" s="101" t="s">
        <v>63</v>
      </c>
    </row>
    <row r="78" spans="6:10" ht="12.75" customHeight="1">
      <c r="F78" s="5"/>
      <c r="G78" s="86" t="s">
        <v>65</v>
      </c>
      <c r="H78" s="55"/>
      <c r="I78" s="102"/>
      <c r="J78" s="101" t="s">
        <v>65</v>
      </c>
    </row>
    <row r="79" spans="6:10" ht="12.75" customHeight="1">
      <c r="F79" s="5"/>
      <c r="G79" s="86" t="s">
        <v>62</v>
      </c>
      <c r="H79" s="55"/>
      <c r="I79" s="102"/>
      <c r="J79" s="101" t="s">
        <v>66</v>
      </c>
    </row>
    <row r="80" spans="6:10" ht="12.75" customHeight="1">
      <c r="F80" s="10">
        <f>+F18</f>
        <v>36981</v>
      </c>
      <c r="G80" s="94">
        <f>+G18</f>
        <v>36616</v>
      </c>
      <c r="H80" s="55"/>
      <c r="I80" s="103">
        <f>+F80</f>
        <v>36981</v>
      </c>
      <c r="J80" s="104">
        <f>+J18</f>
        <v>36616</v>
      </c>
    </row>
    <row r="81" spans="6:10" ht="12.75" customHeight="1">
      <c r="F81" s="6" t="s">
        <v>67</v>
      </c>
      <c r="G81" s="87" t="s">
        <v>67</v>
      </c>
      <c r="H81" s="55"/>
      <c r="I81" s="105" t="s">
        <v>67</v>
      </c>
      <c r="J81" s="106" t="s">
        <v>67</v>
      </c>
    </row>
    <row r="82" spans="6:10" ht="12.75" customHeight="1">
      <c r="F82" s="17"/>
      <c r="G82" s="58"/>
      <c r="H82" s="83"/>
      <c r="I82" s="59"/>
      <c r="J82" s="59"/>
    </row>
    <row r="83" spans="2:10" ht="12.75" customHeight="1">
      <c r="B83" t="s">
        <v>144</v>
      </c>
      <c r="C83" t="s">
        <v>46</v>
      </c>
      <c r="F83" s="14"/>
      <c r="G83" s="55"/>
      <c r="H83" s="83"/>
      <c r="I83" s="79"/>
      <c r="J83" s="58"/>
    </row>
    <row r="84" spans="3:10" ht="12.75" customHeight="1">
      <c r="C84" t="s">
        <v>47</v>
      </c>
      <c r="F84" s="13"/>
      <c r="G84" s="55"/>
      <c r="H84" s="55"/>
      <c r="I84" s="55"/>
      <c r="J84" s="55"/>
    </row>
    <row r="85" spans="3:10" ht="12.75" customHeight="1">
      <c r="C85" t="s">
        <v>49</v>
      </c>
      <c r="F85" s="15">
        <f>+F55-F57</f>
        <v>3794</v>
      </c>
      <c r="G85" s="15">
        <f>+G55-G57</f>
        <v>1359</v>
      </c>
      <c r="H85" s="55"/>
      <c r="I85" s="81">
        <f>+I55-I57</f>
        <v>18494</v>
      </c>
      <c r="J85" s="81">
        <f>+J55-J57</f>
        <v>3527</v>
      </c>
    </row>
    <row r="86" spans="6:10" ht="6" customHeight="1">
      <c r="F86" s="15"/>
      <c r="G86" s="58"/>
      <c r="H86" s="55"/>
      <c r="I86" s="81"/>
      <c r="J86" s="80"/>
    </row>
    <row r="87" spans="3:10" ht="12.75" customHeight="1">
      <c r="C87" t="s">
        <v>48</v>
      </c>
      <c r="F87" s="24" t="s">
        <v>68</v>
      </c>
      <c r="G87" s="24" t="s">
        <v>68</v>
      </c>
      <c r="H87" s="55"/>
      <c r="I87" s="88" t="s">
        <v>68</v>
      </c>
      <c r="J87" s="82" t="s">
        <v>138</v>
      </c>
    </row>
    <row r="88" spans="6:10" ht="6" customHeight="1">
      <c r="F88" s="25"/>
      <c r="G88" s="89"/>
      <c r="H88" s="55"/>
      <c r="I88" s="90"/>
      <c r="J88" s="89"/>
    </row>
    <row r="89" spans="2:10" ht="12.75" customHeight="1">
      <c r="B89" t="s">
        <v>34</v>
      </c>
      <c r="C89" t="s">
        <v>28</v>
      </c>
      <c r="F89" s="15"/>
      <c r="G89" s="55"/>
      <c r="H89" s="55"/>
      <c r="I89" s="81"/>
      <c r="J89" s="55"/>
    </row>
    <row r="90" spans="3:10" ht="12.75" customHeight="1">
      <c r="C90" t="s">
        <v>29</v>
      </c>
      <c r="F90" s="15">
        <f>+F85</f>
        <v>3794</v>
      </c>
      <c r="G90" s="15">
        <f>+G85</f>
        <v>1359</v>
      </c>
      <c r="H90" s="55"/>
      <c r="I90" s="81">
        <f>+I85</f>
        <v>18494</v>
      </c>
      <c r="J90" s="58">
        <f>+J85</f>
        <v>3527</v>
      </c>
    </row>
    <row r="91" spans="3:10" ht="12.75" customHeight="1">
      <c r="C91" t="s">
        <v>30</v>
      </c>
      <c r="F91" s="15"/>
      <c r="G91" s="55"/>
      <c r="H91" s="55"/>
      <c r="I91" s="81"/>
      <c r="J91" s="55"/>
    </row>
    <row r="92" spans="6:10" ht="6" customHeight="1">
      <c r="F92" s="15"/>
      <c r="G92" s="55"/>
      <c r="H92" s="55"/>
      <c r="I92" s="81"/>
      <c r="J92" s="55"/>
    </row>
    <row r="93" spans="2:10" ht="12.75" customHeight="1">
      <c r="B93" t="s">
        <v>50</v>
      </c>
      <c r="C93" t="s">
        <v>72</v>
      </c>
      <c r="F93" s="15" t="s">
        <v>68</v>
      </c>
      <c r="G93" s="15" t="s">
        <v>68</v>
      </c>
      <c r="H93" s="55"/>
      <c r="I93" s="81" t="s">
        <v>68</v>
      </c>
      <c r="J93" s="81" t="s">
        <v>68</v>
      </c>
    </row>
    <row r="94" spans="6:10" ht="6" customHeight="1">
      <c r="F94" s="15"/>
      <c r="G94" s="55"/>
      <c r="H94" s="55"/>
      <c r="I94" s="81"/>
      <c r="J94" s="55"/>
    </row>
    <row r="95" spans="3:10" ht="12.75" customHeight="1">
      <c r="C95" t="s">
        <v>48</v>
      </c>
      <c r="F95" s="15" t="s">
        <v>68</v>
      </c>
      <c r="G95" s="15" t="s">
        <v>68</v>
      </c>
      <c r="H95" s="55"/>
      <c r="I95" s="81" t="s">
        <v>68</v>
      </c>
      <c r="J95" s="81" t="s">
        <v>68</v>
      </c>
    </row>
    <row r="96" spans="6:10" ht="6" customHeight="1">
      <c r="F96" s="15"/>
      <c r="G96" s="55"/>
      <c r="H96" s="55"/>
      <c r="I96" s="81"/>
      <c r="J96" s="55"/>
    </row>
    <row r="97" spans="3:10" ht="12.75" customHeight="1">
      <c r="C97" t="s">
        <v>52</v>
      </c>
      <c r="F97" s="15"/>
      <c r="G97" s="55"/>
      <c r="H97" s="55"/>
      <c r="I97" s="81"/>
      <c r="J97" s="55"/>
    </row>
    <row r="98" spans="3:10" ht="12.75" customHeight="1">
      <c r="C98" t="s">
        <v>53</v>
      </c>
      <c r="F98" s="15"/>
      <c r="G98" s="55"/>
      <c r="H98" s="55"/>
      <c r="I98" s="81"/>
      <c r="J98" s="55"/>
    </row>
    <row r="99" spans="3:10" ht="12.75" customHeight="1" thickBot="1">
      <c r="C99" t="s">
        <v>51</v>
      </c>
      <c r="F99" s="30" t="s">
        <v>68</v>
      </c>
      <c r="G99" s="30" t="s">
        <v>68</v>
      </c>
      <c r="H99" s="55"/>
      <c r="I99" s="92" t="s">
        <v>68</v>
      </c>
      <c r="J99" s="92" t="s">
        <v>68</v>
      </c>
    </row>
    <row r="100" spans="6:10" ht="6" customHeight="1" thickTop="1">
      <c r="F100" s="15"/>
      <c r="G100" s="55"/>
      <c r="H100" s="55"/>
      <c r="I100" s="81"/>
      <c r="J100" s="55"/>
    </row>
    <row r="101" spans="2:10" ht="12.75" customHeight="1">
      <c r="B101" t="s">
        <v>35</v>
      </c>
      <c r="C101" t="s">
        <v>28</v>
      </c>
      <c r="F101" s="13"/>
      <c r="G101" s="55"/>
      <c r="H101" s="55"/>
      <c r="I101" s="55"/>
      <c r="J101" s="55"/>
    </row>
    <row r="102" spans="3:10" ht="12.75" customHeight="1">
      <c r="C102" t="s">
        <v>36</v>
      </c>
      <c r="F102" s="13"/>
      <c r="G102" s="55"/>
      <c r="H102" s="55"/>
      <c r="I102" s="55"/>
      <c r="J102" s="55"/>
    </row>
    <row r="103" spans="3:10" ht="12.75" customHeight="1">
      <c r="C103" t="s">
        <v>29</v>
      </c>
      <c r="F103" s="13"/>
      <c r="G103" s="55"/>
      <c r="H103" s="55"/>
      <c r="I103" s="55"/>
      <c r="J103" s="55"/>
    </row>
    <row r="104" spans="3:10" ht="12.75" customHeight="1" thickBot="1">
      <c r="C104" t="s">
        <v>30</v>
      </c>
      <c r="F104" s="26">
        <f>+F90</f>
        <v>3794</v>
      </c>
      <c r="G104" s="26">
        <f>+G90</f>
        <v>1359</v>
      </c>
      <c r="H104" s="55"/>
      <c r="I104" s="93">
        <f>+I90</f>
        <v>18494</v>
      </c>
      <c r="J104" s="91">
        <f>+J90</f>
        <v>3527</v>
      </c>
    </row>
    <row r="105" spans="6:10" ht="12.75" customHeight="1" thickTop="1">
      <c r="F105" s="13"/>
      <c r="G105" s="55"/>
      <c r="H105" s="55"/>
      <c r="I105" s="55"/>
      <c r="J105" s="55"/>
    </row>
    <row r="106" spans="6:10" ht="12.75" customHeight="1">
      <c r="F106" s="13"/>
      <c r="G106" s="55"/>
      <c r="H106" s="55"/>
      <c r="I106" s="55"/>
      <c r="J106" s="55"/>
    </row>
    <row r="107" spans="1:10" ht="12.75" customHeight="1">
      <c r="A107">
        <v>3</v>
      </c>
      <c r="B107" t="s">
        <v>45</v>
      </c>
      <c r="C107" t="s">
        <v>37</v>
      </c>
      <c r="F107" s="13"/>
      <c r="G107" s="55"/>
      <c r="H107" s="55"/>
      <c r="I107" s="55"/>
      <c r="J107" s="55"/>
    </row>
    <row r="108" spans="3:9" ht="12.75" customHeight="1">
      <c r="C108" t="s">
        <v>38</v>
      </c>
      <c r="F108" s="13"/>
      <c r="I108" s="13"/>
    </row>
    <row r="109" spans="3:9" ht="12.75" customHeight="1">
      <c r="C109" t="s">
        <v>39</v>
      </c>
      <c r="F109" s="13"/>
      <c r="I109" s="13"/>
    </row>
    <row r="110" spans="3:9" ht="12.75" customHeight="1">
      <c r="C110" t="s">
        <v>40</v>
      </c>
      <c r="F110" s="13"/>
      <c r="I110" s="13"/>
    </row>
    <row r="111" spans="6:9" ht="6" customHeight="1">
      <c r="F111" s="13"/>
      <c r="I111" s="13"/>
    </row>
    <row r="112" spans="3:9" ht="12.75" customHeight="1">
      <c r="C112" t="s">
        <v>54</v>
      </c>
      <c r="F112" s="13"/>
      <c r="I112" s="13"/>
    </row>
    <row r="113" spans="3:10" ht="12.75" customHeight="1" thickBot="1">
      <c r="C113" t="s">
        <v>126</v>
      </c>
      <c r="F113" s="113">
        <f>(+F90)/182980*100</f>
        <v>2.0734506503443</v>
      </c>
      <c r="G113" s="68">
        <f>(+G90)/182980*100</f>
        <v>0.7427041206689255</v>
      </c>
      <c r="I113" s="113">
        <f>(+I90)/182980*100</f>
        <v>10.107115531752104</v>
      </c>
      <c r="J113" s="68">
        <f>(+J90)/182980*100</f>
        <v>1.927533063722811</v>
      </c>
    </row>
    <row r="114" spans="6:9" ht="6" customHeight="1" thickTop="1">
      <c r="F114" s="13"/>
      <c r="I114" s="13"/>
    </row>
    <row r="115" spans="3:9" ht="12.75" customHeight="1">
      <c r="C115" t="s">
        <v>55</v>
      </c>
      <c r="F115" s="13"/>
      <c r="I115" s="13"/>
    </row>
    <row r="116" spans="3:10" ht="12.75" customHeight="1" thickBot="1">
      <c r="C116" t="s">
        <v>56</v>
      </c>
      <c r="F116" s="30" t="s">
        <v>68</v>
      </c>
      <c r="G116" s="30" t="s">
        <v>68</v>
      </c>
      <c r="I116" s="30" t="s">
        <v>68</v>
      </c>
      <c r="J116" s="30" t="s">
        <v>68</v>
      </c>
    </row>
    <row r="117" spans="6:9" ht="6" customHeight="1" thickTop="1">
      <c r="F117" s="13"/>
      <c r="I117" s="13"/>
    </row>
    <row r="118" spans="1:10" ht="12.75" customHeight="1" thickBot="1">
      <c r="A118">
        <v>4</v>
      </c>
      <c r="B118" t="s">
        <v>45</v>
      </c>
      <c r="C118" t="s">
        <v>43</v>
      </c>
      <c r="F118" s="30" t="s">
        <v>68</v>
      </c>
      <c r="G118" s="30" t="s">
        <v>68</v>
      </c>
      <c r="I118" s="30" t="s">
        <v>68</v>
      </c>
      <c r="J118" s="30" t="s">
        <v>68</v>
      </c>
    </row>
    <row r="119" spans="6:9" ht="6" customHeight="1" thickTop="1">
      <c r="F119" s="15"/>
      <c r="I119" s="15"/>
    </row>
    <row r="120" spans="2:10" ht="12.75" customHeight="1" thickBot="1">
      <c r="B120" t="s">
        <v>5</v>
      </c>
      <c r="C120" t="s">
        <v>44</v>
      </c>
      <c r="F120" s="30" t="s">
        <v>68</v>
      </c>
      <c r="G120" s="30" t="s">
        <v>68</v>
      </c>
      <c r="I120" s="30" t="s">
        <v>68</v>
      </c>
      <c r="J120" s="30" t="s">
        <v>68</v>
      </c>
    </row>
    <row r="121" spans="6:10" ht="12.75" customHeight="1" thickTop="1">
      <c r="F121" s="25"/>
      <c r="G121" s="66"/>
      <c r="I121" s="25"/>
      <c r="J121" s="67"/>
    </row>
    <row r="122" spans="6:10" ht="12.75" customHeight="1">
      <c r="F122" s="25"/>
      <c r="G122" s="66"/>
      <c r="I122" s="25"/>
      <c r="J122" s="67"/>
    </row>
    <row r="124" spans="6:10" ht="12.75" customHeight="1">
      <c r="F124" s="60" t="s">
        <v>140</v>
      </c>
      <c r="G124" s="61"/>
      <c r="I124" s="64" t="s">
        <v>141</v>
      </c>
      <c r="J124" s="61"/>
    </row>
    <row r="125" spans="6:10" ht="12.75" customHeight="1">
      <c r="F125" s="62" t="s">
        <v>62</v>
      </c>
      <c r="G125" s="63"/>
      <c r="I125" s="65" t="s">
        <v>142</v>
      </c>
      <c r="J125" s="63"/>
    </row>
    <row r="126" spans="1:9" ht="12.75" customHeight="1">
      <c r="A126">
        <v>5</v>
      </c>
      <c r="C126" t="s">
        <v>41</v>
      </c>
      <c r="F126" s="13"/>
      <c r="I126" s="13"/>
    </row>
    <row r="127" spans="3:10" ht="12.75" customHeight="1" thickBot="1">
      <c r="C127" t="s">
        <v>42</v>
      </c>
      <c r="F127" s="27"/>
      <c r="G127" s="112">
        <f>562276/182980</f>
        <v>3.0728822822166357</v>
      </c>
      <c r="I127" s="27"/>
      <c r="J127" s="111">
        <f>546799/182980</f>
        <v>2.988299267679528</v>
      </c>
    </row>
    <row r="128" ht="12.75" customHeight="1" thickTop="1"/>
  </sheetData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49">
      <selection activeCell="H68" sqref="H68"/>
    </sheetView>
  </sheetViews>
  <sheetFormatPr defaultColWidth="9.140625" defaultRowHeight="12.75"/>
  <cols>
    <col min="1" max="1" width="3.57421875" style="0" customWidth="1"/>
    <col min="2" max="2" width="4.00390625" style="0" customWidth="1"/>
    <col min="6" max="6" width="3.57421875" style="0" customWidth="1"/>
    <col min="7" max="7" width="8.8515625" style="0" customWidth="1"/>
    <col min="8" max="8" width="15.7109375" style="0" customWidth="1"/>
    <col min="9" max="9" width="4.28125" style="0" customWidth="1"/>
    <col min="10" max="10" width="15.28125" style="0" customWidth="1"/>
  </cols>
  <sheetData>
    <row r="1" spans="1:10" ht="12.75">
      <c r="A1" s="42" t="s">
        <v>69</v>
      </c>
      <c r="J1" s="70"/>
    </row>
    <row r="3" ht="12.75">
      <c r="A3" s="42" t="s">
        <v>102</v>
      </c>
    </row>
    <row r="5" ht="12.75">
      <c r="A5" s="47" t="s">
        <v>164</v>
      </c>
    </row>
    <row r="6" ht="12.75">
      <c r="A6" s="48" t="s">
        <v>103</v>
      </c>
    </row>
    <row r="7" spans="1:10" ht="12.75">
      <c r="A7" s="31"/>
      <c r="B7" s="31"/>
      <c r="C7" s="31"/>
      <c r="D7" s="31"/>
      <c r="E7" s="31"/>
      <c r="H7" s="43" t="s">
        <v>104</v>
      </c>
      <c r="J7" s="43" t="s">
        <v>104</v>
      </c>
    </row>
    <row r="8" spans="1:10" ht="12.75">
      <c r="A8" s="31"/>
      <c r="B8" s="31"/>
      <c r="C8" s="31"/>
      <c r="D8" s="31"/>
      <c r="E8" s="31"/>
      <c r="H8" s="44" t="s">
        <v>105</v>
      </c>
      <c r="J8" s="44" t="s">
        <v>60</v>
      </c>
    </row>
    <row r="9" spans="1:10" ht="12.75">
      <c r="A9" s="31"/>
      <c r="B9" s="31"/>
      <c r="C9" s="31"/>
      <c r="D9" s="31"/>
      <c r="E9" s="31"/>
      <c r="H9" s="44" t="s">
        <v>59</v>
      </c>
      <c r="J9" s="44" t="s">
        <v>106</v>
      </c>
    </row>
    <row r="10" spans="1:10" ht="12.75">
      <c r="A10" s="31"/>
      <c r="B10" s="31"/>
      <c r="C10" s="31"/>
      <c r="D10" s="31"/>
      <c r="E10" s="31"/>
      <c r="H10" s="44" t="s">
        <v>62</v>
      </c>
      <c r="J10" s="44" t="s">
        <v>107</v>
      </c>
    </row>
    <row r="11" spans="1:10" ht="12.75">
      <c r="A11" s="31"/>
      <c r="B11" s="31"/>
      <c r="C11" s="31"/>
      <c r="D11" s="31"/>
      <c r="E11" s="31"/>
      <c r="H11" s="44" t="s">
        <v>185</v>
      </c>
      <c r="J11" s="44" t="s">
        <v>139</v>
      </c>
    </row>
    <row r="12" spans="1:10" ht="12.75">
      <c r="A12" s="31"/>
      <c r="B12" s="31"/>
      <c r="C12" s="31"/>
      <c r="D12" s="31"/>
      <c r="E12" s="31"/>
      <c r="H12" s="46">
        <v>36981</v>
      </c>
      <c r="J12" s="46">
        <v>36707</v>
      </c>
    </row>
    <row r="13" spans="1:10" ht="12.75">
      <c r="A13" s="31"/>
      <c r="B13" s="31"/>
      <c r="C13" s="31"/>
      <c r="D13" s="31"/>
      <c r="E13" s="31"/>
      <c r="H13" s="45" t="s">
        <v>67</v>
      </c>
      <c r="J13" s="45" t="s">
        <v>67</v>
      </c>
    </row>
    <row r="14" spans="1:10" ht="12.75">
      <c r="A14" s="31"/>
      <c r="B14" s="31"/>
      <c r="C14" s="31"/>
      <c r="D14" s="31"/>
      <c r="E14" s="31"/>
      <c r="H14" s="19"/>
      <c r="J14" s="19"/>
    </row>
    <row r="15" spans="1:10" ht="12.75">
      <c r="A15">
        <v>1</v>
      </c>
      <c r="B15" s="32" t="s">
        <v>73</v>
      </c>
      <c r="F15" s="33"/>
      <c r="H15" s="33">
        <v>527819</v>
      </c>
      <c r="I15" s="33"/>
      <c r="J15" s="33">
        <v>524927</v>
      </c>
    </row>
    <row r="16" spans="6:10" ht="12.75">
      <c r="F16" s="33"/>
      <c r="H16" s="33"/>
      <c r="I16" s="33"/>
      <c r="J16" s="33"/>
    </row>
    <row r="17" spans="1:10" ht="12.75">
      <c r="A17">
        <v>2</v>
      </c>
      <c r="B17" s="32" t="s">
        <v>74</v>
      </c>
      <c r="F17" s="33"/>
      <c r="H17" s="33">
        <v>0</v>
      </c>
      <c r="I17" s="33"/>
      <c r="J17" s="33">
        <v>0</v>
      </c>
    </row>
    <row r="18" spans="1:10" ht="12.75">
      <c r="A18" s="34"/>
      <c r="B18" s="34"/>
      <c r="C18" s="34"/>
      <c r="D18" s="34"/>
      <c r="F18" s="36"/>
      <c r="G18" s="36"/>
      <c r="H18" s="36"/>
      <c r="J18" s="36"/>
    </row>
    <row r="19" spans="1:10" ht="12.75">
      <c r="A19" s="34">
        <v>3</v>
      </c>
      <c r="B19" s="35" t="s">
        <v>75</v>
      </c>
      <c r="C19" s="34"/>
      <c r="D19" s="34"/>
      <c r="F19" s="36"/>
      <c r="G19" s="36"/>
      <c r="H19" s="36">
        <f>69101-67</f>
        <v>69034</v>
      </c>
      <c r="J19" s="36">
        <f>60848-31</f>
        <v>60817</v>
      </c>
    </row>
    <row r="20" spans="1:10" ht="12.75">
      <c r="A20" s="34"/>
      <c r="B20" s="34"/>
      <c r="C20" s="34"/>
      <c r="D20" s="34"/>
      <c r="F20" s="36"/>
      <c r="G20" s="36"/>
      <c r="H20" s="36"/>
      <c r="J20" s="36"/>
    </row>
    <row r="21" spans="1:10" ht="12.75">
      <c r="A21" s="34">
        <v>4</v>
      </c>
      <c r="B21" s="35" t="s">
        <v>76</v>
      </c>
      <c r="C21" s="34"/>
      <c r="D21" s="34"/>
      <c r="F21" s="36"/>
      <c r="G21" s="36"/>
      <c r="H21" s="36">
        <v>18086</v>
      </c>
      <c r="J21" s="36">
        <v>18086</v>
      </c>
    </row>
    <row r="22" spans="1:10" ht="12.75">
      <c r="A22" s="34"/>
      <c r="B22" s="34"/>
      <c r="C22" s="34"/>
      <c r="D22" s="34"/>
      <c r="F22" s="36"/>
      <c r="G22" s="36"/>
      <c r="H22" s="36"/>
      <c r="J22" s="36"/>
    </row>
    <row r="23" spans="1:10" ht="12.75">
      <c r="A23" s="34">
        <v>5</v>
      </c>
      <c r="B23" s="35" t="s">
        <v>77</v>
      </c>
      <c r="C23" s="34"/>
      <c r="D23" s="34"/>
      <c r="F23" s="36"/>
      <c r="G23" s="36"/>
      <c r="H23" s="36">
        <v>55</v>
      </c>
      <c r="J23" s="36">
        <v>55</v>
      </c>
    </row>
    <row r="24" spans="1:10" ht="12.75">
      <c r="A24" s="34"/>
      <c r="B24" s="35"/>
      <c r="C24" s="34"/>
      <c r="D24" s="34"/>
      <c r="F24" s="36"/>
      <c r="G24" s="36"/>
      <c r="H24" s="36"/>
      <c r="J24" s="36"/>
    </row>
    <row r="25" spans="1:10" ht="12.75">
      <c r="A25" s="34">
        <v>6</v>
      </c>
      <c r="B25" s="35" t="s">
        <v>78</v>
      </c>
      <c r="C25" s="34"/>
      <c r="D25" s="34"/>
      <c r="F25" s="36"/>
      <c r="G25" s="36"/>
      <c r="H25" s="36"/>
      <c r="J25" s="36"/>
    </row>
    <row r="26" spans="1:10" ht="12.75">
      <c r="A26" s="34"/>
      <c r="B26" s="34"/>
      <c r="C26" s="35" t="s">
        <v>79</v>
      </c>
      <c r="D26" s="34"/>
      <c r="F26" s="36"/>
      <c r="G26" s="36"/>
      <c r="H26" s="37">
        <v>31632</v>
      </c>
      <c r="J26" s="37">
        <v>31678</v>
      </c>
    </row>
    <row r="27" spans="1:10" ht="12.75">
      <c r="A27" s="34"/>
      <c r="B27" s="34"/>
      <c r="C27" s="35" t="s">
        <v>80</v>
      </c>
      <c r="D27" s="34"/>
      <c r="F27" s="36"/>
      <c r="G27" s="36"/>
      <c r="H27" s="38">
        <v>13490</v>
      </c>
      <c r="J27" s="38">
        <v>15830</v>
      </c>
    </row>
    <row r="28" spans="1:10" ht="12.75">
      <c r="A28" s="34"/>
      <c r="B28" s="34"/>
      <c r="C28" s="35" t="s">
        <v>184</v>
      </c>
      <c r="D28" s="34"/>
      <c r="F28" s="36"/>
      <c r="G28" s="36"/>
      <c r="H28" s="38">
        <v>1250</v>
      </c>
      <c r="J28" s="38">
        <v>31</v>
      </c>
    </row>
    <row r="29" spans="1:10" ht="12.75">
      <c r="A29" s="34"/>
      <c r="B29" s="34"/>
      <c r="C29" s="35" t="s">
        <v>81</v>
      </c>
      <c r="D29" s="34"/>
      <c r="F29" s="36"/>
      <c r="G29" s="36"/>
      <c r="H29" s="38">
        <v>3237</v>
      </c>
      <c r="J29" s="38">
        <v>5042</v>
      </c>
    </row>
    <row r="30" spans="1:10" ht="12.75">
      <c r="A30" s="34"/>
      <c r="B30" s="34"/>
      <c r="C30" s="35" t="s">
        <v>101</v>
      </c>
      <c r="D30" s="34"/>
      <c r="F30" s="36"/>
      <c r="G30" s="36"/>
      <c r="H30" s="38">
        <v>5230</v>
      </c>
      <c r="J30" s="38">
        <v>2898</v>
      </c>
    </row>
    <row r="31" spans="1:10" ht="12.75">
      <c r="A31" s="34"/>
      <c r="B31" s="34"/>
      <c r="C31" s="35" t="s">
        <v>82</v>
      </c>
      <c r="D31" s="34"/>
      <c r="F31" s="36"/>
      <c r="G31" s="36"/>
      <c r="H31" s="38">
        <v>5300</v>
      </c>
      <c r="J31" s="38">
        <v>5643</v>
      </c>
    </row>
    <row r="32" spans="1:10" ht="12.75">
      <c r="A32" s="34"/>
      <c r="B32" s="34"/>
      <c r="C32" s="34"/>
      <c r="D32" s="34"/>
      <c r="F32" s="36"/>
      <c r="G32" s="36"/>
      <c r="H32" s="39">
        <f>SUM(H26:H31)</f>
        <v>60139</v>
      </c>
      <c r="J32" s="39">
        <f>SUM(J26:J31)</f>
        <v>61122</v>
      </c>
    </row>
    <row r="33" spans="1:10" ht="12.75">
      <c r="A33" s="34"/>
      <c r="B33" s="35" t="s">
        <v>83</v>
      </c>
      <c r="C33" s="34"/>
      <c r="D33" s="34"/>
      <c r="F33" s="36"/>
      <c r="G33" s="36"/>
      <c r="H33" s="38"/>
      <c r="J33" s="38"/>
    </row>
    <row r="34" spans="1:10" ht="12.75">
      <c r="A34" s="34">
        <v>7</v>
      </c>
      <c r="B34" s="35" t="s">
        <v>84</v>
      </c>
      <c r="C34" s="34"/>
      <c r="D34" s="34"/>
      <c r="F34" s="36"/>
      <c r="G34" s="36"/>
      <c r="H34" s="38"/>
      <c r="J34" s="38"/>
    </row>
    <row r="35" spans="1:10" ht="12.75">
      <c r="A35" s="34"/>
      <c r="B35" s="34"/>
      <c r="C35" s="35" t="s">
        <v>85</v>
      </c>
      <c r="D35" s="34"/>
      <c r="F35" s="36"/>
      <c r="G35" s="36"/>
      <c r="H35" s="38">
        <v>6863</v>
      </c>
      <c r="J35" s="38">
        <v>10422</v>
      </c>
    </row>
    <row r="36" spans="1:10" ht="12.75">
      <c r="A36" s="34"/>
      <c r="B36" s="34"/>
      <c r="C36" s="35" t="s">
        <v>86</v>
      </c>
      <c r="D36" s="34"/>
      <c r="F36" s="34"/>
      <c r="G36" s="34"/>
      <c r="H36" s="38">
        <v>27848</v>
      </c>
      <c r="J36" s="38">
        <v>33356</v>
      </c>
    </row>
    <row r="37" spans="1:10" ht="12.75">
      <c r="A37" s="34"/>
      <c r="B37" s="34"/>
      <c r="C37" s="35" t="s">
        <v>87</v>
      </c>
      <c r="D37" s="34"/>
      <c r="F37" s="36"/>
      <c r="G37" s="36"/>
      <c r="H37" s="38">
        <v>34456</v>
      </c>
      <c r="J37" s="38">
        <v>14408</v>
      </c>
    </row>
    <row r="38" spans="1:10" ht="12.75">
      <c r="A38" s="34"/>
      <c r="B38" s="34"/>
      <c r="C38" s="35" t="s">
        <v>88</v>
      </c>
      <c r="D38" s="34"/>
      <c r="F38" s="36"/>
      <c r="G38" s="36"/>
      <c r="H38" s="38">
        <v>160</v>
      </c>
      <c r="J38" s="38">
        <v>53</v>
      </c>
    </row>
    <row r="39" spans="1:10" ht="12.75">
      <c r="A39" s="34"/>
      <c r="B39" s="34"/>
      <c r="C39" s="35" t="s">
        <v>89</v>
      </c>
      <c r="D39" s="34"/>
      <c r="F39" s="36"/>
      <c r="G39" s="36"/>
      <c r="H39" s="38">
        <v>3952</v>
      </c>
      <c r="J39" s="38">
        <v>6609</v>
      </c>
    </row>
    <row r="40" spans="1:10" ht="12.75">
      <c r="A40" s="34"/>
      <c r="B40" s="34"/>
      <c r="C40" s="34"/>
      <c r="D40" s="34"/>
      <c r="F40" s="36"/>
      <c r="G40" s="36"/>
      <c r="H40" s="39">
        <f>SUM(H35:H39)</f>
        <v>73279</v>
      </c>
      <c r="J40" s="39">
        <f>SUM(J35:J39)</f>
        <v>64848</v>
      </c>
    </row>
    <row r="41" spans="1:10" ht="12.75">
      <c r="A41" s="34"/>
      <c r="B41" s="34"/>
      <c r="C41" s="34"/>
      <c r="D41" s="34"/>
      <c r="F41" s="36"/>
      <c r="G41" s="36"/>
      <c r="H41" s="36"/>
      <c r="J41" s="36"/>
    </row>
    <row r="42" spans="1:10" ht="12.75">
      <c r="A42" s="34">
        <v>8</v>
      </c>
      <c r="B42" s="35" t="s">
        <v>166</v>
      </c>
      <c r="C42" s="34"/>
      <c r="D42" s="34"/>
      <c r="F42" s="36"/>
      <c r="G42" s="36"/>
      <c r="H42" s="36">
        <f>H32-H40</f>
        <v>-13140</v>
      </c>
      <c r="J42" s="36">
        <f>J32-J40</f>
        <v>-3726</v>
      </c>
    </row>
    <row r="43" spans="1:10" ht="12.75">
      <c r="A43" s="34"/>
      <c r="B43" s="34"/>
      <c r="C43" s="34"/>
      <c r="D43" s="34"/>
      <c r="F43" s="36"/>
      <c r="G43" s="36"/>
      <c r="H43" s="36"/>
      <c r="J43" s="36"/>
    </row>
    <row r="44" spans="1:10" ht="13.5" thickBot="1">
      <c r="A44" s="34"/>
      <c r="B44" s="34"/>
      <c r="C44" s="34"/>
      <c r="D44" s="34"/>
      <c r="F44" s="36"/>
      <c r="G44" s="36"/>
      <c r="H44" s="40">
        <f>SUM(H15:H24)+H42</f>
        <v>601854</v>
      </c>
      <c r="J44" s="40">
        <f>SUM(J15:J23)+J42</f>
        <v>600159</v>
      </c>
    </row>
    <row r="45" spans="1:10" ht="13.5" thickTop="1">
      <c r="A45" s="34"/>
      <c r="B45" s="34"/>
      <c r="C45" s="34"/>
      <c r="D45" s="34"/>
      <c r="F45" s="36"/>
      <c r="G45" s="36"/>
      <c r="H45" s="36"/>
      <c r="J45" s="36"/>
    </row>
    <row r="46" spans="1:10" ht="12.75">
      <c r="A46" s="34"/>
      <c r="B46" s="35" t="s">
        <v>90</v>
      </c>
      <c r="C46" s="34"/>
      <c r="D46" s="34"/>
      <c r="F46" s="36"/>
      <c r="G46" s="36"/>
      <c r="H46" s="36"/>
      <c r="J46" s="36"/>
    </row>
    <row r="47" spans="1:10" ht="12.75">
      <c r="A47" s="34"/>
      <c r="B47" s="35" t="s">
        <v>91</v>
      </c>
      <c r="C47" s="34"/>
      <c r="D47" s="34"/>
      <c r="F47" s="36"/>
      <c r="G47" s="36"/>
      <c r="H47" s="36">
        <v>182980</v>
      </c>
      <c r="J47" s="36">
        <v>182980</v>
      </c>
    </row>
    <row r="48" spans="1:10" ht="12.75">
      <c r="A48" s="34"/>
      <c r="B48" s="35" t="s">
        <v>92</v>
      </c>
      <c r="C48" s="34"/>
      <c r="D48" s="34"/>
      <c r="F48" s="36"/>
      <c r="G48" s="36"/>
      <c r="H48" s="36"/>
      <c r="J48" s="36"/>
    </row>
    <row r="49" spans="1:10" ht="12.75">
      <c r="A49" s="34"/>
      <c r="B49" s="34"/>
      <c r="C49" s="35" t="s">
        <v>93</v>
      </c>
      <c r="D49" s="34"/>
      <c r="F49" s="36"/>
      <c r="G49" s="36"/>
      <c r="H49" s="36">
        <v>132404</v>
      </c>
      <c r="J49" s="36">
        <v>132404</v>
      </c>
    </row>
    <row r="50" spans="1:10" ht="12.75">
      <c r="A50" s="34"/>
      <c r="B50" s="34"/>
      <c r="C50" s="35" t="s">
        <v>94</v>
      </c>
      <c r="D50" s="34"/>
      <c r="F50" s="36"/>
      <c r="G50" s="36"/>
      <c r="H50" s="36">
        <v>14132</v>
      </c>
      <c r="J50" s="36">
        <v>14132</v>
      </c>
    </row>
    <row r="51" spans="1:10" ht="12.75">
      <c r="A51" s="34"/>
      <c r="B51" s="34"/>
      <c r="C51" s="35" t="s">
        <v>95</v>
      </c>
      <c r="D51" s="34"/>
      <c r="F51" s="36"/>
      <c r="G51" s="36"/>
      <c r="H51" s="36">
        <v>115347</v>
      </c>
      <c r="J51" s="36">
        <v>115347</v>
      </c>
    </row>
    <row r="52" spans="1:10" ht="12.75">
      <c r="A52" s="34"/>
      <c r="B52" s="34"/>
      <c r="C52" s="35" t="s">
        <v>96</v>
      </c>
      <c r="D52" s="34"/>
      <c r="F52" s="36"/>
      <c r="G52" s="36"/>
      <c r="H52" s="36">
        <v>117412</v>
      </c>
      <c r="J52" s="36">
        <v>102870</v>
      </c>
    </row>
    <row r="53" spans="1:10" ht="12.75">
      <c r="A53" s="34">
        <v>9</v>
      </c>
      <c r="B53" s="35" t="s">
        <v>97</v>
      </c>
      <c r="C53" s="34"/>
      <c r="D53" s="34"/>
      <c r="F53" s="36"/>
      <c r="G53" s="36"/>
      <c r="H53" s="41">
        <f>SUM(H47:H52)</f>
        <v>562275</v>
      </c>
      <c r="J53" s="41">
        <f>SUM(J47:J52)</f>
        <v>547733</v>
      </c>
    </row>
    <row r="54" spans="1:10" ht="12.75">
      <c r="A54" s="34"/>
      <c r="B54" s="34"/>
      <c r="C54" s="34"/>
      <c r="D54" s="34"/>
      <c r="F54" s="36"/>
      <c r="G54" s="36"/>
      <c r="H54" s="36"/>
      <c r="J54" s="36"/>
    </row>
    <row r="55" spans="1:10" ht="12.75">
      <c r="A55" s="34">
        <v>10</v>
      </c>
      <c r="B55" s="35" t="s">
        <v>98</v>
      </c>
      <c r="C55" s="34"/>
      <c r="D55" s="34"/>
      <c r="F55" s="36"/>
      <c r="G55" s="36"/>
      <c r="H55" s="36">
        <v>24420</v>
      </c>
      <c r="J55" s="36">
        <v>37620</v>
      </c>
    </row>
    <row r="56" spans="1:10" ht="12.75">
      <c r="A56" s="34"/>
      <c r="B56" s="34"/>
      <c r="C56" s="34"/>
      <c r="D56" s="34"/>
      <c r="F56" s="36"/>
      <c r="G56" s="36"/>
      <c r="H56" s="36"/>
      <c r="J56" s="36"/>
    </row>
    <row r="57" spans="1:10" ht="12.75">
      <c r="A57" s="34">
        <v>11</v>
      </c>
      <c r="B57" s="35" t="s">
        <v>99</v>
      </c>
      <c r="C57" s="34"/>
      <c r="D57" s="34"/>
      <c r="F57" s="36"/>
      <c r="G57" s="36"/>
      <c r="H57" s="36">
        <v>11059</v>
      </c>
      <c r="J57" s="36">
        <v>10706</v>
      </c>
    </row>
    <row r="58" spans="1:10" ht="12.75">
      <c r="A58" s="34"/>
      <c r="B58" s="34"/>
      <c r="C58" s="34"/>
      <c r="D58" s="34"/>
      <c r="F58" s="36"/>
      <c r="G58" s="36"/>
      <c r="H58" s="36"/>
      <c r="J58" s="36"/>
    </row>
    <row r="59" spans="1:10" ht="12.75">
      <c r="A59" s="34">
        <v>12</v>
      </c>
      <c r="B59" s="35" t="s">
        <v>100</v>
      </c>
      <c r="C59" s="34"/>
      <c r="D59" s="34"/>
      <c r="F59" s="36"/>
      <c r="G59" s="36"/>
      <c r="H59" s="36">
        <v>4100</v>
      </c>
      <c r="J59" s="36">
        <v>4100</v>
      </c>
    </row>
    <row r="60" spans="1:10" ht="12.75">
      <c r="A60" s="34"/>
      <c r="B60" s="34"/>
      <c r="C60" s="34"/>
      <c r="D60" s="34"/>
      <c r="F60" s="36"/>
      <c r="G60" s="36"/>
      <c r="H60" s="36"/>
      <c r="J60" s="36"/>
    </row>
    <row r="61" spans="1:10" ht="13.5" thickBot="1">
      <c r="A61" s="34"/>
      <c r="B61" s="34"/>
      <c r="C61" s="34"/>
      <c r="D61" s="34"/>
      <c r="F61" s="36"/>
      <c r="G61" s="36"/>
      <c r="H61" s="40">
        <f>SUM(H53:H59)</f>
        <v>601854</v>
      </c>
      <c r="J61" s="40">
        <f>SUM(J53:J59)</f>
        <v>600159</v>
      </c>
    </row>
    <row r="62" spans="1:10" ht="13.5" thickTop="1">
      <c r="A62" s="34"/>
      <c r="B62" s="34"/>
      <c r="C62" s="34"/>
      <c r="D62" s="34"/>
      <c r="F62" s="36"/>
      <c r="G62" s="36"/>
      <c r="H62" s="36"/>
      <c r="J62" s="36"/>
    </row>
    <row r="63" spans="1:10" ht="13.5" thickBot="1">
      <c r="A63" s="34">
        <v>13</v>
      </c>
      <c r="B63" s="35" t="s">
        <v>143</v>
      </c>
      <c r="C63" s="34"/>
      <c r="D63" s="34"/>
      <c r="F63" s="36"/>
      <c r="G63" s="95"/>
      <c r="H63" s="71">
        <f>H53/H47</f>
        <v>3.0728768171384853</v>
      </c>
      <c r="J63" s="71">
        <f>J53/J47</f>
        <v>2.993403650672205</v>
      </c>
    </row>
    <row r="64" spans="1:8" ht="13.5" thickTop="1">
      <c r="A64" s="34"/>
      <c r="B64" s="34"/>
      <c r="C64" s="34"/>
      <c r="D64" s="34"/>
      <c r="E64" s="34"/>
      <c r="F64" s="34"/>
      <c r="G64" s="34"/>
      <c r="H64" s="34"/>
    </row>
    <row r="65" spans="1:8" ht="12.75">
      <c r="A65" s="34"/>
      <c r="B65" s="34"/>
      <c r="C65" s="34"/>
      <c r="D65" s="34"/>
      <c r="E65" s="34"/>
      <c r="F65" s="34"/>
      <c r="G65" s="34"/>
      <c r="H65" s="34"/>
    </row>
    <row r="66" spans="1:8" ht="12.75">
      <c r="A66" s="34"/>
      <c r="B66" s="34"/>
      <c r="C66" s="34"/>
      <c r="D66" s="34"/>
      <c r="E66" s="34"/>
      <c r="F66" s="34"/>
      <c r="G66" s="34"/>
      <c r="H66" s="34"/>
    </row>
    <row r="67" spans="1:8" ht="12.75">
      <c r="A67" s="34"/>
      <c r="B67" s="34"/>
      <c r="C67" s="34"/>
      <c r="D67" s="34"/>
      <c r="E67" s="34"/>
      <c r="F67" s="34"/>
      <c r="G67" s="34"/>
      <c r="H67" s="34"/>
    </row>
    <row r="68" spans="1:8" ht="12.75">
      <c r="A68" s="34"/>
      <c r="B68" s="34"/>
      <c r="C68" s="34"/>
      <c r="D68" s="34"/>
      <c r="E68" s="34"/>
      <c r="F68" s="34"/>
      <c r="G68" s="34"/>
      <c r="H68" s="34"/>
    </row>
    <row r="69" spans="1:8" ht="12.75">
      <c r="A69" s="34"/>
      <c r="B69" s="34"/>
      <c r="C69" s="34"/>
      <c r="D69" s="34"/>
      <c r="E69" s="34"/>
      <c r="F69" s="34"/>
      <c r="G69" s="34"/>
      <c r="H69" s="34"/>
    </row>
    <row r="70" spans="1:8" ht="12.75">
      <c r="A70" s="34"/>
      <c r="B70" s="34"/>
      <c r="C70" s="34"/>
      <c r="D70" s="34"/>
      <c r="E70" s="34"/>
      <c r="F70" s="34"/>
      <c r="G70" s="34"/>
      <c r="H70" s="34"/>
    </row>
    <row r="71" spans="1:8" ht="12.75">
      <c r="A71" s="34"/>
      <c r="B71" s="34"/>
      <c r="C71" s="34"/>
      <c r="D71" s="34"/>
      <c r="E71" s="34"/>
      <c r="F71" s="34"/>
      <c r="G71" s="34"/>
      <c r="H71" s="34"/>
    </row>
    <row r="72" spans="1:8" ht="12.75">
      <c r="A72" s="34"/>
      <c r="B72" s="34"/>
      <c r="C72" s="34"/>
      <c r="D72" s="34"/>
      <c r="E72" s="34"/>
      <c r="F72" s="34"/>
      <c r="G72" s="34"/>
      <c r="H72" s="34"/>
    </row>
    <row r="73" spans="1:8" ht="12.75">
      <c r="A73" s="34"/>
      <c r="B73" s="34"/>
      <c r="C73" s="34"/>
      <c r="D73" s="34"/>
      <c r="E73" s="34"/>
      <c r="F73" s="34"/>
      <c r="G73" s="34"/>
      <c r="H73" s="34"/>
    </row>
    <row r="74" spans="1:8" ht="12.75">
      <c r="A74" s="34"/>
      <c r="B74" s="34"/>
      <c r="C74" s="34"/>
      <c r="D74" s="34"/>
      <c r="E74" s="34"/>
      <c r="F74" s="34"/>
      <c r="G74" s="34"/>
      <c r="H74" s="34"/>
    </row>
    <row r="75" spans="1:8" ht="12.75">
      <c r="A75" s="34"/>
      <c r="B75" s="34"/>
      <c r="C75" s="34"/>
      <c r="D75" s="34"/>
      <c r="E75" s="34"/>
      <c r="F75" s="34"/>
      <c r="G75" s="34"/>
      <c r="H75" s="34"/>
    </row>
    <row r="76" spans="1:8" ht="12.75">
      <c r="A76" s="34"/>
      <c r="B76" s="34"/>
      <c r="C76" s="34"/>
      <c r="D76" s="34"/>
      <c r="E76" s="34"/>
      <c r="F76" s="34"/>
      <c r="G76" s="34"/>
      <c r="H76" s="34"/>
    </row>
    <row r="77" spans="1:8" ht="12.75">
      <c r="A77" s="34"/>
      <c r="B77" s="34"/>
      <c r="C77" s="34"/>
      <c r="D77" s="34"/>
      <c r="E77" s="34"/>
      <c r="F77" s="34"/>
      <c r="G77" s="34"/>
      <c r="H77" s="34"/>
    </row>
    <row r="78" spans="1:8" ht="12.75">
      <c r="A78" s="34"/>
      <c r="B78" s="34"/>
      <c r="C78" s="34"/>
      <c r="D78" s="34"/>
      <c r="E78" s="34"/>
      <c r="F78" s="34"/>
      <c r="G78" s="34"/>
      <c r="H78" s="34"/>
    </row>
    <row r="79" spans="1:8" ht="12.75">
      <c r="A79" s="34"/>
      <c r="B79" s="34"/>
      <c r="C79" s="34"/>
      <c r="D79" s="34"/>
      <c r="E79" s="34"/>
      <c r="F79" s="34"/>
      <c r="G79" s="34"/>
      <c r="H79" s="34"/>
    </row>
    <row r="80" spans="1:8" ht="12.75">
      <c r="A80" s="34"/>
      <c r="B80" s="34"/>
      <c r="C80" s="34"/>
      <c r="D80" s="34"/>
      <c r="E80" s="34"/>
      <c r="F80" s="34"/>
      <c r="G80" s="34"/>
      <c r="H80" s="34"/>
    </row>
    <row r="81" spans="1:8" ht="12.75">
      <c r="A81" s="34"/>
      <c r="B81" s="34"/>
      <c r="C81" s="34"/>
      <c r="D81" s="34"/>
      <c r="E81" s="34"/>
      <c r="F81" s="34"/>
      <c r="G81" s="34"/>
      <c r="H81" s="34"/>
    </row>
    <row r="82" spans="1:8" ht="12.75">
      <c r="A82" s="34"/>
      <c r="B82" s="34"/>
      <c r="C82" s="34"/>
      <c r="D82" s="34"/>
      <c r="E82" s="34"/>
      <c r="F82" s="34"/>
      <c r="G82" s="34"/>
      <c r="H82" s="34"/>
    </row>
    <row r="83" spans="1:8" ht="12.75">
      <c r="A83" s="34"/>
      <c r="B83" s="34"/>
      <c r="C83" s="34"/>
      <c r="D83" s="34"/>
      <c r="E83" s="34"/>
      <c r="F83" s="34"/>
      <c r="G83" s="34"/>
      <c r="H83" s="34"/>
    </row>
    <row r="84" spans="1:8" ht="12.75">
      <c r="A84" s="34"/>
      <c r="B84" s="34"/>
      <c r="C84" s="34"/>
      <c r="D84" s="34"/>
      <c r="E84" s="34"/>
      <c r="F84" s="34"/>
      <c r="G84" s="34"/>
      <c r="H84" s="34"/>
    </row>
    <row r="85" spans="1:8" ht="12.75">
      <c r="A85" s="34"/>
      <c r="B85" s="34"/>
      <c r="C85" s="34"/>
      <c r="D85" s="34"/>
      <c r="E85" s="34"/>
      <c r="F85" s="34"/>
      <c r="G85" s="34"/>
      <c r="H85" s="34"/>
    </row>
    <row r="86" spans="1:8" ht="12.75">
      <c r="A86" s="34"/>
      <c r="B86" s="34"/>
      <c r="C86" s="34"/>
      <c r="D86" s="34"/>
      <c r="E86" s="34"/>
      <c r="F86" s="34"/>
      <c r="G86" s="34"/>
      <c r="H86" s="34"/>
    </row>
    <row r="87" spans="1:8" ht="12.75">
      <c r="A87" s="34"/>
      <c r="B87" s="34"/>
      <c r="C87" s="34"/>
      <c r="D87" s="34"/>
      <c r="E87" s="34"/>
      <c r="F87" s="34"/>
      <c r="G87" s="34"/>
      <c r="H87" s="34"/>
    </row>
    <row r="88" spans="1:8" ht="12.75">
      <c r="A88" s="34"/>
      <c r="B88" s="34"/>
      <c r="C88" s="34"/>
      <c r="D88" s="34"/>
      <c r="E88" s="34"/>
      <c r="F88" s="34"/>
      <c r="G88" s="34"/>
      <c r="H88" s="34"/>
    </row>
    <row r="89" spans="1:8" ht="12.75">
      <c r="A89" s="34"/>
      <c r="B89" s="34"/>
      <c r="C89" s="34"/>
      <c r="D89" s="34"/>
      <c r="E89" s="34"/>
      <c r="F89" s="34"/>
      <c r="G89" s="34"/>
      <c r="H89" s="34"/>
    </row>
    <row r="90" spans="1:8" ht="12.75">
      <c r="A90" s="34"/>
      <c r="B90" s="34"/>
      <c r="C90" s="34"/>
      <c r="D90" s="34"/>
      <c r="E90" s="34"/>
      <c r="F90" s="34"/>
      <c r="G90" s="34"/>
      <c r="H90" s="34"/>
    </row>
    <row r="91" spans="1:8" ht="12.75">
      <c r="A91" s="34"/>
      <c r="B91" s="34"/>
      <c r="C91" s="34"/>
      <c r="D91" s="34"/>
      <c r="E91" s="34"/>
      <c r="F91" s="34"/>
      <c r="G91" s="34"/>
      <c r="H91" s="34"/>
    </row>
    <row r="92" spans="1:8" ht="12.75">
      <c r="A92" s="34"/>
      <c r="B92" s="34"/>
      <c r="C92" s="34"/>
      <c r="D92" s="34"/>
      <c r="E92" s="34"/>
      <c r="F92" s="34"/>
      <c r="G92" s="34"/>
      <c r="H92" s="34"/>
    </row>
    <row r="93" spans="1:8" ht="12.75">
      <c r="A93" s="34"/>
      <c r="B93" s="34"/>
      <c r="C93" s="34"/>
      <c r="D93" s="34"/>
      <c r="E93" s="34"/>
      <c r="F93" s="34"/>
      <c r="G93" s="34"/>
      <c r="H93" s="34"/>
    </row>
    <row r="94" spans="1:8" ht="12.75">
      <c r="A94" s="34"/>
      <c r="B94" s="34"/>
      <c r="C94" s="34"/>
      <c r="D94" s="34"/>
      <c r="E94" s="34"/>
      <c r="F94" s="34"/>
      <c r="G94" s="34"/>
      <c r="H94" s="34"/>
    </row>
    <row r="95" spans="1:8" ht="12.75">
      <c r="A95" s="34"/>
      <c r="B95" s="34"/>
      <c r="C95" s="34"/>
      <c r="D95" s="34"/>
      <c r="E95" s="34"/>
      <c r="F95" s="34"/>
      <c r="G95" s="34"/>
      <c r="H95" s="34"/>
    </row>
    <row r="96" spans="1:8" ht="12.75">
      <c r="A96" s="34"/>
      <c r="B96" s="34"/>
      <c r="C96" s="34"/>
      <c r="D96" s="34"/>
      <c r="E96" s="34"/>
      <c r="F96" s="34"/>
      <c r="G96" s="34"/>
      <c r="H96" s="34"/>
    </row>
    <row r="97" spans="1:8" ht="12.75">
      <c r="A97" s="34"/>
      <c r="B97" s="34"/>
      <c r="C97" s="34"/>
      <c r="D97" s="34"/>
      <c r="E97" s="34"/>
      <c r="F97" s="34"/>
      <c r="G97" s="34"/>
      <c r="H97" s="34"/>
    </row>
    <row r="98" spans="1:8" ht="12.75">
      <c r="A98" s="34"/>
      <c r="B98" s="34"/>
      <c r="C98" s="34"/>
      <c r="D98" s="34"/>
      <c r="E98" s="34"/>
      <c r="F98" s="34"/>
      <c r="G98" s="34"/>
      <c r="H98" s="34"/>
    </row>
    <row r="99" spans="1:8" ht="12.75">
      <c r="A99" s="34"/>
      <c r="B99" s="34"/>
      <c r="C99" s="34"/>
      <c r="D99" s="34"/>
      <c r="E99" s="34"/>
      <c r="F99" s="34"/>
      <c r="G99" s="34"/>
      <c r="H99" s="34"/>
    </row>
    <row r="100" spans="1:8" ht="12.75">
      <c r="A100" s="34"/>
      <c r="B100" s="34"/>
      <c r="C100" s="34"/>
      <c r="D100" s="34"/>
      <c r="E100" s="34"/>
      <c r="F100" s="34"/>
      <c r="G100" s="34"/>
      <c r="H100" s="34"/>
    </row>
    <row r="101" spans="1:8" ht="12.75">
      <c r="A101" s="34"/>
      <c r="B101" s="34"/>
      <c r="C101" s="34"/>
      <c r="D101" s="34"/>
      <c r="E101" s="34"/>
      <c r="F101" s="34"/>
      <c r="G101" s="34"/>
      <c r="H101" s="34"/>
    </row>
    <row r="102" spans="1:8" ht="12.75">
      <c r="A102" s="34"/>
      <c r="B102" s="34"/>
      <c r="C102" s="34"/>
      <c r="D102" s="34"/>
      <c r="E102" s="34"/>
      <c r="F102" s="34"/>
      <c r="G102" s="34"/>
      <c r="H102" s="34"/>
    </row>
    <row r="103" spans="1:8" ht="12.75">
      <c r="A103" s="34"/>
      <c r="B103" s="34"/>
      <c r="C103" s="34"/>
      <c r="D103" s="34"/>
      <c r="E103" s="34"/>
      <c r="F103" s="34"/>
      <c r="G103" s="34"/>
      <c r="H103" s="34"/>
    </row>
    <row r="104" spans="1:8" ht="12.75">
      <c r="A104" s="34"/>
      <c r="B104" s="34"/>
      <c r="C104" s="34"/>
      <c r="D104" s="34"/>
      <c r="E104" s="34"/>
      <c r="F104" s="34"/>
      <c r="G104" s="34"/>
      <c r="H104" s="34"/>
    </row>
    <row r="105" spans="1:8" ht="12.75">
      <c r="A105" s="34"/>
      <c r="B105" s="34"/>
      <c r="C105" s="34"/>
      <c r="D105" s="34"/>
      <c r="E105" s="34"/>
      <c r="F105" s="34"/>
      <c r="G105" s="34"/>
      <c r="H105" s="34"/>
    </row>
    <row r="106" spans="1:8" ht="12.75">
      <c r="A106" s="34"/>
      <c r="B106" s="34"/>
      <c r="C106" s="34"/>
      <c r="D106" s="34"/>
      <c r="E106" s="34"/>
      <c r="F106" s="34"/>
      <c r="G106" s="34"/>
      <c r="H106" s="34"/>
    </row>
  </sheetData>
  <printOptions/>
  <pageMargins left="0.5118110236220472" right="0.5118110236220472" top="0.31496062992125984" bottom="0.31496062992125984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14"/>
  <sheetViews>
    <sheetView tabSelected="1" workbookViewId="0" topLeftCell="A96">
      <selection activeCell="C104" sqref="C104"/>
    </sheetView>
  </sheetViews>
  <sheetFormatPr defaultColWidth="9.140625" defaultRowHeight="12.75"/>
  <cols>
    <col min="1" max="1" width="4.00390625" style="0" customWidth="1"/>
    <col min="2" max="2" width="3.00390625" style="0" customWidth="1"/>
    <col min="3" max="3" width="5.421875" style="0" customWidth="1"/>
    <col min="9" max="9" width="9.421875" style="0" bestFit="1" customWidth="1"/>
    <col min="10" max="10" width="9.28125" style="0" bestFit="1" customWidth="1"/>
    <col min="11" max="11" width="16.8515625" style="0" customWidth="1"/>
  </cols>
  <sheetData>
    <row r="1" spans="2:11" ht="12.75">
      <c r="B1" s="42" t="s">
        <v>69</v>
      </c>
      <c r="C1" s="31"/>
      <c r="D1" s="31"/>
      <c r="E1" s="31"/>
      <c r="F1" s="42"/>
      <c r="G1" s="31"/>
      <c r="H1" s="31"/>
      <c r="I1" s="31"/>
      <c r="J1" s="72"/>
      <c r="K1" s="72"/>
    </row>
    <row r="2" spans="3:11" ht="12.75">
      <c r="C2" s="31"/>
      <c r="D2" s="31"/>
      <c r="E2" s="31"/>
      <c r="F2" s="32"/>
      <c r="G2" s="31"/>
      <c r="H2" s="31"/>
      <c r="I2" s="31"/>
      <c r="J2" s="31"/>
      <c r="K2" s="31"/>
    </row>
    <row r="3" spans="2:11" ht="12.75">
      <c r="B3" s="28" t="s">
        <v>109</v>
      </c>
      <c r="C3" s="31"/>
      <c r="D3" s="31"/>
      <c r="E3" s="31"/>
      <c r="F3" s="31"/>
      <c r="G3" s="31"/>
      <c r="H3" s="31"/>
      <c r="I3" s="31"/>
      <c r="J3" s="31"/>
      <c r="K3" s="31"/>
    </row>
    <row r="4" spans="3:11" ht="12.75">
      <c r="C4" s="31"/>
      <c r="D4" s="31"/>
      <c r="E4" s="31"/>
      <c r="G4" s="31"/>
      <c r="H4" s="31"/>
      <c r="I4" s="31"/>
      <c r="J4" s="31"/>
      <c r="K4" s="31"/>
    </row>
    <row r="5" spans="2:11" ht="12.75">
      <c r="B5" s="47" t="s">
        <v>110</v>
      </c>
      <c r="C5" s="31"/>
      <c r="D5" s="31"/>
      <c r="E5" s="31"/>
      <c r="F5" s="32"/>
      <c r="G5" s="31"/>
      <c r="H5" s="31"/>
      <c r="I5" s="31"/>
      <c r="J5" s="31"/>
      <c r="K5" s="31"/>
    </row>
    <row r="6" spans="2:11" ht="12.75">
      <c r="B6" s="47" t="s">
        <v>164</v>
      </c>
      <c r="C6" s="31"/>
      <c r="D6" s="31"/>
      <c r="E6" s="31"/>
      <c r="F6" s="32"/>
      <c r="G6" s="31"/>
      <c r="H6" s="31"/>
      <c r="I6" s="31"/>
      <c r="J6" s="31"/>
      <c r="K6" s="31"/>
    </row>
    <row r="9" spans="2:10" ht="12.75">
      <c r="B9" s="49" t="s">
        <v>111</v>
      </c>
      <c r="G9" s="33"/>
      <c r="J9" s="33"/>
    </row>
    <row r="10" spans="7:10" ht="12.75">
      <c r="G10" s="33"/>
      <c r="J10" s="33"/>
    </row>
    <row r="11" spans="2:11" ht="12.75">
      <c r="B11" s="8">
        <v>1</v>
      </c>
      <c r="C11" s="126" t="s">
        <v>128</v>
      </c>
      <c r="D11" s="126"/>
      <c r="E11" s="126"/>
      <c r="F11" s="126"/>
      <c r="G11" s="126"/>
      <c r="H11" s="126"/>
      <c r="I11" s="126"/>
      <c r="J11" s="126"/>
      <c r="K11" s="126"/>
    </row>
    <row r="12" spans="3:11" ht="12.75">
      <c r="C12" s="32" t="s">
        <v>127</v>
      </c>
      <c r="D12" s="31"/>
      <c r="E12" s="31"/>
      <c r="F12" s="31"/>
      <c r="G12" s="31"/>
      <c r="H12" s="31"/>
      <c r="I12" s="31"/>
      <c r="J12" s="31"/>
      <c r="K12" s="31"/>
    </row>
    <row r="13" spans="3:11" ht="12.75">
      <c r="C13" s="50" t="s">
        <v>149</v>
      </c>
      <c r="D13" s="31"/>
      <c r="E13" s="31"/>
      <c r="F13" s="31"/>
      <c r="G13" s="31"/>
      <c r="H13" s="31"/>
      <c r="I13" s="31"/>
      <c r="J13" s="31"/>
      <c r="K13" s="31"/>
    </row>
    <row r="14" spans="3:11" ht="12.75">
      <c r="C14" s="50"/>
      <c r="D14" s="31"/>
      <c r="E14" s="31"/>
      <c r="F14" s="31"/>
      <c r="G14" s="31"/>
      <c r="H14" s="31"/>
      <c r="I14" s="31"/>
      <c r="J14" s="31"/>
      <c r="K14" s="31"/>
    </row>
    <row r="15" spans="2:11" ht="12.75">
      <c r="B15" s="8">
        <v>2</v>
      </c>
      <c r="C15" s="32" t="s">
        <v>133</v>
      </c>
      <c r="D15" s="31"/>
      <c r="E15" s="31"/>
      <c r="F15" s="31"/>
      <c r="G15" s="31"/>
      <c r="H15" s="31"/>
      <c r="I15" s="31"/>
      <c r="J15" s="31"/>
      <c r="K15" s="31"/>
    </row>
    <row r="16" spans="3:11" ht="12.75">
      <c r="C16" s="31"/>
      <c r="D16" s="31"/>
      <c r="E16" s="31"/>
      <c r="F16" s="31"/>
      <c r="G16" s="31"/>
      <c r="H16" s="31"/>
      <c r="I16" s="31"/>
      <c r="J16" s="31"/>
      <c r="K16" s="31"/>
    </row>
    <row r="17" spans="2:11" ht="12.75">
      <c r="B17" s="8">
        <v>3</v>
      </c>
      <c r="C17" s="32" t="s">
        <v>134</v>
      </c>
      <c r="D17" s="31"/>
      <c r="E17" s="31"/>
      <c r="F17" s="31"/>
      <c r="G17" s="31"/>
      <c r="H17" s="31"/>
      <c r="I17" s="31"/>
      <c r="J17" s="31"/>
      <c r="K17" s="31"/>
    </row>
    <row r="18" spans="3:11" ht="12.75">
      <c r="C18" s="31"/>
      <c r="D18" s="31"/>
      <c r="E18" s="31"/>
      <c r="F18" s="31"/>
      <c r="G18" s="31"/>
      <c r="H18" s="31"/>
      <c r="I18" s="31"/>
      <c r="J18" s="31"/>
      <c r="K18" s="31"/>
    </row>
    <row r="19" spans="2:3" ht="12.75">
      <c r="B19" s="8">
        <v>4</v>
      </c>
      <c r="C19" t="s">
        <v>150</v>
      </c>
    </row>
    <row r="20" spans="2:10" ht="12.75">
      <c r="B20" s="8"/>
      <c r="I20" s="118" t="s">
        <v>169</v>
      </c>
      <c r="J20" s="118" t="s">
        <v>172</v>
      </c>
    </row>
    <row r="21" spans="2:10" ht="12.75">
      <c r="B21" s="8"/>
      <c r="I21" s="118" t="s">
        <v>170</v>
      </c>
      <c r="J21" s="118" t="s">
        <v>170</v>
      </c>
    </row>
    <row r="22" spans="2:10" ht="12.75">
      <c r="B22" s="8"/>
      <c r="I22" s="118" t="s">
        <v>171</v>
      </c>
      <c r="J22" s="118" t="s">
        <v>173</v>
      </c>
    </row>
    <row r="23" spans="2:11" ht="12.75">
      <c r="B23" s="8"/>
      <c r="C23" s="73"/>
      <c r="D23" s="73"/>
      <c r="E23" s="73"/>
      <c r="F23" s="73"/>
      <c r="G23" s="73"/>
      <c r="H23" s="73"/>
      <c r="I23" s="118" t="s">
        <v>67</v>
      </c>
      <c r="J23" s="118" t="s">
        <v>67</v>
      </c>
      <c r="K23" s="9"/>
    </row>
    <row r="24" spans="2:11" ht="12.75">
      <c r="B24" s="8"/>
      <c r="C24" s="73"/>
      <c r="D24" t="s">
        <v>158</v>
      </c>
      <c r="I24">
        <v>500</v>
      </c>
      <c r="J24" s="55">
        <v>500</v>
      </c>
      <c r="K24" s="96"/>
    </row>
    <row r="25" spans="2:11" ht="12.75">
      <c r="B25" s="8"/>
      <c r="C25" s="73"/>
      <c r="D25" t="s">
        <v>155</v>
      </c>
      <c r="I25">
        <f>1379-I24</f>
        <v>879</v>
      </c>
      <c r="J25" s="55">
        <f>1032-500</f>
        <v>532</v>
      </c>
      <c r="K25" s="75"/>
    </row>
    <row r="26" spans="2:11" ht="13.5" thickBot="1">
      <c r="B26" s="8"/>
      <c r="C26" s="73"/>
      <c r="I26" s="121">
        <f>+I24+I25</f>
        <v>1379</v>
      </c>
      <c r="J26" s="97">
        <f>+J24+J25</f>
        <v>1032</v>
      </c>
      <c r="K26" s="75"/>
    </row>
    <row r="27" spans="2:11" ht="13.5" thickTop="1">
      <c r="B27" s="8"/>
      <c r="C27" s="73"/>
      <c r="K27" s="75"/>
    </row>
    <row r="28" spans="2:11" ht="12.75">
      <c r="B28" s="8"/>
      <c r="C28" s="127" t="s">
        <v>176</v>
      </c>
      <c r="D28" s="128"/>
      <c r="E28" s="128"/>
      <c r="F28" s="128"/>
      <c r="G28" s="128"/>
      <c r="H28" s="128"/>
      <c r="I28" s="128"/>
      <c r="J28" s="128"/>
      <c r="K28" s="128"/>
    </row>
    <row r="29" spans="2:11" ht="12.75">
      <c r="B29" s="8"/>
      <c r="C29" s="128"/>
      <c r="D29" s="128"/>
      <c r="E29" s="128"/>
      <c r="F29" s="128"/>
      <c r="G29" s="128"/>
      <c r="H29" s="128"/>
      <c r="I29" s="128"/>
      <c r="J29" s="128"/>
      <c r="K29" s="128"/>
    </row>
    <row r="30" spans="2:11" ht="12.75">
      <c r="B30" s="8"/>
      <c r="C30" s="73"/>
      <c r="K30" s="75"/>
    </row>
    <row r="31" spans="2:11" ht="12.75">
      <c r="B31" s="8">
        <v>5</v>
      </c>
      <c r="C31" s="32" t="s">
        <v>112</v>
      </c>
      <c r="D31" s="31"/>
      <c r="E31" s="31"/>
      <c r="F31" s="31"/>
      <c r="G31" s="31"/>
      <c r="H31" s="31"/>
      <c r="I31" s="31"/>
      <c r="J31" s="31"/>
      <c r="K31" s="31"/>
    </row>
    <row r="32" spans="3:11" ht="12.75">
      <c r="C32" s="31"/>
      <c r="D32" s="31"/>
      <c r="E32" s="31"/>
      <c r="F32" s="31"/>
      <c r="G32" s="31"/>
      <c r="H32" s="31"/>
      <c r="I32" s="31"/>
      <c r="J32" s="31"/>
      <c r="K32" s="31"/>
    </row>
    <row r="33" spans="2:11" ht="12.75">
      <c r="B33" s="8">
        <v>6</v>
      </c>
      <c r="C33" s="32" t="s">
        <v>154</v>
      </c>
      <c r="D33" s="31"/>
      <c r="E33" s="31"/>
      <c r="F33" s="31"/>
      <c r="G33" s="31"/>
      <c r="H33" s="31"/>
      <c r="I33" s="31"/>
      <c r="J33" s="31"/>
      <c r="K33" s="31"/>
    </row>
    <row r="34" spans="3:11" ht="12.75">
      <c r="C34" s="31"/>
      <c r="D34" s="31"/>
      <c r="E34" s="31"/>
      <c r="F34" s="31"/>
      <c r="G34" s="31"/>
      <c r="H34" s="31"/>
      <c r="I34" s="31"/>
      <c r="J34" s="31"/>
      <c r="K34" s="31"/>
    </row>
    <row r="35" spans="2:11" ht="12.75">
      <c r="B35" s="8">
        <v>7</v>
      </c>
      <c r="C35" s="32" t="s">
        <v>45</v>
      </c>
      <c r="D35" s="32" t="s">
        <v>151</v>
      </c>
      <c r="E35" s="31"/>
      <c r="F35" s="31"/>
      <c r="G35" s="31"/>
      <c r="H35" s="31"/>
      <c r="I35" s="31"/>
      <c r="J35" s="31"/>
      <c r="K35" s="31"/>
    </row>
    <row r="36" spans="3:11" ht="12.75">
      <c r="C36" s="31"/>
      <c r="D36" s="50"/>
      <c r="E36" s="31"/>
      <c r="F36" s="31"/>
      <c r="G36" s="31"/>
      <c r="H36" s="31"/>
      <c r="I36" s="31"/>
      <c r="J36" s="31"/>
      <c r="K36" s="31"/>
    </row>
    <row r="37" spans="3:10" ht="12.75">
      <c r="C37" s="32" t="s">
        <v>5</v>
      </c>
      <c r="D37" s="32" t="s">
        <v>135</v>
      </c>
      <c r="E37" s="31"/>
      <c r="F37" s="31"/>
      <c r="G37" s="31"/>
      <c r="H37" s="31"/>
      <c r="I37" s="31"/>
      <c r="J37" s="31"/>
    </row>
    <row r="38" spans="3:11" ht="12.75">
      <c r="C38" s="31"/>
      <c r="D38" s="31"/>
      <c r="E38" s="31"/>
      <c r="F38" s="31"/>
      <c r="G38" s="31"/>
      <c r="H38" s="31"/>
      <c r="I38" s="9" t="s">
        <v>67</v>
      </c>
      <c r="J38" s="31"/>
      <c r="K38" s="9"/>
    </row>
    <row r="39" spans="3:11" ht="12.75">
      <c r="C39" s="31"/>
      <c r="D39" s="32" t="s">
        <v>113</v>
      </c>
      <c r="E39" s="31"/>
      <c r="F39" s="31"/>
      <c r="G39" s="31"/>
      <c r="H39" s="31"/>
      <c r="I39" s="33">
        <v>17455</v>
      </c>
      <c r="J39" s="31"/>
      <c r="K39" s="33"/>
    </row>
    <row r="40" spans="3:12" ht="12.75">
      <c r="C40" s="31"/>
      <c r="D40" s="32" t="s">
        <v>114</v>
      </c>
      <c r="E40" s="31"/>
      <c r="F40" s="31"/>
      <c r="G40" s="31"/>
      <c r="H40" s="31"/>
      <c r="I40" s="33">
        <v>17455</v>
      </c>
      <c r="J40" s="31"/>
      <c r="K40" s="33"/>
      <c r="L40" s="69"/>
    </row>
    <row r="41" spans="3:11" ht="12.75">
      <c r="C41" s="31"/>
      <c r="D41" s="32" t="s">
        <v>115</v>
      </c>
      <c r="E41" s="31"/>
      <c r="F41" s="31"/>
      <c r="G41" s="31"/>
      <c r="H41" s="31"/>
      <c r="I41" s="33">
        <v>32478</v>
      </c>
      <c r="J41" s="31"/>
      <c r="K41" s="33"/>
    </row>
    <row r="42" spans="3:11" ht="12.75">
      <c r="C42" s="31"/>
      <c r="D42" s="31"/>
      <c r="E42" s="31"/>
      <c r="F42" s="31"/>
      <c r="G42" s="31"/>
      <c r="H42" s="31"/>
      <c r="I42" s="31"/>
      <c r="J42" s="31"/>
      <c r="K42" s="31"/>
    </row>
    <row r="43" spans="2:11" ht="12.75">
      <c r="B43" s="8">
        <v>8</v>
      </c>
      <c r="C43" s="32" t="s">
        <v>129</v>
      </c>
      <c r="D43" s="31"/>
      <c r="E43" s="31"/>
      <c r="F43" s="31"/>
      <c r="G43" s="31"/>
      <c r="H43" s="31"/>
      <c r="I43" s="31"/>
      <c r="J43" s="31"/>
      <c r="K43" s="31"/>
    </row>
    <row r="44" spans="3:11" ht="12.75">
      <c r="C44" s="50" t="s">
        <v>130</v>
      </c>
      <c r="D44" s="31"/>
      <c r="E44" s="31"/>
      <c r="F44" s="31"/>
      <c r="G44" s="31"/>
      <c r="H44" s="31"/>
      <c r="I44" s="31"/>
      <c r="J44" s="31"/>
      <c r="K44" s="31"/>
    </row>
    <row r="45" spans="3:11" ht="12.75">
      <c r="C45" s="50" t="s">
        <v>131</v>
      </c>
      <c r="D45" s="31"/>
      <c r="E45" s="31"/>
      <c r="F45" s="31"/>
      <c r="G45" s="31"/>
      <c r="H45" s="31"/>
      <c r="I45" s="31"/>
      <c r="J45" s="31"/>
      <c r="K45" s="31"/>
    </row>
    <row r="46" spans="3:11" ht="12.75">
      <c r="C46" s="50"/>
      <c r="D46" s="31"/>
      <c r="E46" s="31"/>
      <c r="F46" s="31"/>
      <c r="G46" s="31"/>
      <c r="H46" s="31"/>
      <c r="I46" s="31"/>
      <c r="J46" s="31"/>
      <c r="K46" s="31"/>
    </row>
    <row r="47" spans="2:11" ht="12.75">
      <c r="B47" s="8">
        <v>9</v>
      </c>
      <c r="C47" s="32" t="s">
        <v>167</v>
      </c>
      <c r="D47" s="31"/>
      <c r="E47" s="31"/>
      <c r="F47" s="31"/>
      <c r="G47" s="31"/>
      <c r="H47" s="31"/>
      <c r="I47" s="31"/>
      <c r="J47" s="31"/>
      <c r="K47" s="31"/>
    </row>
    <row r="48" spans="3:11" ht="12.75">
      <c r="C48" s="32" t="s">
        <v>145</v>
      </c>
      <c r="D48" s="31"/>
      <c r="E48" s="31"/>
      <c r="F48" s="31"/>
      <c r="G48" s="31"/>
      <c r="H48" s="31"/>
      <c r="I48" s="31"/>
      <c r="J48" s="31"/>
      <c r="K48" s="31"/>
    </row>
    <row r="49" spans="3:11" ht="12.75">
      <c r="C49" s="50" t="s">
        <v>177</v>
      </c>
      <c r="D49" s="31"/>
      <c r="E49" s="31"/>
      <c r="F49" s="31"/>
      <c r="G49" s="31"/>
      <c r="H49" s="31"/>
      <c r="I49" s="31"/>
      <c r="J49" s="31"/>
      <c r="K49" s="31"/>
    </row>
    <row r="50" spans="3:11" ht="12.75">
      <c r="C50" s="50" t="s">
        <v>178</v>
      </c>
      <c r="D50" s="31"/>
      <c r="E50" s="31"/>
      <c r="F50" s="31"/>
      <c r="G50" s="31"/>
      <c r="H50" s="31"/>
      <c r="I50" s="31"/>
      <c r="J50" s="31"/>
      <c r="K50" s="31"/>
    </row>
    <row r="51" spans="3:11" ht="12.75">
      <c r="C51" s="50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8">
        <v>10</v>
      </c>
      <c r="C52" s="32" t="s">
        <v>162</v>
      </c>
      <c r="D52" s="31"/>
      <c r="E52" s="31"/>
      <c r="F52" s="31"/>
      <c r="G52" s="31"/>
      <c r="H52" s="31"/>
      <c r="I52" s="31"/>
      <c r="J52" s="31"/>
      <c r="K52" s="31"/>
    </row>
    <row r="53" spans="3:11" ht="12.75"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2.75">
      <c r="B54" s="8">
        <v>11</v>
      </c>
      <c r="C54" s="32" t="s">
        <v>159</v>
      </c>
      <c r="D54" s="31"/>
      <c r="E54" s="31"/>
      <c r="F54" s="31"/>
      <c r="G54" s="31"/>
      <c r="H54" s="31"/>
      <c r="I54" s="31"/>
      <c r="J54" s="31"/>
      <c r="K54" s="31"/>
    </row>
    <row r="55" spans="3:11" ht="12.75">
      <c r="C55" s="32" t="s">
        <v>160</v>
      </c>
      <c r="D55" s="31"/>
      <c r="E55" s="31"/>
      <c r="F55" s="31"/>
      <c r="G55" s="31"/>
      <c r="H55" s="31"/>
      <c r="I55" s="31"/>
      <c r="J55" s="31"/>
      <c r="K55" s="31"/>
    </row>
    <row r="56" spans="3:11" ht="12.75">
      <c r="C56" s="32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8">
        <v>12</v>
      </c>
      <c r="C57" s="35" t="s">
        <v>168</v>
      </c>
      <c r="D57" s="122"/>
      <c r="E57" s="122"/>
      <c r="F57" s="122"/>
      <c r="G57" s="122"/>
      <c r="H57" s="122"/>
      <c r="I57" s="122"/>
      <c r="J57" s="31"/>
      <c r="K57" s="31"/>
    </row>
    <row r="58" spans="3:11" ht="12.75">
      <c r="C58" s="122"/>
      <c r="D58" s="122"/>
      <c r="E58" s="122"/>
      <c r="F58" s="122"/>
      <c r="G58" s="122"/>
      <c r="H58" s="122"/>
      <c r="I58" s="123" t="s">
        <v>67</v>
      </c>
      <c r="J58" s="31"/>
      <c r="K58" s="31"/>
    </row>
    <row r="59" spans="3:11" ht="12.75">
      <c r="C59" s="122"/>
      <c r="D59" s="35" t="s">
        <v>87</v>
      </c>
      <c r="E59" s="122"/>
      <c r="F59" s="122"/>
      <c r="G59" s="122"/>
      <c r="H59" s="122"/>
      <c r="I59" s="36"/>
      <c r="J59" s="31"/>
      <c r="K59" s="31"/>
    </row>
    <row r="60" spans="3:11" ht="12.75">
      <c r="C60" s="122"/>
      <c r="D60" s="124" t="s">
        <v>161</v>
      </c>
      <c r="E60" s="122"/>
      <c r="F60" s="122"/>
      <c r="G60" s="122"/>
      <c r="H60" s="122"/>
      <c r="I60" s="36">
        <v>18044</v>
      </c>
      <c r="J60" s="31"/>
      <c r="K60" s="31"/>
    </row>
    <row r="61" spans="3:11" ht="12.75">
      <c r="C61" s="122"/>
      <c r="D61" s="124" t="s">
        <v>137</v>
      </c>
      <c r="E61" s="122"/>
      <c r="F61" s="122"/>
      <c r="G61" s="122"/>
      <c r="H61" s="122"/>
      <c r="I61" s="95">
        <f>+I66</f>
        <v>16412</v>
      </c>
      <c r="J61" s="108"/>
      <c r="K61" s="31"/>
    </row>
    <row r="62" spans="3:11" ht="13.5" thickBot="1">
      <c r="C62" s="122"/>
      <c r="D62" s="124"/>
      <c r="E62" s="122"/>
      <c r="F62" s="122"/>
      <c r="G62" s="122"/>
      <c r="H62" s="122"/>
      <c r="I62" s="125">
        <f>+I60+I61</f>
        <v>34456</v>
      </c>
      <c r="J62" s="108"/>
      <c r="K62" s="31"/>
    </row>
    <row r="63" spans="3:11" ht="13.5" thickTop="1">
      <c r="C63" s="122"/>
      <c r="D63" s="124"/>
      <c r="E63" s="122"/>
      <c r="F63" s="122"/>
      <c r="G63" s="122"/>
      <c r="H63" s="122"/>
      <c r="I63" s="36"/>
      <c r="J63" s="31"/>
      <c r="K63" s="31"/>
    </row>
    <row r="64" spans="3:11" ht="12.75">
      <c r="C64" s="122"/>
      <c r="D64" s="35" t="s">
        <v>136</v>
      </c>
      <c r="E64" s="122"/>
      <c r="F64" s="122"/>
      <c r="G64" s="122"/>
      <c r="H64" s="122"/>
      <c r="I64" s="36"/>
      <c r="J64" s="31"/>
      <c r="K64" s="31"/>
    </row>
    <row r="65" spans="3:11" ht="12.75">
      <c r="C65" s="122"/>
      <c r="D65" s="124" t="s">
        <v>137</v>
      </c>
      <c r="E65" s="122"/>
      <c r="F65" s="122"/>
      <c r="G65" s="122"/>
      <c r="H65" s="122"/>
      <c r="I65" s="36">
        <v>40832</v>
      </c>
      <c r="J65" s="31"/>
      <c r="K65" s="31"/>
    </row>
    <row r="66" spans="3:11" ht="12.75">
      <c r="C66" s="122"/>
      <c r="D66" s="35" t="s">
        <v>146</v>
      </c>
      <c r="E66" s="122"/>
      <c r="F66" s="122"/>
      <c r="G66" s="122"/>
      <c r="H66" s="122"/>
      <c r="I66" s="36">
        <f>9328+7084</f>
        <v>16412</v>
      </c>
      <c r="J66" s="31"/>
      <c r="K66" s="31"/>
    </row>
    <row r="67" spans="3:11" ht="13.5" thickBot="1">
      <c r="C67" s="122"/>
      <c r="D67" s="124"/>
      <c r="E67" s="122"/>
      <c r="F67" s="122"/>
      <c r="G67" s="122"/>
      <c r="H67" s="122"/>
      <c r="I67" s="125">
        <f>+I65-I66</f>
        <v>24420</v>
      </c>
      <c r="J67" s="31"/>
      <c r="K67" s="31"/>
    </row>
    <row r="68" spans="3:11" ht="13.5" thickTop="1">
      <c r="C68" s="31"/>
      <c r="D68" s="31"/>
      <c r="E68" s="31"/>
      <c r="F68" s="31"/>
      <c r="G68" s="31"/>
      <c r="H68" s="31"/>
      <c r="I68" s="31"/>
      <c r="J68" s="31"/>
      <c r="K68" s="31"/>
    </row>
    <row r="69" spans="3:11" ht="12.75">
      <c r="C69" s="32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42" t="s">
        <v>69</v>
      </c>
      <c r="C70" s="32"/>
      <c r="D70" s="31"/>
      <c r="E70" s="31"/>
      <c r="F70" s="31"/>
      <c r="G70" s="31"/>
      <c r="H70" s="31"/>
      <c r="I70" s="31"/>
      <c r="J70" s="72"/>
      <c r="K70" s="31"/>
    </row>
    <row r="71" spans="3:11" ht="12.75">
      <c r="C71" s="32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28" t="s">
        <v>116</v>
      </c>
      <c r="C72" s="31"/>
      <c r="D72" s="31"/>
      <c r="E72" s="31"/>
      <c r="F72" s="31"/>
      <c r="G72" s="31"/>
      <c r="H72" s="31"/>
      <c r="I72" s="31"/>
      <c r="J72" s="31"/>
      <c r="K72" s="31"/>
    </row>
    <row r="73" spans="4:11" ht="12.75"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47" t="s">
        <v>110</v>
      </c>
      <c r="C74" s="32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47" t="str">
        <f>+B6</f>
        <v>UNAUDITED RESULTS FOR THE 3rd QUARTER ENDED 31 MARCH 2001</v>
      </c>
      <c r="C75" s="32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47"/>
      <c r="C76" s="32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8">
        <v>13</v>
      </c>
      <c r="C77" s="32" t="s">
        <v>117</v>
      </c>
      <c r="D77" s="31"/>
      <c r="E77" s="31"/>
      <c r="F77" s="31"/>
      <c r="G77" s="31"/>
      <c r="H77" s="31"/>
      <c r="I77" s="31"/>
      <c r="J77" s="31"/>
      <c r="K77" s="31"/>
    </row>
    <row r="78" spans="3:11" ht="12.75">
      <c r="C78" s="50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8">
        <v>14</v>
      </c>
      <c r="C79" s="32" t="s">
        <v>118</v>
      </c>
      <c r="D79" s="31"/>
      <c r="E79" s="31"/>
      <c r="F79" s="31"/>
      <c r="G79" s="31"/>
      <c r="H79" s="31"/>
      <c r="I79" s="31"/>
      <c r="J79" s="31"/>
      <c r="K79" s="31"/>
    </row>
    <row r="80" spans="3:11" ht="12.75">
      <c r="C80" s="50" t="s">
        <v>119</v>
      </c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47"/>
      <c r="C81" s="32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8">
        <v>15</v>
      </c>
      <c r="C82" s="32" t="s">
        <v>120</v>
      </c>
      <c r="D82" s="31"/>
      <c r="E82" s="31"/>
      <c r="F82" s="31"/>
      <c r="G82" s="31"/>
      <c r="H82" s="31"/>
      <c r="I82" s="31"/>
      <c r="J82" s="31"/>
      <c r="K82" s="31"/>
    </row>
    <row r="83" spans="3:11" ht="12.75"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8">
        <v>16</v>
      </c>
      <c r="C84" s="32" t="s">
        <v>147</v>
      </c>
      <c r="D84" s="31"/>
      <c r="E84" s="31"/>
      <c r="F84" s="31"/>
      <c r="G84" s="31"/>
      <c r="H84" s="31"/>
      <c r="I84" s="31"/>
      <c r="J84" s="31"/>
      <c r="K84" s="31"/>
    </row>
    <row r="85" spans="3:11" ht="12.75">
      <c r="C85" s="50" t="s">
        <v>148</v>
      </c>
      <c r="D85" s="31"/>
      <c r="E85" s="31"/>
      <c r="F85" s="31"/>
      <c r="G85" s="31"/>
      <c r="H85" s="31"/>
      <c r="I85" s="31"/>
      <c r="J85" s="31"/>
      <c r="K85" s="31"/>
    </row>
    <row r="86" spans="3:11" ht="12.75">
      <c r="C86" s="50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109">
        <v>17</v>
      </c>
      <c r="C87" s="32" t="s">
        <v>180</v>
      </c>
      <c r="D87" s="31"/>
      <c r="E87" s="31"/>
      <c r="F87" s="31"/>
      <c r="G87" s="31"/>
      <c r="H87" s="31"/>
      <c r="I87" s="118"/>
      <c r="J87" s="118"/>
      <c r="K87" s="31"/>
    </row>
    <row r="88" spans="2:11" ht="12.75">
      <c r="B88" s="109"/>
      <c r="C88" s="32" t="s">
        <v>179</v>
      </c>
      <c r="D88" s="31"/>
      <c r="E88" s="31"/>
      <c r="F88" s="31"/>
      <c r="G88" s="31"/>
      <c r="H88" s="31"/>
      <c r="I88" s="118"/>
      <c r="J88" s="118"/>
      <c r="K88" s="31"/>
    </row>
    <row r="89" spans="3:11" ht="15" customHeight="1">
      <c r="C89" s="129" t="s">
        <v>181</v>
      </c>
      <c r="D89" s="129"/>
      <c r="E89" s="129"/>
      <c r="F89" s="129"/>
      <c r="G89" s="129"/>
      <c r="H89" s="129"/>
      <c r="I89" s="129"/>
      <c r="J89" s="129"/>
      <c r="K89" s="129"/>
    </row>
    <row r="90" spans="2:11" ht="12.75" customHeight="1">
      <c r="B90" s="8"/>
      <c r="C90" s="32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109">
        <v>18</v>
      </c>
      <c r="C91" s="119" t="s">
        <v>174</v>
      </c>
      <c r="D91" s="120"/>
      <c r="E91" s="120"/>
      <c r="F91" s="120"/>
      <c r="G91" s="120"/>
      <c r="H91" s="120"/>
      <c r="I91" s="120"/>
      <c r="J91" s="120"/>
      <c r="K91" s="120"/>
    </row>
    <row r="92" spans="2:11" ht="12.75">
      <c r="B92" s="8"/>
      <c r="C92" s="119" t="s">
        <v>182</v>
      </c>
      <c r="D92" s="120"/>
      <c r="E92" s="120"/>
      <c r="F92" s="120"/>
      <c r="G92" s="120"/>
      <c r="H92" s="120"/>
      <c r="I92" s="120"/>
      <c r="J92" s="120"/>
      <c r="K92" s="120"/>
    </row>
    <row r="93" spans="2:11" ht="12.75">
      <c r="B93" s="8"/>
      <c r="C93" s="119" t="s">
        <v>183</v>
      </c>
      <c r="D93" s="120"/>
      <c r="E93" s="120"/>
      <c r="F93" s="120"/>
      <c r="G93" s="120"/>
      <c r="H93" s="120"/>
      <c r="I93" s="120"/>
      <c r="J93" s="120"/>
      <c r="K93" s="120"/>
    </row>
    <row r="94" spans="2:11" ht="12.75">
      <c r="B94" s="8"/>
      <c r="C94" s="32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2">
        <v>19</v>
      </c>
      <c r="C95" s="50" t="s">
        <v>152</v>
      </c>
      <c r="D95" s="50"/>
      <c r="E95" s="50"/>
      <c r="F95" s="50"/>
      <c r="G95" s="50"/>
      <c r="H95" s="50"/>
      <c r="I95" s="50"/>
      <c r="J95" s="50"/>
      <c r="K95" s="50"/>
    </row>
    <row r="96" spans="3:11" ht="12.75">
      <c r="C96" s="50" t="s">
        <v>153</v>
      </c>
      <c r="D96" s="50"/>
      <c r="E96" s="50"/>
      <c r="F96" s="50"/>
      <c r="G96" s="50"/>
      <c r="H96" s="50"/>
      <c r="I96" s="50"/>
      <c r="J96" s="50"/>
      <c r="K96" s="50"/>
    </row>
    <row r="97" spans="3:11" ht="12.75">
      <c r="C97" s="32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2">
        <v>20</v>
      </c>
      <c r="C98" s="120" t="s">
        <v>132</v>
      </c>
      <c r="D98" s="120"/>
      <c r="E98" s="120"/>
      <c r="F98" s="120"/>
      <c r="G98" s="120"/>
      <c r="H98" s="120"/>
      <c r="I98" s="120"/>
      <c r="J98" s="120"/>
      <c r="K98" s="120"/>
    </row>
    <row r="99" spans="4:11" ht="12.75"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2">
        <v>21</v>
      </c>
      <c r="C100" s="32" t="s">
        <v>186</v>
      </c>
      <c r="E100" s="31"/>
      <c r="F100" s="31"/>
      <c r="G100" s="31"/>
      <c r="H100" s="31"/>
      <c r="I100" s="31"/>
      <c r="J100" s="31"/>
      <c r="K100" s="31"/>
    </row>
    <row r="101" spans="3:11" ht="12.75"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50">
        <v>22</v>
      </c>
      <c r="C102" s="50" t="s">
        <v>156</v>
      </c>
      <c r="D102" s="31"/>
      <c r="E102" s="31"/>
      <c r="F102" s="31"/>
      <c r="G102" s="31"/>
      <c r="H102" s="31"/>
      <c r="I102" s="31"/>
      <c r="J102" s="31"/>
      <c r="K102" s="31"/>
    </row>
    <row r="103" spans="3:11" ht="12.75">
      <c r="C103" s="50" t="s">
        <v>157</v>
      </c>
      <c r="D103" s="31"/>
      <c r="E103" s="31"/>
      <c r="F103" s="31"/>
      <c r="G103" s="31"/>
      <c r="H103" s="31"/>
      <c r="I103" s="31"/>
      <c r="J103" s="31"/>
      <c r="K103" s="31"/>
    </row>
    <row r="104" spans="3:11" ht="12.75">
      <c r="C104" s="50"/>
      <c r="D104" s="31"/>
      <c r="E104" s="31"/>
      <c r="F104" s="31"/>
      <c r="G104" s="31"/>
      <c r="H104" s="31"/>
      <c r="I104" s="31"/>
      <c r="J104" s="31"/>
      <c r="K104" s="31"/>
    </row>
    <row r="105" spans="3:11" ht="12.75">
      <c r="C105" s="31"/>
      <c r="D105" s="31"/>
      <c r="E105" s="31"/>
      <c r="F105" s="31"/>
      <c r="G105" s="33"/>
      <c r="H105" s="31"/>
      <c r="I105" s="31"/>
      <c r="J105" s="33"/>
      <c r="K105" s="31"/>
    </row>
    <row r="106" spans="2:11" ht="12.75">
      <c r="B106" s="32" t="s">
        <v>121</v>
      </c>
      <c r="C106" s="31"/>
      <c r="D106" s="31"/>
      <c r="E106" s="31"/>
      <c r="F106" s="31"/>
      <c r="G106" s="33"/>
      <c r="H106" s="31"/>
      <c r="I106" s="31"/>
      <c r="J106" s="33"/>
      <c r="K106" s="31"/>
    </row>
    <row r="107" spans="3:11" ht="12.75">
      <c r="C107" s="31"/>
      <c r="D107" s="31"/>
      <c r="E107" s="31"/>
      <c r="F107" s="31"/>
      <c r="G107" s="33"/>
      <c r="H107" s="31"/>
      <c r="I107" s="31"/>
      <c r="J107" s="33"/>
      <c r="K107" s="31"/>
    </row>
    <row r="108" spans="3:11" ht="12.75">
      <c r="C108" s="31"/>
      <c r="D108" s="31"/>
      <c r="E108" s="31"/>
      <c r="F108" s="31"/>
      <c r="G108" s="33"/>
      <c r="H108" s="31"/>
      <c r="I108" s="31"/>
      <c r="J108" s="33"/>
      <c r="K108" s="31"/>
    </row>
    <row r="109" spans="3:11" ht="12.75"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2" t="s">
        <v>122</v>
      </c>
      <c r="C110" s="31"/>
      <c r="D110" s="31"/>
      <c r="E110" s="31"/>
      <c r="F110" s="31"/>
      <c r="G110" s="51"/>
      <c r="H110" s="31"/>
      <c r="I110" s="31"/>
      <c r="J110" s="31"/>
      <c r="K110" s="31"/>
    </row>
    <row r="111" spans="2:11" ht="12.75">
      <c r="B111" s="32" t="s">
        <v>123</v>
      </c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3:11" ht="12.75"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110" t="s">
        <v>175</v>
      </c>
      <c r="C113" s="110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2" t="s">
        <v>124</v>
      </c>
      <c r="C114" s="31"/>
      <c r="D114" s="31"/>
      <c r="E114" s="31"/>
      <c r="F114" s="31"/>
      <c r="G114" s="31"/>
      <c r="H114" s="31"/>
      <c r="I114" s="31"/>
      <c r="J114" s="31"/>
      <c r="K114" s="31"/>
    </row>
  </sheetData>
  <mergeCells count="3">
    <mergeCell ref="C11:K11"/>
    <mergeCell ref="C28:K29"/>
    <mergeCell ref="C89:K89"/>
  </mergeCells>
  <printOptions/>
  <pageMargins left="0.5118110236220472" right="0.5118110236220472" top="0.74" bottom="0.59" header="0.5118110236220472" footer="0.5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hooikoon</dc:creator>
  <cp:keywords/>
  <dc:description/>
  <cp:lastModifiedBy>hooikoon</cp:lastModifiedBy>
  <cp:lastPrinted>2001-05-08T08:30:44Z</cp:lastPrinted>
  <dcterms:created xsi:type="dcterms:W3CDTF">2000-01-22T04:31:11Z</dcterms:created>
  <dcterms:modified xsi:type="dcterms:W3CDTF">2001-05-08T08:42:13Z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