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450" activeTab="2"/>
  </bookViews>
  <sheets>
    <sheet name="Profit and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<sst xmlns="http://schemas.openxmlformats.org/spreadsheetml/2006/main" count="291" uniqueCount="188">
  <si>
    <t>CONSOLIDATED INCOME STATEMENT</t>
  </si>
  <si>
    <t xml:space="preserve">Turnover </t>
  </si>
  <si>
    <t>Investment income</t>
  </si>
  <si>
    <t>Other income including</t>
  </si>
  <si>
    <t>interest income</t>
  </si>
  <si>
    <t>(b)</t>
  </si>
  <si>
    <t>(c)</t>
  </si>
  <si>
    <t>Operating profit/(loss)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</si>
  <si>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</si>
  <si>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</si>
  <si>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</si>
  <si>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</si>
  <si>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</si>
  <si>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items.</t>
  </si>
  <si>
    <t>Less interest on borrowings</t>
  </si>
  <si>
    <t>Less depreciation and</t>
  </si>
  <si>
    <t>amortisation</t>
  </si>
  <si>
    <t>Exceptional items</t>
  </si>
  <si>
    <t>(d)</t>
  </si>
  <si>
    <t>(e)</t>
  </si>
  <si>
    <t>Operating profit/(loss) after</t>
  </si>
  <si>
    <t>amortisation and exceptional</t>
  </si>
  <si>
    <t>items but before income tax,</t>
  </si>
  <si>
    <t>minority interests and</t>
  </si>
  <si>
    <t>Share in the results of</t>
  </si>
  <si>
    <t>associated companies</t>
  </si>
  <si>
    <t>Profit/(loss) before taxation,</t>
  </si>
  <si>
    <t>Taxation</t>
  </si>
  <si>
    <t>Profit/(loss) after taxation,</t>
  </si>
  <si>
    <t>attributable to members of</t>
  </si>
  <si>
    <t>the Company</t>
  </si>
  <si>
    <t>(f)</t>
  </si>
  <si>
    <t>(g)</t>
  </si>
  <si>
    <t>(h)</t>
  </si>
  <si>
    <t>(j)</t>
  </si>
  <si>
    <t>(l)</t>
  </si>
  <si>
    <t>and extraordinary items</t>
  </si>
  <si>
    <t>Earnings per share based</t>
  </si>
  <si>
    <t>on 2(j) above after deducting</t>
  </si>
  <si>
    <t>any provision for preference</t>
  </si>
  <si>
    <t>dividends, if any :</t>
  </si>
  <si>
    <t>Net tangible assets per</t>
  </si>
  <si>
    <t>share (RM)</t>
  </si>
  <si>
    <t>Dividend per share (sen)</t>
  </si>
  <si>
    <t>Dividend Description</t>
  </si>
  <si>
    <t>(a)</t>
  </si>
  <si>
    <t>(I)  Profit/(loss) after taxation,</t>
  </si>
  <si>
    <t xml:space="preserve">     before deducting minority</t>
  </si>
  <si>
    <t>(ii)  Less minority interests</t>
  </si>
  <si>
    <t xml:space="preserve">     interests</t>
  </si>
  <si>
    <t>(k)</t>
  </si>
  <si>
    <t xml:space="preserve">      the Company</t>
  </si>
  <si>
    <t>(iii) Extraordinary items</t>
  </si>
  <si>
    <t xml:space="preserve">     attributable to members of</t>
  </si>
  <si>
    <t>(I)   Basic (based on</t>
  </si>
  <si>
    <t>(ii)  Fully diluted (based on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</si>
  <si>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</si>
  <si>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</si>
  <si>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</si>
  <si>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</si>
  <si>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</si>
  <si>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</si>
  <si>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</si>
  <si>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</si>
  <si>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</si>
  <si>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</si>
  <si>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</si>
  <si>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</si>
  <si>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 xml:space="preserve"> -</t>
  </si>
  <si>
    <t>TASEK CORPORATION BERHAD</t>
  </si>
  <si>
    <t xml:space="preserve">     (Company No: 4698-W)</t>
  </si>
  <si>
    <t xml:space="preserve">   Incorporated in Malaysia</t>
  </si>
  <si>
    <t>(I)   Extraordinary items</t>
  </si>
  <si>
    <t>Fixed Assets</t>
  </si>
  <si>
    <t>Subsidiary Companies</t>
  </si>
  <si>
    <t>Associated Companies</t>
  </si>
  <si>
    <t>Investments</t>
  </si>
  <si>
    <t>Expenditure Carried Forward</t>
  </si>
  <si>
    <t>Current Assets</t>
  </si>
  <si>
    <t>Stocks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</si>
  <si>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</si>
  <si>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</si>
  <si>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</si>
  <si>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</si>
  <si>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</si>
  <si>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</si>
  <si>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</si>
  <si>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</si>
  <si>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</si>
  <si>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Proposed dividends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</si>
  <si>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</si>
  <si>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</si>
  <si>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</si>
  <si>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</si>
  <si>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</si>
  <si>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</si>
  <si>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</si>
  <si>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</si>
  <si>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Term Loan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</si>
  <si>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</si>
  <si>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</si>
  <si>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</si>
  <si>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</si>
  <si>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</si>
  <si>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</si>
  <si>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</si>
  <si>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</si>
  <si>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</si>
  <si>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</si>
  <si>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</si>
  <si>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</si>
  <si>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</si>
  <si>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There were no pre-acquisition profits included in the results.</t>
  </si>
  <si>
    <t>Total investments, at cost</t>
  </si>
  <si>
    <t>Total investments, at book value</t>
  </si>
  <si>
    <t>Total investments, at market value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</si>
  <si>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</si>
  <si>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</si>
  <si>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</si>
  <si>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</si>
  <si>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</si>
  <si>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</si>
  <si>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MS WOO LAI KEA</t>
  </si>
  <si>
    <t>Secretary</t>
  </si>
  <si>
    <t>KUALA LUMPUR</t>
  </si>
  <si>
    <t>extraordinary items</t>
  </si>
  <si>
    <t xml:space="preserve">      ordinary shares) (sen)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</si>
  <si>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</si>
  <si>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</si>
  <si>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There were no changes in the composition of the Company during the current financial year todate</t>
  </si>
  <si>
    <t>including business combination, acquisition or disposal of subsidiaries and long term investments,</t>
  </si>
  <si>
    <t>restructuring and discontinuing operation.</t>
  </si>
  <si>
    <t>There were no profit forecast or guarantee for the period.</t>
  </si>
  <si>
    <t>There was no exceptional item during this quarter.</t>
  </si>
  <si>
    <t>There was no extraordinary item during this quarter.</t>
  </si>
  <si>
    <t>Investment in quoted securities as at the end of this quarter are:-</t>
  </si>
  <si>
    <t>Long term borrowings</t>
  </si>
  <si>
    <t>- Term loan (unsecured)</t>
  </si>
  <si>
    <t>-</t>
  </si>
  <si>
    <t>(Audited)</t>
  </si>
  <si>
    <t>AS AT END OF CURRENT</t>
  </si>
  <si>
    <t>AS AT PRECEDING</t>
  </si>
  <si>
    <t>FINANCIAL YEAR END</t>
  </si>
  <si>
    <t>Net Tangible Assets per Share (RM)</t>
  </si>
  <si>
    <t>(i)</t>
  </si>
  <si>
    <t xml:space="preserve">Restructuring Scheme announced earlier to transfer the cement operations and non-cement related </t>
  </si>
  <si>
    <t>Less: Repayable within 1 year</t>
  </si>
  <si>
    <t>No segmental information is disclosed as the Company only engages in the manufacture and sale of</t>
  </si>
  <si>
    <t>cement and related products in Malaysia.</t>
  </si>
  <si>
    <t>Net Current Assets/(Liabilities)</t>
  </si>
  <si>
    <t>30 June 2000.</t>
  </si>
  <si>
    <t>Taxation comprises the following:</t>
  </si>
  <si>
    <t>There were no acquisitions or disposals of quoted securities for the current financial year todate.</t>
  </si>
  <si>
    <t>Barring unforeseen circumstances, the Group's prospects for the current year are expected to be better</t>
  </si>
  <si>
    <t>than that of the preceding year.</t>
  </si>
  <si>
    <t xml:space="preserve">There were no sales of investments or properties during the current financial year to date. </t>
  </si>
  <si>
    <t>Share of tax of associated companies</t>
  </si>
  <si>
    <t>Following the adoption of MASB standards certain comparative figures in the financial statements have</t>
  </si>
  <si>
    <t>been reclassified to conform with current presentation.</t>
  </si>
  <si>
    <t>Quarterly report on results for the financial quarter ended 31 December 2000.</t>
  </si>
  <si>
    <t>UNAUDITED RESULTS FOR THE 2nd QUARTER ENDED 31 DECEMBER 2000</t>
  </si>
  <si>
    <t>Current provision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</si>
  <si>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</si>
  <si>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</si>
  <si>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Bank borrowings as at 31 December 2000:-</t>
  </si>
  <si>
    <t>- Bankers' acceptances (unsecured)</t>
  </si>
  <si>
    <t>9 February 2001</t>
  </si>
  <si>
    <t xml:space="preserve">There were no major development during the current quarter ended 31 December 2000 in the Company's </t>
  </si>
  <si>
    <t>The operations of the Group continued to be affected by the slow recovery of the construction industry.</t>
  </si>
  <si>
    <t xml:space="preserve">The results of the Company for the quarter compared favourably with the preceding quarter mainly </t>
  </si>
  <si>
    <t>The results of the Group for the current quarter ended 31 December similarly improved as compared</t>
  </si>
  <si>
    <t xml:space="preserve">to the preceding quarter mainly due to the improvement in operating margins and higher turnover but </t>
  </si>
  <si>
    <t>was offset by lower contribution from associated companies.</t>
  </si>
  <si>
    <t xml:space="preserve">properties to wholly-owned subsidiaries.  </t>
  </si>
  <si>
    <t>at an Extraordinary General Meeting on 9 February 2001.</t>
  </si>
  <si>
    <t xml:space="preserve">The proposed Executive Share Option Scheme announced earlier was approved by shareholders </t>
  </si>
  <si>
    <t>due to improvement in operating margins and higher turnover.</t>
  </si>
  <si>
    <t>Interim</t>
  </si>
  <si>
    <t>to holders of preference and ordinary shares whose names appear in the Record of Depositors at the</t>
  </si>
  <si>
    <t>close of business on 9 April 2001.</t>
  </si>
  <si>
    <t>This is to inform that a Depositor shall qualify for entitlement only in respect of :-</t>
  </si>
  <si>
    <t xml:space="preserve">(a)  </t>
  </si>
  <si>
    <t>shares transferred into the Depositor's securities account before 12.30 pm on 9 April 2001 in</t>
  </si>
  <si>
    <t>respect of ordinary transfers; and</t>
  </si>
  <si>
    <t>shares bought on the Kuala Lumpur Stock Exchange on a cum entitlement basis according</t>
  </si>
  <si>
    <t>to the Rules of the Kuala Lumpur Stock Exchange.</t>
  </si>
  <si>
    <t xml:space="preserve">The Board of Directors has declared an interim dividend of 3.0 sen per share less tax for the six months </t>
  </si>
  <si>
    <t xml:space="preserve">ended 31 December 2000 for the financial year 2000/2001 (1999/2000 : Nil) to be paid on 4 May 2001 </t>
  </si>
</sst>
</file>

<file path=xl/styles.xml><?xml version="1.0" encoding="utf-8"?>
<styleSheet xmlns="http://schemas.openxmlformats.org/spreadsheetml/2006/main">
  <numFmts count="4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_);_(* \(#,##0\);_(* &quot;-&quot;_);_(@_)"/>
    <numFmt numFmtId="171" formatCode="00000"/>
    <numFmt numFmtId="172" formatCode="#,##0_ ;[Red]\-#,##0\ "/>
    <numFmt numFmtId="173" formatCode="#,##0.00_ ;[Red]\-#,##0.00\ "/>
    <numFmt numFmtId="174" formatCode="#,##0.0_ ;[Red]\-#,##0.0\ "/>
    <numFmt numFmtId="175" formatCode="#,##0_);\(#,##0\)"/>
    <numFmt numFmtId="176" formatCode="#,##0.0_);\(#,##0.0\)"/>
    <numFmt numFmtId="177" formatCode="_-* #,##0.0_-;\-* #,##0.0_-;_-* &quot;-&quot;??_-;_-@_-"/>
    <numFmt numFmtId="178" formatCode="_-* #,##0_-;\-* #,##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);\(#,##0.00\)"/>
    <numFmt numFmtId="186" formatCode="_-* #,##0.000_-;\-* #,##0.000_-;_-* &quot;-&quot;??_-;_-@_-"/>
    <numFmt numFmtId="187" formatCode="_-* #,##0.0000_-;\-* #,##0.0000_-;_-* &quot;-&quot;??_-;_-@_-"/>
    <numFmt numFmtId="188" formatCode="mm/dd/yy"/>
    <numFmt numFmtId="189" formatCode="#,##0.00;[Red]#,##0.00"/>
    <numFmt numFmtId="190" formatCode="0.0"/>
    <numFmt numFmtId="191" formatCode="0.00_ ;[Red]\-0.00\ "/>
    <numFmt numFmtId="192" formatCode="0.0_ ;[Red]\-0.0\ "/>
    <numFmt numFmtId="193" formatCode="0_ ;[Red]\-0\ "/>
    <numFmt numFmtId="194" formatCode="#,##0.000_ ;[Red]\-#,##0.000\ "/>
    <numFmt numFmtId="195" formatCode="#,##0.0000_ ;[Red]\-#,##0.0000\ "/>
    <numFmt numFmtId="196" formatCode="d\-mmm\-yy"/>
    <numFmt numFmtId="197" formatCode="d\-mmm\-yyyy"/>
  </numFmts>
  <fonts count="9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2" fontId="0" fillId="0" borderId="7" xfId="0" applyNumberFormat="1" applyBorder="1" applyAlignment="1" applyProtection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 horizontal="right"/>
    </xf>
    <xf numFmtId="172" fontId="0" fillId="0" borderId="0" xfId="0" applyNumberFormat="1" applyAlignment="1" applyProtection="1">
      <alignment horizontal="right"/>
      <protection/>
    </xf>
    <xf numFmtId="172" fontId="2" fillId="0" borderId="0" xfId="0" applyNumberFormat="1" applyFont="1" applyAlignment="1">
      <alignment horizontal="right"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 applyProtection="1">
      <alignment horizontal="right"/>
      <protection/>
    </xf>
    <xf numFmtId="172" fontId="0" fillId="0" borderId="0" xfId="0" applyNumberFormat="1" applyBorder="1" applyAlignment="1" applyProtection="1">
      <alignment horizontal="right"/>
      <protection/>
    </xf>
    <xf numFmtId="172" fontId="0" fillId="0" borderId="8" xfId="0" applyNumberFormat="1" applyBorder="1" applyAlignment="1" applyProtection="1">
      <alignment/>
      <protection/>
    </xf>
    <xf numFmtId="172" fontId="0" fillId="0" borderId="8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9" xfId="0" applyNumberFormat="1" applyBorder="1" applyAlignment="1">
      <alignment/>
    </xf>
    <xf numFmtId="173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9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75" fontId="0" fillId="0" borderId="0" xfId="0" applyNumberFormat="1" applyFont="1" applyAlignment="1" applyProtection="1">
      <alignment/>
      <protection/>
    </xf>
    <xf numFmtId="175" fontId="0" fillId="0" borderId="10" xfId="0" applyNumberFormat="1" applyFont="1" applyBorder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75" fontId="0" fillId="0" borderId="12" xfId="0" applyNumberFormat="1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175" fontId="0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78" fontId="0" fillId="0" borderId="9" xfId="15" applyNumberFormat="1" applyBorder="1" applyAlignment="1" applyProtection="1">
      <alignment horizontal="centerContinuous"/>
      <protection/>
    </xf>
    <xf numFmtId="178" fontId="0" fillId="0" borderId="0" xfId="15" applyNumberFormat="1" applyBorder="1" applyAlignment="1" applyProtection="1">
      <alignment horizontal="centerContinuous"/>
      <protection/>
    </xf>
    <xf numFmtId="178" fontId="0" fillId="0" borderId="7" xfId="15" applyNumberFormat="1" applyBorder="1" applyAlignment="1" applyProtection="1">
      <alignment horizontal="centerContinuous"/>
      <protection/>
    </xf>
    <xf numFmtId="178" fontId="0" fillId="0" borderId="0" xfId="15" applyNumberFormat="1" applyAlignment="1">
      <alignment/>
    </xf>
    <xf numFmtId="178" fontId="0" fillId="0" borderId="0" xfId="15" applyNumberFormat="1" applyAlignment="1" applyProtection="1">
      <alignment horizontal="centerContinuous"/>
      <protection/>
    </xf>
    <xf numFmtId="178" fontId="0" fillId="0" borderId="8" xfId="15" applyNumberFormat="1" applyBorder="1" applyAlignment="1" applyProtection="1">
      <alignment horizontal="centerContinuous"/>
      <protection/>
    </xf>
    <xf numFmtId="178" fontId="0" fillId="0" borderId="0" xfId="15" applyNumberFormat="1" applyAlignment="1" applyProtection="1">
      <alignment horizontal="center"/>
      <protection/>
    </xf>
    <xf numFmtId="178" fontId="2" fillId="0" borderId="0" xfId="15" applyNumberFormat="1" applyFont="1" applyAlignment="1" applyProtection="1">
      <alignment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3" fontId="0" fillId="0" borderId="9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85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0" fillId="0" borderId="0" xfId="0" applyAlignment="1" applyProtection="1">
      <alignment horizontal="fill" wrapText="1"/>
      <protection/>
    </xf>
    <xf numFmtId="175" fontId="0" fillId="0" borderId="20" xfId="0" applyNumberFormat="1" applyBorder="1" applyAlignment="1" applyProtection="1">
      <alignment/>
      <protection/>
    </xf>
    <xf numFmtId="178" fontId="0" fillId="0" borderId="9" xfId="15" applyNumberFormat="1" applyBorder="1" applyAlignment="1" applyProtection="1">
      <alignment/>
      <protection/>
    </xf>
    <xf numFmtId="178" fontId="0" fillId="0" borderId="0" xfId="15" applyNumberFormat="1" applyBorder="1" applyAlignment="1">
      <alignment/>
    </xf>
    <xf numFmtId="178" fontId="0" fillId="0" borderId="0" xfId="15" applyNumberFormat="1" applyBorder="1" applyAlignment="1" applyProtection="1">
      <alignment/>
      <protection/>
    </xf>
    <xf numFmtId="178" fontId="0" fillId="0" borderId="7" xfId="15" applyNumberFormat="1" applyBorder="1" applyAlignment="1" applyProtection="1">
      <alignment horizontal="right"/>
      <protection/>
    </xf>
    <xf numFmtId="178" fontId="0" fillId="0" borderId="0" xfId="15" applyNumberFormat="1" applyBorder="1" applyAlignment="1" applyProtection="1">
      <alignment horizontal="right"/>
      <protection/>
    </xf>
    <xf numFmtId="178" fontId="0" fillId="0" borderId="0" xfId="15" applyNumberFormat="1" applyAlignment="1" applyProtection="1">
      <alignment/>
      <protection/>
    </xf>
    <xf numFmtId="178" fontId="0" fillId="0" borderId="0" xfId="15" applyNumberFormat="1" applyAlignment="1" applyProtection="1">
      <alignment horizontal="right"/>
      <protection/>
    </xf>
    <xf numFmtId="178" fontId="0" fillId="0" borderId="0" xfId="15" applyNumberFormat="1" applyAlignment="1">
      <alignment horizontal="right"/>
    </xf>
    <xf numFmtId="178" fontId="0" fillId="0" borderId="8" xfId="15" applyNumberFormat="1" applyBorder="1" applyAlignment="1" applyProtection="1">
      <alignment horizontal="right"/>
      <protection/>
    </xf>
    <xf numFmtId="178" fontId="2" fillId="0" borderId="0" xfId="15" applyNumberFormat="1" applyFont="1" applyAlignment="1">
      <alignment horizontal="centerContinuous"/>
    </xf>
    <xf numFmtId="178" fontId="8" fillId="0" borderId="0" xfId="15" applyNumberFormat="1" applyFont="1" applyAlignment="1" applyProtection="1">
      <alignment/>
      <protection/>
    </xf>
    <xf numFmtId="178" fontId="0" fillId="0" borderId="2" xfId="15" applyNumberFormat="1" applyBorder="1" applyAlignment="1">
      <alignment horizontal="centerContinuous"/>
    </xf>
    <xf numFmtId="178" fontId="0" fillId="0" borderId="4" xfId="15" applyNumberFormat="1" applyBorder="1" applyAlignment="1" applyProtection="1">
      <alignment horizontal="center"/>
      <protection/>
    </xf>
    <xf numFmtId="178" fontId="0" fillId="0" borderId="6" xfId="15" applyNumberFormat="1" applyBorder="1" applyAlignment="1" applyProtection="1">
      <alignment horizontal="center"/>
      <protection/>
    </xf>
    <xf numFmtId="178" fontId="0" fillId="0" borderId="8" xfId="15" applyNumberFormat="1" applyBorder="1" applyAlignment="1">
      <alignment horizontal="right"/>
    </xf>
    <xf numFmtId="178" fontId="0" fillId="0" borderId="0" xfId="15" applyNumberFormat="1" applyBorder="1" applyAlignment="1" applyProtection="1">
      <alignment horizontal="center"/>
      <protection/>
    </xf>
    <xf numFmtId="178" fontId="0" fillId="0" borderId="0" xfId="15" applyNumberFormat="1" applyBorder="1" applyAlignment="1">
      <alignment horizontal="right"/>
    </xf>
    <xf numFmtId="178" fontId="0" fillId="0" borderId="9" xfId="15" applyNumberFormat="1" applyBorder="1" applyAlignment="1">
      <alignment horizontal="center"/>
    </xf>
    <xf numFmtId="178" fontId="0" fillId="0" borderId="9" xfId="15" applyNumberFormat="1" applyBorder="1" applyAlignment="1">
      <alignment horizontal="right"/>
    </xf>
    <xf numFmtId="178" fontId="0" fillId="0" borderId="9" xfId="15" applyNumberFormat="1" applyBorder="1" applyAlignment="1">
      <alignment/>
    </xf>
    <xf numFmtId="14" fontId="0" fillId="0" borderId="4" xfId="15" applyNumberFormat="1" applyBorder="1" applyAlignment="1" applyProtection="1">
      <alignment horizontal="center"/>
      <protection/>
    </xf>
    <xf numFmtId="49" fontId="0" fillId="0" borderId="8" xfId="0" applyNumberForma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20" xfId="15" applyNumberFormat="1" applyBorder="1" applyAlignment="1">
      <alignment/>
    </xf>
    <xf numFmtId="178" fontId="1" fillId="0" borderId="16" xfId="15" applyNumberFormat="1" applyFont="1" applyBorder="1" applyAlignment="1" applyProtection="1">
      <alignment horizontal="centerContinuous"/>
      <protection/>
    </xf>
    <xf numFmtId="178" fontId="0" fillId="0" borderId="17" xfId="15" applyNumberFormat="1" applyBorder="1" applyAlignment="1">
      <alignment horizontal="centerContinuous"/>
    </xf>
    <xf numFmtId="178" fontId="0" fillId="0" borderId="21" xfId="15" applyNumberFormat="1" applyBorder="1" applyAlignment="1" applyProtection="1">
      <alignment horizontal="center"/>
      <protection/>
    </xf>
    <xf numFmtId="178" fontId="0" fillId="0" borderId="22" xfId="15" applyNumberFormat="1" applyBorder="1" applyAlignment="1" applyProtection="1">
      <alignment horizontal="center"/>
      <protection/>
    </xf>
    <xf numFmtId="178" fontId="0" fillId="0" borderId="21" xfId="15" applyNumberFormat="1" applyBorder="1" applyAlignment="1">
      <alignment/>
    </xf>
    <xf numFmtId="14" fontId="0" fillId="0" borderId="21" xfId="15" applyNumberFormat="1" applyBorder="1" applyAlignment="1" applyProtection="1">
      <alignment horizontal="center"/>
      <protection/>
    </xf>
    <xf numFmtId="14" fontId="0" fillId="0" borderId="22" xfId="15" applyNumberFormat="1" applyBorder="1" applyAlignment="1" applyProtection="1">
      <alignment horizontal="center"/>
      <protection/>
    </xf>
    <xf numFmtId="178" fontId="0" fillId="0" borderId="18" xfId="15" applyNumberFormat="1" applyBorder="1" applyAlignment="1" applyProtection="1">
      <alignment horizontal="center"/>
      <protection/>
    </xf>
    <xf numFmtId="178" fontId="0" fillId="0" borderId="19" xfId="15" applyNumberFormat="1" applyBorder="1" applyAlignment="1" applyProtection="1">
      <alignment horizontal="center"/>
      <protection/>
    </xf>
    <xf numFmtId="193" fontId="0" fillId="0" borderId="0" xfId="15" applyNumberFormat="1" applyBorder="1" applyAlignment="1" applyProtection="1">
      <alignment horizontal="right"/>
      <protection/>
    </xf>
    <xf numFmtId="172" fontId="0" fillId="0" borderId="0" xfId="15" applyNumberFormat="1" applyAlignment="1">
      <alignment horizontal="right"/>
    </xf>
    <xf numFmtId="172" fontId="0" fillId="0" borderId="0" xfId="15" applyNumberFormat="1" applyAlignment="1">
      <alignment/>
    </xf>
    <xf numFmtId="175" fontId="0" fillId="0" borderId="0" xfId="0" applyNumberFormat="1" applyAlignment="1">
      <alignment horizontal="centerContinuous"/>
    </xf>
    <xf numFmtId="175" fontId="0" fillId="0" borderId="0" xfId="0" applyNumberFormat="1" applyBorder="1" applyAlignment="1" applyProtection="1">
      <alignment/>
      <protection/>
    </xf>
    <xf numFmtId="196" fontId="0" fillId="0" borderId="0" xfId="0" applyNumberFormat="1" applyAlignment="1">
      <alignment horizontal="centerContinuous"/>
    </xf>
    <xf numFmtId="196" fontId="3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172" fontId="0" fillId="0" borderId="9" xfId="0" applyNumberFormat="1" applyFont="1" applyBorder="1" applyAlignment="1" applyProtection="1">
      <alignment/>
      <protection/>
    </xf>
    <xf numFmtId="178" fontId="0" fillId="0" borderId="9" xfId="15" applyNumberFormat="1" applyFont="1" applyBorder="1" applyAlignment="1" applyProtection="1">
      <alignment/>
      <protection/>
    </xf>
    <xf numFmtId="173" fontId="0" fillId="0" borderId="9" xfId="0" applyNumberFormat="1" applyFon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195" fontId="0" fillId="0" borderId="9" xfId="0" applyNumberFormat="1" applyFont="1" applyBorder="1" applyAlignment="1">
      <alignment/>
    </xf>
    <xf numFmtId="172" fontId="5" fillId="0" borderId="8" xfId="0" applyNumberFormat="1" applyFont="1" applyBorder="1" applyAlignment="1">
      <alignment horizontal="right"/>
    </xf>
    <xf numFmtId="0" fontId="0" fillId="0" borderId="0" xfId="0" applyAlignment="1" applyProtection="1">
      <alignment horizontal="justify" vertical="justify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04">
      <selection activeCell="I118" sqref="I118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</cols>
  <sheetData>
    <row r="1" spans="5:9" ht="12.75" customHeight="1">
      <c r="E1" s="28" t="s">
        <v>69</v>
      </c>
      <c r="I1" s="28"/>
    </row>
    <row r="2" ht="12.75" customHeight="1">
      <c r="E2" s="28" t="s">
        <v>70</v>
      </c>
    </row>
    <row r="3" ht="12.75" customHeight="1">
      <c r="E3" s="28" t="s">
        <v>71</v>
      </c>
    </row>
    <row r="6" ht="12.75" customHeight="1">
      <c r="A6" t="s">
        <v>159</v>
      </c>
    </row>
    <row r="8" ht="12.75" customHeight="1">
      <c r="A8" s="48" t="s">
        <v>160</v>
      </c>
    </row>
    <row r="9" ht="12.75" customHeight="1">
      <c r="A9" s="29" t="s">
        <v>0</v>
      </c>
    </row>
    <row r="12" spans="6:10" ht="12.75" customHeight="1">
      <c r="F12" s="1" t="s">
        <v>57</v>
      </c>
      <c r="G12" s="2"/>
      <c r="I12" s="1" t="s">
        <v>58</v>
      </c>
      <c r="J12" s="2"/>
    </row>
    <row r="13" spans="6:10" ht="12.75" customHeight="1">
      <c r="F13" s="3" t="s">
        <v>59</v>
      </c>
      <c r="G13" s="4" t="s">
        <v>60</v>
      </c>
      <c r="I13" s="3" t="s">
        <v>59</v>
      </c>
      <c r="J13" s="4" t="s">
        <v>60</v>
      </c>
    </row>
    <row r="14" spans="6:10" ht="12.75" customHeight="1">
      <c r="F14" s="3" t="s">
        <v>61</v>
      </c>
      <c r="G14" s="4" t="s">
        <v>61</v>
      </c>
      <c r="I14" s="3" t="s">
        <v>61</v>
      </c>
      <c r="J14" s="4" t="s">
        <v>61</v>
      </c>
    </row>
    <row r="15" spans="6:10" ht="12.75" customHeight="1">
      <c r="F15" s="3" t="s">
        <v>62</v>
      </c>
      <c r="G15" s="4" t="s">
        <v>63</v>
      </c>
      <c r="I15" s="3" t="s">
        <v>64</v>
      </c>
      <c r="J15" s="4" t="s">
        <v>63</v>
      </c>
    </row>
    <row r="16" spans="6:10" ht="12.75" customHeight="1">
      <c r="F16" s="5"/>
      <c r="G16" s="4" t="s">
        <v>65</v>
      </c>
      <c r="I16" s="5"/>
      <c r="J16" s="4" t="s">
        <v>65</v>
      </c>
    </row>
    <row r="17" spans="6:10" ht="12.75" customHeight="1">
      <c r="F17" s="5"/>
      <c r="G17" s="4" t="s">
        <v>62</v>
      </c>
      <c r="I17" s="5"/>
      <c r="J17" s="4" t="s">
        <v>66</v>
      </c>
    </row>
    <row r="18" spans="6:10" ht="12.75" customHeight="1">
      <c r="F18" s="10">
        <v>36891</v>
      </c>
      <c r="G18" s="11">
        <v>36525</v>
      </c>
      <c r="I18" s="10">
        <f>+F18</f>
        <v>36891</v>
      </c>
      <c r="J18" s="11">
        <f>+G18</f>
        <v>36525</v>
      </c>
    </row>
    <row r="19" spans="6:10" ht="12.75" customHeight="1">
      <c r="F19" s="6" t="s">
        <v>67</v>
      </c>
      <c r="G19" s="7" t="s">
        <v>67</v>
      </c>
      <c r="I19" s="6" t="s">
        <v>67</v>
      </c>
      <c r="J19" s="7" t="s">
        <v>67</v>
      </c>
    </row>
    <row r="21" spans="1:10" ht="12.75" customHeight="1" thickBot="1">
      <c r="A21">
        <v>1</v>
      </c>
      <c r="B21" t="s">
        <v>45</v>
      </c>
      <c r="C21" t="s">
        <v>1</v>
      </c>
      <c r="F21" s="119">
        <f>92914-46662+1101</f>
        <v>47353</v>
      </c>
      <c r="G21" s="54">
        <v>32054</v>
      </c>
      <c r="H21" s="57"/>
      <c r="I21" s="120">
        <f>+F21+46662</f>
        <v>94015</v>
      </c>
      <c r="J21" s="54">
        <v>68270</v>
      </c>
    </row>
    <row r="22" spans="6:10" ht="6" customHeight="1" thickTop="1">
      <c r="F22" s="18"/>
      <c r="G22" s="55"/>
      <c r="H22" s="78"/>
      <c r="I22" s="79"/>
      <c r="J22" s="55"/>
    </row>
    <row r="23" spans="2:10" ht="12.75" customHeight="1" thickBot="1">
      <c r="B23" t="s">
        <v>5</v>
      </c>
      <c r="C23" t="s">
        <v>2</v>
      </c>
      <c r="F23" s="20">
        <f>1036-224</f>
        <v>812</v>
      </c>
      <c r="G23" s="80">
        <v>1558</v>
      </c>
      <c r="H23" s="57"/>
      <c r="I23" s="77">
        <f>+F23+224</f>
        <v>1036</v>
      </c>
      <c r="J23" s="56">
        <v>2030</v>
      </c>
    </row>
    <row r="24" spans="2:10" ht="12.75" customHeight="1" thickBot="1" thickTop="1">
      <c r="B24" t="s">
        <v>6</v>
      </c>
      <c r="C24" t="s">
        <v>3</v>
      </c>
      <c r="F24" s="12">
        <f>1405-1036-181</f>
        <v>188</v>
      </c>
      <c r="G24" s="80">
        <v>256</v>
      </c>
      <c r="H24" s="57"/>
      <c r="I24" s="120">
        <f>+F24+181</f>
        <v>369</v>
      </c>
      <c r="J24" s="56">
        <v>3398</v>
      </c>
    </row>
    <row r="25" spans="3:10" ht="12.75" customHeight="1" thickTop="1">
      <c r="C25" t="s">
        <v>4</v>
      </c>
      <c r="F25" s="13"/>
      <c r="G25" s="57"/>
      <c r="H25" s="57"/>
      <c r="I25" s="57"/>
      <c r="J25" s="57"/>
    </row>
    <row r="26" spans="6:10" ht="6" customHeight="1">
      <c r="F26" s="13"/>
      <c r="G26" s="57"/>
      <c r="H26" s="57"/>
      <c r="I26" s="57"/>
      <c r="J26" s="57"/>
    </row>
    <row r="27" spans="1:10" ht="12.75" customHeight="1">
      <c r="A27">
        <v>2</v>
      </c>
      <c r="B27" t="s">
        <v>45</v>
      </c>
      <c r="C27" t="s">
        <v>7</v>
      </c>
      <c r="F27" s="18">
        <v>8491</v>
      </c>
      <c r="G27" s="111">
        <v>-401</v>
      </c>
      <c r="H27" s="78"/>
      <c r="I27" s="18">
        <v>16242</v>
      </c>
      <c r="J27" s="79">
        <v>4255</v>
      </c>
    </row>
    <row r="28" spans="3:10" ht="12.75" customHeight="1">
      <c r="C28" t="s">
        <v>8</v>
      </c>
      <c r="F28" s="13"/>
      <c r="G28" s="57"/>
      <c r="H28" s="57"/>
      <c r="I28" s="57"/>
      <c r="J28" s="57"/>
    </row>
    <row r="29" spans="3:10" ht="12.75" customHeight="1">
      <c r="C29" t="s">
        <v>9</v>
      </c>
      <c r="F29" s="13"/>
      <c r="G29" s="57"/>
      <c r="H29" s="57"/>
      <c r="I29" s="57"/>
      <c r="J29" s="57"/>
    </row>
    <row r="30" spans="3:10" ht="12.75" customHeight="1">
      <c r="C30" t="s">
        <v>10</v>
      </c>
      <c r="F30" s="13"/>
      <c r="G30" s="57"/>
      <c r="H30" s="57"/>
      <c r="I30" s="57"/>
      <c r="J30" s="57"/>
    </row>
    <row r="31" spans="3:10" ht="12.75" customHeight="1">
      <c r="C31" t="s">
        <v>11</v>
      </c>
      <c r="F31" s="13"/>
      <c r="G31" s="57"/>
      <c r="H31" s="57"/>
      <c r="I31" s="57"/>
      <c r="J31" s="57"/>
    </row>
    <row r="32" spans="3:10" ht="12.75" customHeight="1">
      <c r="C32" t="s">
        <v>12</v>
      </c>
      <c r="F32" s="13"/>
      <c r="G32" s="57"/>
      <c r="H32" s="57"/>
      <c r="I32" s="57"/>
      <c r="J32" s="57"/>
    </row>
    <row r="33" spans="3:10" ht="12.75" customHeight="1">
      <c r="C33" t="s">
        <v>13</v>
      </c>
      <c r="F33" s="14"/>
      <c r="G33" s="57"/>
      <c r="H33" s="57"/>
      <c r="I33" s="82"/>
      <c r="J33" s="57"/>
    </row>
    <row r="34" spans="6:10" ht="6" customHeight="1">
      <c r="F34" s="14"/>
      <c r="G34" s="57"/>
      <c r="H34" s="57"/>
      <c r="I34" s="82"/>
      <c r="J34" s="57"/>
    </row>
    <row r="35" spans="2:10" ht="12.75" customHeight="1">
      <c r="B35" t="s">
        <v>5</v>
      </c>
      <c r="C35" t="s">
        <v>14</v>
      </c>
      <c r="F35" s="15" t="s">
        <v>68</v>
      </c>
      <c r="G35" s="15" t="s">
        <v>68</v>
      </c>
      <c r="H35" s="57"/>
      <c r="I35" s="84" t="s">
        <v>68</v>
      </c>
      <c r="J35" s="84" t="s">
        <v>68</v>
      </c>
    </row>
    <row r="36" spans="6:10" ht="6" customHeight="1">
      <c r="F36" s="15"/>
      <c r="G36" s="58"/>
      <c r="H36" s="57"/>
      <c r="I36" s="84"/>
      <c r="J36" s="58"/>
    </row>
    <row r="37" spans="2:12" ht="12.75" customHeight="1">
      <c r="B37" t="s">
        <v>6</v>
      </c>
      <c r="C37" t="s">
        <v>15</v>
      </c>
      <c r="F37" s="14">
        <v>3335</v>
      </c>
      <c r="G37" s="58">
        <v>3664</v>
      </c>
      <c r="H37" s="57"/>
      <c r="I37" s="79">
        <f>+F37+3331</f>
        <v>6666</v>
      </c>
      <c r="J37" s="58">
        <v>7137</v>
      </c>
      <c r="L37" s="14"/>
    </row>
    <row r="38" spans="3:10" ht="12.75" customHeight="1">
      <c r="C38" t="s">
        <v>16</v>
      </c>
      <c r="F38" s="13"/>
      <c r="G38" s="57"/>
      <c r="H38" s="57"/>
      <c r="I38" s="57"/>
      <c r="J38" s="57"/>
    </row>
    <row r="39" spans="6:10" ht="6" customHeight="1">
      <c r="F39" s="13"/>
      <c r="G39" s="57"/>
      <c r="H39" s="57"/>
      <c r="I39" s="57"/>
      <c r="J39" s="57"/>
    </row>
    <row r="40" spans="2:10" ht="12.75" customHeight="1">
      <c r="B40" t="s">
        <v>18</v>
      </c>
      <c r="C40" t="s">
        <v>17</v>
      </c>
      <c r="F40" s="21" t="s">
        <v>68</v>
      </c>
      <c r="G40" s="21" t="s">
        <v>68</v>
      </c>
      <c r="H40" s="57"/>
      <c r="I40" s="85" t="s">
        <v>68</v>
      </c>
      <c r="J40" s="85" t="s">
        <v>68</v>
      </c>
    </row>
    <row r="41" spans="6:10" ht="6" customHeight="1">
      <c r="F41" s="16"/>
      <c r="G41" s="58"/>
      <c r="H41" s="57"/>
      <c r="I41" s="83"/>
      <c r="J41" s="58"/>
    </row>
    <row r="42" spans="2:10" ht="12.75" customHeight="1">
      <c r="B42" t="s">
        <v>19</v>
      </c>
      <c r="C42" t="s">
        <v>20</v>
      </c>
      <c r="F42" s="13"/>
      <c r="G42" s="57"/>
      <c r="H42" s="57"/>
      <c r="I42" s="57"/>
      <c r="J42" s="57"/>
    </row>
    <row r="43" spans="3:10" ht="12.75" customHeight="1">
      <c r="C43" t="s">
        <v>8</v>
      </c>
      <c r="F43" s="22"/>
      <c r="G43" s="55"/>
      <c r="H43" s="78"/>
      <c r="I43" s="81"/>
      <c r="J43" s="55"/>
    </row>
    <row r="44" spans="3:10" ht="12.75" customHeight="1">
      <c r="C44" t="s">
        <v>9</v>
      </c>
      <c r="F44" s="13"/>
      <c r="G44" s="57"/>
      <c r="H44" s="57"/>
      <c r="I44" s="57"/>
      <c r="J44" s="57"/>
    </row>
    <row r="45" spans="3:10" ht="12.75" customHeight="1">
      <c r="C45" t="s">
        <v>21</v>
      </c>
      <c r="F45" s="13"/>
      <c r="G45" s="57"/>
      <c r="H45" s="57"/>
      <c r="I45" s="57"/>
      <c r="J45" s="57"/>
    </row>
    <row r="46" spans="3:10" ht="12.75" customHeight="1">
      <c r="C46" t="s">
        <v>22</v>
      </c>
      <c r="F46" s="13"/>
      <c r="G46" s="57"/>
      <c r="H46" s="57"/>
      <c r="I46" s="57"/>
      <c r="J46" s="57"/>
    </row>
    <row r="47" spans="3:10" ht="12.75" customHeight="1">
      <c r="C47" t="s">
        <v>23</v>
      </c>
      <c r="F47" s="13"/>
      <c r="G47" s="57"/>
      <c r="H47" s="57"/>
      <c r="I47" s="57"/>
      <c r="J47" s="57"/>
    </row>
    <row r="48" spans="3:10" ht="12.75" customHeight="1">
      <c r="C48" t="s">
        <v>125</v>
      </c>
      <c r="F48" s="13">
        <f>+F27-F37</f>
        <v>5156</v>
      </c>
      <c r="G48" s="13">
        <f>+G27-G37</f>
        <v>-4065</v>
      </c>
      <c r="H48" s="57"/>
      <c r="I48" s="57">
        <f>+I27-I37</f>
        <v>9576</v>
      </c>
      <c r="J48" s="113">
        <f>+J27-J37</f>
        <v>-2882</v>
      </c>
    </row>
    <row r="49" spans="6:10" ht="6" customHeight="1">
      <c r="F49" s="13"/>
      <c r="G49" s="58"/>
      <c r="H49" s="57"/>
      <c r="I49" s="57"/>
      <c r="J49" s="58"/>
    </row>
    <row r="50" spans="2:10" ht="12.75" customHeight="1">
      <c r="B50" t="s">
        <v>31</v>
      </c>
      <c r="C50" t="s">
        <v>24</v>
      </c>
      <c r="G50" s="57"/>
      <c r="H50" s="57"/>
      <c r="I50" s="57"/>
      <c r="J50" s="57"/>
    </row>
    <row r="51" spans="3:10" ht="12.75" customHeight="1">
      <c r="C51" t="s">
        <v>25</v>
      </c>
      <c r="F51" s="23">
        <v>1702</v>
      </c>
      <c r="G51" s="59">
        <v>2181</v>
      </c>
      <c r="H51" s="57"/>
      <c r="I51" s="23">
        <f>+F51+5513</f>
        <v>7215</v>
      </c>
      <c r="J51" s="59">
        <v>5049</v>
      </c>
    </row>
    <row r="52" spans="6:10" ht="6" customHeight="1">
      <c r="F52" s="13"/>
      <c r="G52" s="57"/>
      <c r="H52" s="57"/>
      <c r="I52" s="57"/>
      <c r="J52" s="57"/>
    </row>
    <row r="53" spans="2:10" ht="12.75" customHeight="1">
      <c r="B53" t="s">
        <v>32</v>
      </c>
      <c r="C53" t="s">
        <v>26</v>
      </c>
      <c r="F53" s="13"/>
      <c r="G53" s="57"/>
      <c r="H53" s="57"/>
      <c r="I53" s="57"/>
      <c r="J53" s="57"/>
    </row>
    <row r="54" spans="3:10" ht="12.75" customHeight="1">
      <c r="C54" t="s">
        <v>23</v>
      </c>
      <c r="F54" s="18"/>
      <c r="G54" s="55"/>
      <c r="H54" s="78"/>
      <c r="I54" s="79"/>
      <c r="J54" s="55"/>
    </row>
    <row r="55" spans="3:10" ht="12.75" customHeight="1">
      <c r="C55" t="s">
        <v>125</v>
      </c>
      <c r="F55" s="13">
        <f>+F48+F51</f>
        <v>6858</v>
      </c>
      <c r="G55" s="13">
        <f>+G48+G51</f>
        <v>-1884</v>
      </c>
      <c r="H55" s="57"/>
      <c r="I55" s="57">
        <f>+I48+I51</f>
        <v>16791</v>
      </c>
      <c r="J55" s="57">
        <f>+J48+J51</f>
        <v>2167</v>
      </c>
    </row>
    <row r="56" spans="6:10" ht="6" customHeight="1">
      <c r="F56" s="13"/>
      <c r="G56" s="60"/>
      <c r="H56" s="57"/>
      <c r="I56" s="57"/>
      <c r="J56" s="60"/>
    </row>
    <row r="57" spans="2:10" ht="12.75" customHeight="1">
      <c r="B57" t="s">
        <v>33</v>
      </c>
      <c r="C57" t="s">
        <v>27</v>
      </c>
      <c r="F57" s="124">
        <v>1032</v>
      </c>
      <c r="G57" s="98" t="s">
        <v>138</v>
      </c>
      <c r="H57" s="86"/>
      <c r="I57" s="21">
        <f>+F57+1059</f>
        <v>2091</v>
      </c>
      <c r="J57" s="21" t="s">
        <v>68</v>
      </c>
    </row>
    <row r="58" spans="6:10" ht="12.75" customHeight="1">
      <c r="F58" s="17"/>
      <c r="G58" s="60"/>
      <c r="H58" s="86"/>
      <c r="I58" s="61"/>
      <c r="J58" s="61"/>
    </row>
    <row r="59" spans="6:10" ht="12.75" customHeight="1">
      <c r="F59" s="17"/>
      <c r="G59" s="60"/>
      <c r="H59" s="86"/>
      <c r="I59" s="61"/>
      <c r="J59" s="61"/>
    </row>
    <row r="60" spans="6:10" ht="12.75" customHeight="1">
      <c r="F60" s="17"/>
      <c r="G60" s="60"/>
      <c r="H60" s="86"/>
      <c r="I60" s="61"/>
      <c r="J60" s="61"/>
    </row>
    <row r="61" spans="6:10" ht="12.75" customHeight="1">
      <c r="F61" s="17"/>
      <c r="G61" s="60"/>
      <c r="H61" s="86"/>
      <c r="I61" s="61"/>
      <c r="J61" s="61"/>
    </row>
    <row r="62" spans="6:10" ht="12.75" customHeight="1">
      <c r="F62" s="17"/>
      <c r="G62" s="60"/>
      <c r="H62" s="86"/>
      <c r="I62" s="61"/>
      <c r="J62" s="61"/>
    </row>
    <row r="63" spans="6:10" ht="12.75" customHeight="1">
      <c r="F63" s="17"/>
      <c r="G63" s="60"/>
      <c r="H63" s="86"/>
      <c r="I63" s="61"/>
      <c r="J63" s="61"/>
    </row>
    <row r="64" spans="6:10" ht="12.75" customHeight="1">
      <c r="F64" s="17"/>
      <c r="G64" s="60"/>
      <c r="H64" s="86"/>
      <c r="I64" s="61"/>
      <c r="J64" s="61"/>
    </row>
    <row r="65" spans="6:10" ht="12.75" customHeight="1">
      <c r="F65" s="17"/>
      <c r="G65" s="60"/>
      <c r="H65" s="86"/>
      <c r="I65" s="61"/>
      <c r="J65" s="61"/>
    </row>
    <row r="66" spans="6:10" ht="12.75" customHeight="1">
      <c r="F66" s="17"/>
      <c r="G66" s="60"/>
      <c r="H66" s="86"/>
      <c r="I66" s="61"/>
      <c r="J66" s="61"/>
    </row>
    <row r="67" spans="1:10" ht="12.75" customHeight="1">
      <c r="A67" s="42" t="s">
        <v>69</v>
      </c>
      <c r="F67" s="17"/>
      <c r="G67" s="60"/>
      <c r="H67" s="86"/>
      <c r="I67" s="87"/>
      <c r="J67" s="61"/>
    </row>
    <row r="68" spans="6:10" ht="12.75" customHeight="1">
      <c r="F68" s="17"/>
      <c r="G68" s="60"/>
      <c r="H68" s="86"/>
      <c r="I68" s="61"/>
      <c r="J68" s="61"/>
    </row>
    <row r="69" spans="1:10" ht="12.75" customHeight="1">
      <c r="A69" s="28" t="s">
        <v>108</v>
      </c>
      <c r="F69" s="17"/>
      <c r="G69" s="60"/>
      <c r="H69" s="86"/>
      <c r="I69" s="61"/>
      <c r="J69" s="61"/>
    </row>
    <row r="70" spans="6:10" ht="12.75" customHeight="1">
      <c r="F70" s="17"/>
      <c r="G70" s="60"/>
      <c r="H70" s="86"/>
      <c r="I70" s="61"/>
      <c r="J70" s="61"/>
    </row>
    <row r="71" spans="1:10" ht="12.75" customHeight="1">
      <c r="A71" s="48" t="str">
        <f>+A8</f>
        <v>UNAUDITED RESULTS FOR THE 2nd QUARTER ENDED 31 DECEMBER 2000</v>
      </c>
      <c r="G71" s="57"/>
      <c r="H71" s="57"/>
      <c r="I71" s="57"/>
      <c r="J71" s="57"/>
    </row>
    <row r="72" spans="1:10" ht="12.75" customHeight="1">
      <c r="A72" s="29" t="s">
        <v>0</v>
      </c>
      <c r="G72" s="57"/>
      <c r="H72" s="57"/>
      <c r="I72" s="57"/>
      <c r="J72" s="57"/>
    </row>
    <row r="73" spans="1:10" ht="12.75" customHeight="1">
      <c r="A73" s="29"/>
      <c r="G73" s="57"/>
      <c r="H73" s="57"/>
      <c r="I73" s="57"/>
      <c r="J73" s="57"/>
    </row>
    <row r="74" spans="6:10" ht="12.75" customHeight="1">
      <c r="F74" s="1" t="s">
        <v>57</v>
      </c>
      <c r="G74" s="88"/>
      <c r="H74" s="57"/>
      <c r="I74" s="102" t="s">
        <v>58</v>
      </c>
      <c r="J74" s="103"/>
    </row>
    <row r="75" spans="6:10" ht="12.75" customHeight="1">
      <c r="F75" s="3" t="s">
        <v>59</v>
      </c>
      <c r="G75" s="89" t="s">
        <v>60</v>
      </c>
      <c r="H75" s="57"/>
      <c r="I75" s="104" t="s">
        <v>59</v>
      </c>
      <c r="J75" s="105" t="s">
        <v>60</v>
      </c>
    </row>
    <row r="76" spans="6:10" ht="12.75" customHeight="1">
      <c r="F76" s="3" t="s">
        <v>61</v>
      </c>
      <c r="G76" s="89" t="s">
        <v>61</v>
      </c>
      <c r="H76" s="57"/>
      <c r="I76" s="104" t="s">
        <v>61</v>
      </c>
      <c r="J76" s="105" t="s">
        <v>61</v>
      </c>
    </row>
    <row r="77" spans="6:10" ht="12.75" customHeight="1">
      <c r="F77" s="3" t="s">
        <v>62</v>
      </c>
      <c r="G77" s="89" t="s">
        <v>63</v>
      </c>
      <c r="H77" s="57"/>
      <c r="I77" s="104" t="s">
        <v>64</v>
      </c>
      <c r="J77" s="105" t="s">
        <v>63</v>
      </c>
    </row>
    <row r="78" spans="6:10" ht="12.75" customHeight="1">
      <c r="F78" s="5"/>
      <c r="G78" s="89" t="s">
        <v>65</v>
      </c>
      <c r="H78" s="57"/>
      <c r="I78" s="106"/>
      <c r="J78" s="105" t="s">
        <v>65</v>
      </c>
    </row>
    <row r="79" spans="6:10" ht="12.75" customHeight="1">
      <c r="F79" s="5"/>
      <c r="G79" s="89" t="s">
        <v>62</v>
      </c>
      <c r="H79" s="57"/>
      <c r="I79" s="106"/>
      <c r="J79" s="105" t="s">
        <v>66</v>
      </c>
    </row>
    <row r="80" spans="6:10" ht="12.75" customHeight="1">
      <c r="F80" s="10">
        <f>+F18</f>
        <v>36891</v>
      </c>
      <c r="G80" s="97">
        <f>+G18</f>
        <v>36525</v>
      </c>
      <c r="H80" s="57"/>
      <c r="I80" s="107">
        <f>+F80</f>
        <v>36891</v>
      </c>
      <c r="J80" s="108">
        <f>+J18</f>
        <v>36525</v>
      </c>
    </row>
    <row r="81" spans="6:10" ht="12.75" customHeight="1">
      <c r="F81" s="6" t="s">
        <v>67</v>
      </c>
      <c r="G81" s="90" t="s">
        <v>67</v>
      </c>
      <c r="H81" s="57"/>
      <c r="I81" s="109" t="s">
        <v>67</v>
      </c>
      <c r="J81" s="110" t="s">
        <v>67</v>
      </c>
    </row>
    <row r="82" spans="6:10" ht="12.75" customHeight="1">
      <c r="F82" s="17"/>
      <c r="G82" s="60"/>
      <c r="H82" s="86"/>
      <c r="I82" s="61"/>
      <c r="J82" s="61"/>
    </row>
    <row r="83" spans="2:10" ht="12.75" customHeight="1">
      <c r="B83" t="s">
        <v>144</v>
      </c>
      <c r="C83" t="s">
        <v>46</v>
      </c>
      <c r="F83" s="14"/>
      <c r="G83" s="57"/>
      <c r="H83" s="86"/>
      <c r="I83" s="82"/>
      <c r="J83" s="60"/>
    </row>
    <row r="84" spans="3:10" ht="12.75" customHeight="1">
      <c r="C84" t="s">
        <v>47</v>
      </c>
      <c r="F84" s="13"/>
      <c r="G84" s="57"/>
      <c r="H84" s="57"/>
      <c r="I84" s="57"/>
      <c r="J84" s="57"/>
    </row>
    <row r="85" spans="3:10" ht="12.75" customHeight="1">
      <c r="C85" t="s">
        <v>49</v>
      </c>
      <c r="F85" s="15">
        <f>+F55-F57</f>
        <v>5826</v>
      </c>
      <c r="G85" s="112">
        <f>+G55</f>
        <v>-1884</v>
      </c>
      <c r="H85" s="57"/>
      <c r="I85" s="84">
        <f>+I55-I57</f>
        <v>14700</v>
      </c>
      <c r="J85" s="84">
        <f>+J55</f>
        <v>2167</v>
      </c>
    </row>
    <row r="86" spans="6:10" ht="6" customHeight="1">
      <c r="F86" s="15"/>
      <c r="G86" s="60"/>
      <c r="H86" s="57"/>
      <c r="I86" s="84"/>
      <c r="J86" s="83"/>
    </row>
    <row r="87" spans="3:10" ht="12.75" customHeight="1">
      <c r="C87" t="s">
        <v>48</v>
      </c>
      <c r="F87" s="24" t="s">
        <v>68</v>
      </c>
      <c r="G87" s="24" t="s">
        <v>68</v>
      </c>
      <c r="H87" s="57"/>
      <c r="I87" s="91" t="s">
        <v>68</v>
      </c>
      <c r="J87" s="85" t="s">
        <v>138</v>
      </c>
    </row>
    <row r="88" spans="6:10" ht="6" customHeight="1">
      <c r="F88" s="25"/>
      <c r="G88" s="92"/>
      <c r="H88" s="57"/>
      <c r="I88" s="93"/>
      <c r="J88" s="92"/>
    </row>
    <row r="89" spans="2:10" ht="12.75" customHeight="1">
      <c r="B89" t="s">
        <v>34</v>
      </c>
      <c r="C89" t="s">
        <v>28</v>
      </c>
      <c r="F89" s="15"/>
      <c r="G89" s="57"/>
      <c r="H89" s="57"/>
      <c r="I89" s="84"/>
      <c r="J89" s="57"/>
    </row>
    <row r="90" spans="3:10" ht="12.75" customHeight="1">
      <c r="C90" t="s">
        <v>29</v>
      </c>
      <c r="F90" s="15">
        <f>+F85</f>
        <v>5826</v>
      </c>
      <c r="G90" s="15">
        <f>+G85</f>
        <v>-1884</v>
      </c>
      <c r="H90" s="57"/>
      <c r="I90" s="84">
        <f>+I85</f>
        <v>14700</v>
      </c>
      <c r="J90" s="60">
        <f>+J85</f>
        <v>2167</v>
      </c>
    </row>
    <row r="91" spans="3:10" ht="12.75" customHeight="1">
      <c r="C91" t="s">
        <v>30</v>
      </c>
      <c r="F91" s="15"/>
      <c r="G91" s="57"/>
      <c r="H91" s="57"/>
      <c r="I91" s="84"/>
      <c r="J91" s="57"/>
    </row>
    <row r="92" spans="6:10" ht="6" customHeight="1">
      <c r="F92" s="15"/>
      <c r="G92" s="57"/>
      <c r="H92" s="57"/>
      <c r="I92" s="84"/>
      <c r="J92" s="57"/>
    </row>
    <row r="93" spans="2:10" ht="12.75" customHeight="1">
      <c r="B93" t="s">
        <v>50</v>
      </c>
      <c r="C93" t="s">
        <v>72</v>
      </c>
      <c r="F93" s="15" t="s">
        <v>68</v>
      </c>
      <c r="G93" s="15" t="s">
        <v>68</v>
      </c>
      <c r="H93" s="57"/>
      <c r="I93" s="84" t="s">
        <v>68</v>
      </c>
      <c r="J93" s="84" t="s">
        <v>68</v>
      </c>
    </row>
    <row r="94" spans="6:10" ht="6" customHeight="1">
      <c r="F94" s="15"/>
      <c r="G94" s="57"/>
      <c r="H94" s="57"/>
      <c r="I94" s="84"/>
      <c r="J94" s="57"/>
    </row>
    <row r="95" spans="3:10" ht="12.75" customHeight="1">
      <c r="C95" t="s">
        <v>48</v>
      </c>
      <c r="F95" s="15" t="s">
        <v>68</v>
      </c>
      <c r="G95" s="15" t="s">
        <v>68</v>
      </c>
      <c r="H95" s="57"/>
      <c r="I95" s="84" t="s">
        <v>68</v>
      </c>
      <c r="J95" s="84" t="s">
        <v>68</v>
      </c>
    </row>
    <row r="96" spans="6:10" ht="6" customHeight="1">
      <c r="F96" s="15"/>
      <c r="G96" s="57"/>
      <c r="H96" s="57"/>
      <c r="I96" s="84"/>
      <c r="J96" s="57"/>
    </row>
    <row r="97" spans="3:10" ht="12.75" customHeight="1">
      <c r="C97" t="s">
        <v>52</v>
      </c>
      <c r="F97" s="15"/>
      <c r="G97" s="57"/>
      <c r="H97" s="57"/>
      <c r="I97" s="84"/>
      <c r="J97" s="57"/>
    </row>
    <row r="98" spans="3:10" ht="12.75" customHeight="1">
      <c r="C98" t="s">
        <v>53</v>
      </c>
      <c r="F98" s="15"/>
      <c r="G98" s="57"/>
      <c r="H98" s="57"/>
      <c r="I98" s="84"/>
      <c r="J98" s="57"/>
    </row>
    <row r="99" spans="3:10" ht="12.75" customHeight="1" thickBot="1">
      <c r="C99" t="s">
        <v>51</v>
      </c>
      <c r="F99" s="30" t="s">
        <v>68</v>
      </c>
      <c r="G99" s="30" t="s">
        <v>68</v>
      </c>
      <c r="H99" s="57"/>
      <c r="I99" s="95" t="s">
        <v>68</v>
      </c>
      <c r="J99" s="95" t="s">
        <v>68</v>
      </c>
    </row>
    <row r="100" spans="6:10" ht="6" customHeight="1" thickTop="1">
      <c r="F100" s="15"/>
      <c r="G100" s="57"/>
      <c r="H100" s="57"/>
      <c r="I100" s="84"/>
      <c r="J100" s="57"/>
    </row>
    <row r="101" spans="2:10" ht="12.75" customHeight="1">
      <c r="B101" t="s">
        <v>35</v>
      </c>
      <c r="C101" t="s">
        <v>28</v>
      </c>
      <c r="F101" s="13"/>
      <c r="G101" s="57"/>
      <c r="H101" s="57"/>
      <c r="I101" s="57"/>
      <c r="J101" s="57"/>
    </row>
    <row r="102" spans="3:10" ht="12.75" customHeight="1">
      <c r="C102" t="s">
        <v>36</v>
      </c>
      <c r="F102" s="13"/>
      <c r="G102" s="57"/>
      <c r="H102" s="57"/>
      <c r="I102" s="57"/>
      <c r="J102" s="57"/>
    </row>
    <row r="103" spans="3:10" ht="12.75" customHeight="1">
      <c r="C103" t="s">
        <v>29</v>
      </c>
      <c r="F103" s="13"/>
      <c r="G103" s="57"/>
      <c r="H103" s="57"/>
      <c r="I103" s="57"/>
      <c r="J103" s="57"/>
    </row>
    <row r="104" spans="3:10" ht="12.75" customHeight="1" thickBot="1">
      <c r="C104" t="s">
        <v>30</v>
      </c>
      <c r="F104" s="26">
        <f>+F90</f>
        <v>5826</v>
      </c>
      <c r="G104" s="26">
        <f>+G90</f>
        <v>-1884</v>
      </c>
      <c r="H104" s="57"/>
      <c r="I104" s="96">
        <f>+I90</f>
        <v>14700</v>
      </c>
      <c r="J104" s="94">
        <f>+J90</f>
        <v>2167</v>
      </c>
    </row>
    <row r="105" spans="6:10" ht="12.75" customHeight="1" thickTop="1">
      <c r="F105" s="13"/>
      <c r="G105" s="57"/>
      <c r="H105" s="57"/>
      <c r="I105" s="57"/>
      <c r="J105" s="57"/>
    </row>
    <row r="106" spans="6:10" ht="12.75" customHeight="1">
      <c r="F106" s="13"/>
      <c r="G106" s="57"/>
      <c r="H106" s="57"/>
      <c r="I106" s="57"/>
      <c r="J106" s="57"/>
    </row>
    <row r="107" spans="1:10" ht="12.75" customHeight="1">
      <c r="A107">
        <v>3</v>
      </c>
      <c r="B107" t="s">
        <v>45</v>
      </c>
      <c r="C107" t="s">
        <v>37</v>
      </c>
      <c r="F107" s="13"/>
      <c r="G107" s="57"/>
      <c r="H107" s="57"/>
      <c r="I107" s="57"/>
      <c r="J107" s="57"/>
    </row>
    <row r="108" spans="3:9" ht="12.75" customHeight="1">
      <c r="C108" t="s">
        <v>38</v>
      </c>
      <c r="F108" s="13"/>
      <c r="I108" s="13"/>
    </row>
    <row r="109" spans="3:9" ht="12.75" customHeight="1">
      <c r="C109" t="s">
        <v>39</v>
      </c>
      <c r="F109" s="13"/>
      <c r="I109" s="13"/>
    </row>
    <row r="110" spans="3:9" ht="12.75" customHeight="1">
      <c r="C110" t="s">
        <v>40</v>
      </c>
      <c r="F110" s="13"/>
      <c r="I110" s="13"/>
    </row>
    <row r="111" spans="6:9" ht="6" customHeight="1">
      <c r="F111" s="13"/>
      <c r="I111" s="13"/>
    </row>
    <row r="112" spans="3:9" ht="12.75" customHeight="1">
      <c r="C112" t="s">
        <v>54</v>
      </c>
      <c r="F112" s="13"/>
      <c r="I112" s="13"/>
    </row>
    <row r="113" spans="3:10" ht="12.75" customHeight="1" thickBot="1">
      <c r="C113" t="s">
        <v>126</v>
      </c>
      <c r="F113" s="121">
        <f>(+F90)/182980*100</f>
        <v>3.1839545305497867</v>
      </c>
      <c r="G113" s="70">
        <f>(+G90)/182980*100</f>
        <v>-1.029620723576347</v>
      </c>
      <c r="I113" s="121">
        <f>(+I90)/182980*100</f>
        <v>8.033664881407804</v>
      </c>
      <c r="J113" s="70">
        <f>(+J90)/182980*100</f>
        <v>1.184282435238824</v>
      </c>
    </row>
    <row r="114" spans="6:9" ht="6" customHeight="1" thickTop="1">
      <c r="F114" s="13"/>
      <c r="I114" s="13"/>
    </row>
    <row r="115" spans="3:9" ht="12.75" customHeight="1">
      <c r="C115" t="s">
        <v>55</v>
      </c>
      <c r="F115" s="13"/>
      <c r="I115" s="13"/>
    </row>
    <row r="116" spans="3:10" ht="12.75" customHeight="1" thickBot="1">
      <c r="C116" t="s">
        <v>56</v>
      </c>
      <c r="F116" s="30" t="s">
        <v>68</v>
      </c>
      <c r="G116" s="30" t="s">
        <v>68</v>
      </c>
      <c r="I116" s="30" t="s">
        <v>68</v>
      </c>
      <c r="J116" s="30" t="s">
        <v>68</v>
      </c>
    </row>
    <row r="117" spans="6:9" ht="6" customHeight="1" thickTop="1">
      <c r="F117" s="13"/>
      <c r="I117" s="13"/>
    </row>
    <row r="118" spans="1:10" ht="12.75" customHeight="1" thickBot="1">
      <c r="A118">
        <v>4</v>
      </c>
      <c r="B118" t="s">
        <v>45</v>
      </c>
      <c r="C118" t="s">
        <v>43</v>
      </c>
      <c r="F118" s="70">
        <v>3</v>
      </c>
      <c r="G118" s="30" t="s">
        <v>68</v>
      </c>
      <c r="I118" s="70">
        <v>3</v>
      </c>
      <c r="J118" s="30" t="s">
        <v>68</v>
      </c>
    </row>
    <row r="119" spans="6:9" ht="6" customHeight="1" thickTop="1">
      <c r="F119" s="15"/>
      <c r="I119" s="15"/>
    </row>
    <row r="120" spans="2:10" ht="12.75" customHeight="1" thickBot="1">
      <c r="B120" t="s">
        <v>5</v>
      </c>
      <c r="C120" t="s">
        <v>44</v>
      </c>
      <c r="F120" s="30" t="s">
        <v>177</v>
      </c>
      <c r="G120" s="30" t="s">
        <v>68</v>
      </c>
      <c r="I120" s="30" t="s">
        <v>177</v>
      </c>
      <c r="J120" s="30" t="s">
        <v>68</v>
      </c>
    </row>
    <row r="121" spans="6:10" ht="12.75" customHeight="1" thickTop="1">
      <c r="F121" s="25"/>
      <c r="G121" s="68"/>
      <c r="I121" s="25"/>
      <c r="J121" s="69"/>
    </row>
    <row r="122" spans="6:10" ht="12.75" customHeight="1">
      <c r="F122" s="25"/>
      <c r="G122" s="68"/>
      <c r="I122" s="25"/>
      <c r="J122" s="69"/>
    </row>
    <row r="124" spans="6:10" ht="12.75" customHeight="1">
      <c r="F124" s="62" t="s">
        <v>140</v>
      </c>
      <c r="G124" s="63"/>
      <c r="I124" s="66" t="s">
        <v>141</v>
      </c>
      <c r="J124" s="63"/>
    </row>
    <row r="125" spans="6:10" ht="12.75" customHeight="1">
      <c r="F125" s="64" t="s">
        <v>62</v>
      </c>
      <c r="G125" s="65"/>
      <c r="I125" s="67" t="s">
        <v>142</v>
      </c>
      <c r="J125" s="65"/>
    </row>
    <row r="126" spans="1:9" ht="12.75" customHeight="1">
      <c r="A126">
        <v>5</v>
      </c>
      <c r="C126" t="s">
        <v>41</v>
      </c>
      <c r="F126" s="13"/>
      <c r="I126" s="13"/>
    </row>
    <row r="127" spans="3:10" ht="12.75" customHeight="1" thickBot="1">
      <c r="C127" t="s">
        <v>42</v>
      </c>
      <c r="F127" s="27"/>
      <c r="G127" s="123">
        <f>562434/182980</f>
        <v>3.0737457645644333</v>
      </c>
      <c r="I127" s="27"/>
      <c r="J127" s="122">
        <f>546799/182980</f>
        <v>2.988299267679528</v>
      </c>
    </row>
    <row r="128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H64" sqref="H64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42" t="s">
        <v>69</v>
      </c>
      <c r="J1" s="72"/>
    </row>
    <row r="3" ht="12.75">
      <c r="A3" s="42" t="s">
        <v>102</v>
      </c>
    </row>
    <row r="5" ht="12.75">
      <c r="A5" s="48" t="s">
        <v>160</v>
      </c>
    </row>
    <row r="6" ht="12.75">
      <c r="A6" s="49" t="s">
        <v>103</v>
      </c>
    </row>
    <row r="7" spans="1:10" ht="12.75">
      <c r="A7" s="31"/>
      <c r="B7" s="31"/>
      <c r="C7" s="31"/>
      <c r="D7" s="31"/>
      <c r="E7" s="31"/>
      <c r="H7" s="43" t="s">
        <v>104</v>
      </c>
      <c r="J7" s="43" t="s">
        <v>104</v>
      </c>
    </row>
    <row r="8" spans="1:10" ht="12.75">
      <c r="A8" s="31"/>
      <c r="B8" s="31"/>
      <c r="C8" s="31"/>
      <c r="D8" s="31"/>
      <c r="E8" s="31"/>
      <c r="H8" s="44" t="s">
        <v>105</v>
      </c>
      <c r="J8" s="44" t="s">
        <v>60</v>
      </c>
    </row>
    <row r="9" spans="1:10" ht="12.75">
      <c r="A9" s="31"/>
      <c r="B9" s="31"/>
      <c r="C9" s="31"/>
      <c r="D9" s="31"/>
      <c r="E9" s="31"/>
      <c r="H9" s="44" t="s">
        <v>59</v>
      </c>
      <c r="J9" s="44" t="s">
        <v>106</v>
      </c>
    </row>
    <row r="10" spans="1:10" ht="12.75">
      <c r="A10" s="31"/>
      <c r="B10" s="31"/>
      <c r="C10" s="31"/>
      <c r="D10" s="31"/>
      <c r="E10" s="31"/>
      <c r="H10" s="44" t="s">
        <v>62</v>
      </c>
      <c r="J10" s="44" t="s">
        <v>107</v>
      </c>
    </row>
    <row r="11" spans="1:10" ht="12.75">
      <c r="A11" s="31"/>
      <c r="B11" s="31"/>
      <c r="C11" s="31"/>
      <c r="D11" s="31"/>
      <c r="E11" s="31"/>
      <c r="H11" s="45"/>
      <c r="J11" s="44" t="s">
        <v>139</v>
      </c>
    </row>
    <row r="12" spans="1:10" ht="12.75">
      <c r="A12" s="31"/>
      <c r="B12" s="31"/>
      <c r="C12" s="31"/>
      <c r="D12" s="31"/>
      <c r="E12" s="31"/>
      <c r="H12" s="47">
        <v>36891</v>
      </c>
      <c r="J12" s="47">
        <v>36707</v>
      </c>
    </row>
    <row r="13" spans="1:10" ht="12.75">
      <c r="A13" s="31"/>
      <c r="B13" s="31"/>
      <c r="C13" s="31"/>
      <c r="D13" s="31"/>
      <c r="E13" s="31"/>
      <c r="H13" s="46" t="s">
        <v>67</v>
      </c>
      <c r="J13" s="46" t="s">
        <v>67</v>
      </c>
    </row>
    <row r="14" spans="1:10" ht="12.75">
      <c r="A14" s="31"/>
      <c r="B14" s="31"/>
      <c r="C14" s="31"/>
      <c r="D14" s="31"/>
      <c r="E14" s="31"/>
      <c r="H14" s="19"/>
      <c r="J14" s="19"/>
    </row>
    <row r="15" spans="1:10" ht="12.75">
      <c r="A15">
        <v>1</v>
      </c>
      <c r="B15" s="32" t="s">
        <v>73</v>
      </c>
      <c r="F15" s="33"/>
      <c r="H15" s="33">
        <v>522383</v>
      </c>
      <c r="I15" s="33"/>
      <c r="J15" s="33">
        <v>524927</v>
      </c>
    </row>
    <row r="16" spans="6:10" ht="12.75">
      <c r="F16" s="33"/>
      <c r="H16" s="33"/>
      <c r="I16" s="33"/>
      <c r="J16" s="33"/>
    </row>
    <row r="17" spans="1:10" ht="12.75">
      <c r="A17">
        <v>2</v>
      </c>
      <c r="B17" s="32" t="s">
        <v>74</v>
      </c>
      <c r="F17" s="33"/>
      <c r="H17" s="33">
        <v>0</v>
      </c>
      <c r="I17" s="33"/>
      <c r="J17" s="33">
        <v>0</v>
      </c>
    </row>
    <row r="18" spans="1:10" ht="12.75">
      <c r="A18" s="34"/>
      <c r="B18" s="34"/>
      <c r="C18" s="34"/>
      <c r="D18" s="34"/>
      <c r="F18" s="36"/>
      <c r="G18" s="36"/>
      <c r="H18" s="36"/>
      <c r="J18" s="36"/>
    </row>
    <row r="19" spans="1:10" ht="12.75">
      <c r="A19" s="34">
        <v>3</v>
      </c>
      <c r="B19" s="35" t="s">
        <v>75</v>
      </c>
      <c r="C19" s="34"/>
      <c r="D19" s="34"/>
      <c r="F19" s="36"/>
      <c r="G19" s="36"/>
      <c r="H19" s="36">
        <v>66963</v>
      </c>
      <c r="J19" s="36">
        <v>60848</v>
      </c>
    </row>
    <row r="20" spans="1:10" ht="12.75">
      <c r="A20" s="34"/>
      <c r="B20" s="34"/>
      <c r="C20" s="34"/>
      <c r="D20" s="34"/>
      <c r="F20" s="36"/>
      <c r="G20" s="36"/>
      <c r="H20" s="36"/>
      <c r="J20" s="36"/>
    </row>
    <row r="21" spans="1:10" ht="12.75">
      <c r="A21" s="34">
        <v>4</v>
      </c>
      <c r="B21" s="35" t="s">
        <v>76</v>
      </c>
      <c r="C21" s="34"/>
      <c r="D21" s="34"/>
      <c r="F21" s="36"/>
      <c r="G21" s="36"/>
      <c r="H21" s="36">
        <v>18086</v>
      </c>
      <c r="J21" s="36">
        <v>18086</v>
      </c>
    </row>
    <row r="22" spans="1:10" ht="12.75">
      <c r="A22" s="34"/>
      <c r="B22" s="34"/>
      <c r="C22" s="34"/>
      <c r="D22" s="34"/>
      <c r="F22" s="36"/>
      <c r="G22" s="36"/>
      <c r="H22" s="36"/>
      <c r="J22" s="36"/>
    </row>
    <row r="23" spans="1:10" ht="12.75">
      <c r="A23" s="34">
        <v>5</v>
      </c>
      <c r="B23" s="35" t="s">
        <v>77</v>
      </c>
      <c r="C23" s="34"/>
      <c r="D23" s="34"/>
      <c r="F23" s="36"/>
      <c r="G23" s="36"/>
      <c r="H23" s="36">
        <v>55</v>
      </c>
      <c r="J23" s="36">
        <v>55</v>
      </c>
    </row>
    <row r="24" spans="1:10" ht="12.75">
      <c r="A24" s="34"/>
      <c r="B24" s="35"/>
      <c r="C24" s="34"/>
      <c r="D24" s="34"/>
      <c r="F24" s="36"/>
      <c r="G24" s="36"/>
      <c r="H24" s="36"/>
      <c r="J24" s="36"/>
    </row>
    <row r="25" spans="1:10" ht="12.75">
      <c r="A25" s="34">
        <v>6</v>
      </c>
      <c r="B25" s="35" t="s">
        <v>78</v>
      </c>
      <c r="C25" s="34"/>
      <c r="D25" s="34"/>
      <c r="F25" s="36"/>
      <c r="G25" s="36"/>
      <c r="H25" s="36"/>
      <c r="J25" s="36"/>
    </row>
    <row r="26" spans="1:10" ht="12.75">
      <c r="A26" s="34"/>
      <c r="B26" s="34"/>
      <c r="C26" s="35" t="s">
        <v>79</v>
      </c>
      <c r="D26" s="34"/>
      <c r="F26" s="36"/>
      <c r="G26" s="36"/>
      <c r="H26" s="37">
        <v>36554</v>
      </c>
      <c r="J26" s="37">
        <v>31678</v>
      </c>
    </row>
    <row r="27" spans="1:10" ht="12.75">
      <c r="A27" s="34"/>
      <c r="B27" s="34"/>
      <c r="C27" s="35" t="s">
        <v>80</v>
      </c>
      <c r="D27" s="34"/>
      <c r="F27" s="36"/>
      <c r="G27" s="36"/>
      <c r="H27" s="38">
        <v>14817</v>
      </c>
      <c r="J27" s="38">
        <v>15830</v>
      </c>
    </row>
    <row r="28" spans="1:10" ht="12.75">
      <c r="A28" s="34"/>
      <c r="B28" s="34"/>
      <c r="C28" s="35" t="s">
        <v>81</v>
      </c>
      <c r="D28" s="34"/>
      <c r="F28" s="36"/>
      <c r="G28" s="36"/>
      <c r="H28" s="38">
        <v>4204</v>
      </c>
      <c r="J28" s="38">
        <v>5042</v>
      </c>
    </row>
    <row r="29" spans="1:10" ht="12.75">
      <c r="A29" s="34"/>
      <c r="B29" s="34"/>
      <c r="C29" s="35" t="s">
        <v>101</v>
      </c>
      <c r="D29" s="34"/>
      <c r="F29" s="36"/>
      <c r="G29" s="36"/>
      <c r="H29" s="38">
        <v>2903</v>
      </c>
      <c r="J29" s="38">
        <v>2898</v>
      </c>
    </row>
    <row r="30" spans="1:10" ht="12.75">
      <c r="A30" s="34"/>
      <c r="B30" s="34"/>
      <c r="C30" s="35" t="s">
        <v>82</v>
      </c>
      <c r="D30" s="34"/>
      <c r="F30" s="36"/>
      <c r="G30" s="36"/>
      <c r="H30" s="38">
        <f>4937+4169</f>
        <v>9106</v>
      </c>
      <c r="J30" s="38">
        <v>5643</v>
      </c>
    </row>
    <row r="31" spans="1:10" ht="12.75">
      <c r="A31" s="34"/>
      <c r="B31" s="34"/>
      <c r="C31" s="34"/>
      <c r="D31" s="34"/>
      <c r="F31" s="36"/>
      <c r="G31" s="36"/>
      <c r="H31" s="39">
        <f>SUM(H26:H30)</f>
        <v>67584</v>
      </c>
      <c r="J31" s="39">
        <f>SUM(J26:J30)</f>
        <v>61091</v>
      </c>
    </row>
    <row r="32" spans="1:10" ht="12.75">
      <c r="A32" s="34"/>
      <c r="B32" s="35" t="s">
        <v>83</v>
      </c>
      <c r="C32" s="34"/>
      <c r="D32" s="34"/>
      <c r="F32" s="36"/>
      <c r="G32" s="36"/>
      <c r="H32" s="38"/>
      <c r="J32" s="38"/>
    </row>
    <row r="33" spans="1:10" ht="12.75">
      <c r="A33" s="34">
        <v>7</v>
      </c>
      <c r="B33" s="35" t="s">
        <v>84</v>
      </c>
      <c r="C33" s="34"/>
      <c r="D33" s="34"/>
      <c r="F33" s="36"/>
      <c r="G33" s="36"/>
      <c r="H33" s="38"/>
      <c r="J33" s="38"/>
    </row>
    <row r="34" spans="1:10" ht="12.75">
      <c r="A34" s="34"/>
      <c r="B34" s="34"/>
      <c r="C34" s="35" t="s">
        <v>85</v>
      </c>
      <c r="D34" s="34"/>
      <c r="F34" s="36"/>
      <c r="G34" s="36"/>
      <c r="H34" s="38">
        <v>7294</v>
      </c>
      <c r="J34" s="38">
        <v>10422</v>
      </c>
    </row>
    <row r="35" spans="1:10" ht="12.75">
      <c r="A35" s="34"/>
      <c r="B35" s="34"/>
      <c r="C35" s="35" t="s">
        <v>86</v>
      </c>
      <c r="D35" s="34"/>
      <c r="F35" s="34"/>
      <c r="G35" s="34"/>
      <c r="H35" s="38">
        <f>30604+4169</f>
        <v>34773</v>
      </c>
      <c r="J35" s="38">
        <v>33356</v>
      </c>
    </row>
    <row r="36" spans="1:10" ht="12.75">
      <c r="A36" s="34"/>
      <c r="B36" s="34"/>
      <c r="C36" s="35" t="s">
        <v>87</v>
      </c>
      <c r="D36" s="34"/>
      <c r="F36" s="36"/>
      <c r="G36" s="36"/>
      <c r="H36" s="38">
        <v>23656</v>
      </c>
      <c r="J36" s="38">
        <v>14408</v>
      </c>
    </row>
    <row r="37" spans="1:10" ht="12.75">
      <c r="A37" s="34"/>
      <c r="B37" s="34"/>
      <c r="C37" s="35" t="s">
        <v>88</v>
      </c>
      <c r="D37" s="34"/>
      <c r="F37" s="36"/>
      <c r="G37" s="36"/>
      <c r="H37" s="38">
        <v>421</v>
      </c>
      <c r="J37" s="38">
        <v>53</v>
      </c>
    </row>
    <row r="38" spans="1:10" ht="12.75">
      <c r="A38" s="34"/>
      <c r="B38" s="34"/>
      <c r="C38" s="35" t="s">
        <v>89</v>
      </c>
      <c r="D38" s="34"/>
      <c r="F38" s="36"/>
      <c r="G38" s="36"/>
      <c r="H38" s="38">
        <v>0</v>
      </c>
      <c r="J38" s="38">
        <v>6609</v>
      </c>
    </row>
    <row r="39" spans="1:10" ht="12.75">
      <c r="A39" s="34"/>
      <c r="B39" s="34"/>
      <c r="C39" s="34"/>
      <c r="D39" s="34"/>
      <c r="F39" s="36"/>
      <c r="G39" s="36"/>
      <c r="H39" s="39">
        <f>SUM(H34:H38)</f>
        <v>66144</v>
      </c>
      <c r="J39" s="39">
        <f>SUM(J34:J38)</f>
        <v>64848</v>
      </c>
    </row>
    <row r="40" spans="1:10" ht="12.75">
      <c r="A40" s="34"/>
      <c r="B40" s="34"/>
      <c r="C40" s="34"/>
      <c r="D40" s="34"/>
      <c r="F40" s="36"/>
      <c r="G40" s="36"/>
      <c r="H40" s="36"/>
      <c r="J40" s="36"/>
    </row>
    <row r="41" spans="1:10" ht="12.75">
      <c r="A41" s="34">
        <v>8</v>
      </c>
      <c r="B41" s="35" t="s">
        <v>149</v>
      </c>
      <c r="C41" s="34"/>
      <c r="D41" s="34"/>
      <c r="F41" s="36"/>
      <c r="G41" s="36"/>
      <c r="H41" s="36">
        <f>H31-H39</f>
        <v>1440</v>
      </c>
      <c r="J41" s="36">
        <f>J31-J39</f>
        <v>-3757</v>
      </c>
    </row>
    <row r="42" spans="1:10" ht="12.75">
      <c r="A42" s="34"/>
      <c r="B42" s="34"/>
      <c r="C42" s="34"/>
      <c r="D42" s="34"/>
      <c r="F42" s="36"/>
      <c r="G42" s="36"/>
      <c r="H42" s="36"/>
      <c r="J42" s="36"/>
    </row>
    <row r="43" spans="1:10" ht="13.5" thickBot="1">
      <c r="A43" s="34"/>
      <c r="B43" s="34"/>
      <c r="C43" s="34"/>
      <c r="D43" s="34"/>
      <c r="F43" s="36"/>
      <c r="G43" s="36"/>
      <c r="H43" s="40">
        <f>SUM(H15:H24)+H41</f>
        <v>608927</v>
      </c>
      <c r="J43" s="40">
        <f>SUM(J15:J23)+J41</f>
        <v>600159</v>
      </c>
    </row>
    <row r="44" spans="1:10" ht="13.5" thickTop="1">
      <c r="A44" s="34"/>
      <c r="B44" s="34"/>
      <c r="C44" s="34"/>
      <c r="D44" s="34"/>
      <c r="F44" s="36"/>
      <c r="G44" s="36"/>
      <c r="H44" s="36"/>
      <c r="J44" s="36"/>
    </row>
    <row r="45" spans="1:10" ht="12.75">
      <c r="A45" s="34"/>
      <c r="B45" s="35" t="s">
        <v>90</v>
      </c>
      <c r="C45" s="34"/>
      <c r="D45" s="34"/>
      <c r="F45" s="36"/>
      <c r="G45" s="36"/>
      <c r="H45" s="36"/>
      <c r="J45" s="36"/>
    </row>
    <row r="46" spans="1:10" ht="12.75">
      <c r="A46" s="34"/>
      <c r="B46" s="35" t="s">
        <v>91</v>
      </c>
      <c r="C46" s="34"/>
      <c r="D46" s="34"/>
      <c r="F46" s="36"/>
      <c r="G46" s="36"/>
      <c r="H46" s="36">
        <v>182980</v>
      </c>
      <c r="J46" s="36">
        <v>182980</v>
      </c>
    </row>
    <row r="47" spans="1:10" ht="12.75">
      <c r="A47" s="34"/>
      <c r="B47" s="35" t="s">
        <v>92</v>
      </c>
      <c r="C47" s="34"/>
      <c r="D47" s="34"/>
      <c r="F47" s="36"/>
      <c r="G47" s="36"/>
      <c r="H47" s="36"/>
      <c r="J47" s="36"/>
    </row>
    <row r="48" spans="1:10" ht="12.75">
      <c r="A48" s="34"/>
      <c r="B48" s="34"/>
      <c r="C48" s="35" t="s">
        <v>93</v>
      </c>
      <c r="D48" s="34"/>
      <c r="F48" s="36"/>
      <c r="G48" s="36"/>
      <c r="H48" s="36">
        <v>132404</v>
      </c>
      <c r="J48" s="36">
        <v>132404</v>
      </c>
    </row>
    <row r="49" spans="1:10" ht="12.75">
      <c r="A49" s="34"/>
      <c r="B49" s="34"/>
      <c r="C49" s="35" t="s">
        <v>94</v>
      </c>
      <c r="D49" s="34"/>
      <c r="F49" s="36"/>
      <c r="G49" s="36"/>
      <c r="H49" s="36">
        <v>14132</v>
      </c>
      <c r="J49" s="36">
        <v>14132</v>
      </c>
    </row>
    <row r="50" spans="1:10" ht="12.75">
      <c r="A50" s="34"/>
      <c r="B50" s="34"/>
      <c r="C50" s="35" t="s">
        <v>95</v>
      </c>
      <c r="D50" s="34"/>
      <c r="F50" s="36"/>
      <c r="G50" s="36"/>
      <c r="H50" s="36">
        <v>115347</v>
      </c>
      <c r="J50" s="36">
        <v>115347</v>
      </c>
    </row>
    <row r="51" spans="1:10" ht="12.75">
      <c r="A51" s="34"/>
      <c r="B51" s="34"/>
      <c r="C51" s="35" t="s">
        <v>96</v>
      </c>
      <c r="D51" s="34"/>
      <c r="F51" s="36"/>
      <c r="G51" s="36"/>
      <c r="H51" s="36">
        <v>117570</v>
      </c>
      <c r="J51" s="36">
        <v>102870</v>
      </c>
    </row>
    <row r="52" spans="1:10" ht="12.75">
      <c r="A52" s="34">
        <v>9</v>
      </c>
      <c r="B52" s="35" t="s">
        <v>97</v>
      </c>
      <c r="C52" s="34"/>
      <c r="D52" s="34"/>
      <c r="F52" s="36"/>
      <c r="G52" s="36"/>
      <c r="H52" s="41">
        <f>SUM(H46:H51)</f>
        <v>562433</v>
      </c>
      <c r="J52" s="41">
        <f>SUM(J46:J51)</f>
        <v>547733</v>
      </c>
    </row>
    <row r="53" spans="1:10" ht="12.75">
      <c r="A53" s="34"/>
      <c r="B53" s="34"/>
      <c r="C53" s="34"/>
      <c r="D53" s="34"/>
      <c r="F53" s="36"/>
      <c r="G53" s="36"/>
      <c r="H53" s="36"/>
      <c r="J53" s="36"/>
    </row>
    <row r="54" spans="1:10" ht="12.75">
      <c r="A54" s="34">
        <v>10</v>
      </c>
      <c r="B54" s="35" t="s">
        <v>98</v>
      </c>
      <c r="C54" s="34"/>
      <c r="D54" s="34"/>
      <c r="F54" s="36"/>
      <c r="G54" s="36"/>
      <c r="H54" s="36">
        <v>31504</v>
      </c>
      <c r="J54" s="36">
        <v>37620</v>
      </c>
    </row>
    <row r="55" spans="1:10" ht="12.75">
      <c r="A55" s="34"/>
      <c r="B55" s="34"/>
      <c r="C55" s="34"/>
      <c r="D55" s="34"/>
      <c r="F55" s="36"/>
      <c r="G55" s="36"/>
      <c r="H55" s="36"/>
      <c r="J55" s="36"/>
    </row>
    <row r="56" spans="1:10" ht="12.75">
      <c r="A56" s="34">
        <v>11</v>
      </c>
      <c r="B56" s="35" t="s">
        <v>99</v>
      </c>
      <c r="C56" s="34"/>
      <c r="D56" s="34"/>
      <c r="F56" s="36"/>
      <c r="G56" s="36"/>
      <c r="H56" s="36">
        <v>10890</v>
      </c>
      <c r="J56" s="36">
        <v>10706</v>
      </c>
    </row>
    <row r="57" spans="1:10" ht="12.75">
      <c r="A57" s="34"/>
      <c r="B57" s="34"/>
      <c r="C57" s="34"/>
      <c r="D57" s="34"/>
      <c r="F57" s="36"/>
      <c r="G57" s="36"/>
      <c r="H57" s="36"/>
      <c r="J57" s="36"/>
    </row>
    <row r="58" spans="1:10" ht="12.75">
      <c r="A58" s="34">
        <v>12</v>
      </c>
      <c r="B58" s="35" t="s">
        <v>100</v>
      </c>
      <c r="C58" s="34"/>
      <c r="D58" s="34"/>
      <c r="F58" s="36"/>
      <c r="G58" s="36"/>
      <c r="H58" s="36">
        <v>4100</v>
      </c>
      <c r="J58" s="36">
        <v>4100</v>
      </c>
    </row>
    <row r="59" spans="1:10" ht="12.75">
      <c r="A59" s="34"/>
      <c r="B59" s="34"/>
      <c r="C59" s="34"/>
      <c r="D59" s="34"/>
      <c r="F59" s="36"/>
      <c r="G59" s="36"/>
      <c r="H59" s="36"/>
      <c r="J59" s="36"/>
    </row>
    <row r="60" spans="1:10" ht="13.5" thickBot="1">
      <c r="A60" s="34"/>
      <c r="B60" s="34"/>
      <c r="C60" s="34"/>
      <c r="D60" s="34"/>
      <c r="F60" s="36"/>
      <c r="G60" s="36"/>
      <c r="H60" s="40">
        <f>SUM(H52:H58)</f>
        <v>608927</v>
      </c>
      <c r="J60" s="40">
        <f>SUM(J52:J58)</f>
        <v>600159</v>
      </c>
    </row>
    <row r="61" spans="1:10" ht="13.5" thickTop="1">
      <c r="A61" s="34"/>
      <c r="B61" s="34"/>
      <c r="C61" s="34"/>
      <c r="D61" s="34"/>
      <c r="F61" s="36"/>
      <c r="G61" s="36"/>
      <c r="H61" s="36"/>
      <c r="J61" s="36"/>
    </row>
    <row r="62" spans="1:10" ht="13.5" thickBot="1">
      <c r="A62" s="34">
        <v>13</v>
      </c>
      <c r="B62" s="35" t="s">
        <v>143</v>
      </c>
      <c r="C62" s="34"/>
      <c r="D62" s="34"/>
      <c r="F62" s="36"/>
      <c r="G62" s="99"/>
      <c r="H62" s="73">
        <f>H52/H46</f>
        <v>3.073740299486283</v>
      </c>
      <c r="J62" s="73">
        <f>J52/J46</f>
        <v>2.993403650672205</v>
      </c>
    </row>
    <row r="63" spans="1:8" ht="13.5" thickTop="1">
      <c r="A63" s="34"/>
      <c r="B63" s="34"/>
      <c r="C63" s="34"/>
      <c r="D63" s="34"/>
      <c r="E63" s="34"/>
      <c r="F63" s="34"/>
      <c r="G63" s="34"/>
      <c r="H63" s="34"/>
    </row>
    <row r="64" spans="1:8" ht="12.75">
      <c r="A64" s="34"/>
      <c r="B64" s="34"/>
      <c r="C64" s="34"/>
      <c r="D64" s="34"/>
      <c r="E64" s="34"/>
      <c r="F64" s="34"/>
      <c r="G64" s="34"/>
      <c r="H64" s="34"/>
    </row>
    <row r="65" spans="1:8" ht="12.75">
      <c r="A65" s="34"/>
      <c r="B65" s="34"/>
      <c r="C65" s="34"/>
      <c r="D65" s="34"/>
      <c r="E65" s="34"/>
      <c r="F65" s="34"/>
      <c r="G65" s="34"/>
      <c r="H65" s="34"/>
    </row>
    <row r="66" spans="1:8" ht="12.75">
      <c r="A66" s="34"/>
      <c r="B66" s="34"/>
      <c r="C66" s="34"/>
      <c r="D66" s="34"/>
      <c r="E66" s="34"/>
      <c r="F66" s="34"/>
      <c r="G66" s="34"/>
      <c r="H66" s="34"/>
    </row>
    <row r="67" spans="1:8" ht="12.75">
      <c r="A67" s="34"/>
      <c r="B67" s="34"/>
      <c r="C67" s="34"/>
      <c r="D67" s="34"/>
      <c r="E67" s="34"/>
      <c r="F67" s="34"/>
      <c r="G67" s="34"/>
      <c r="H67" s="34"/>
    </row>
    <row r="68" spans="1:8" ht="12.75">
      <c r="A68" s="34"/>
      <c r="B68" s="34"/>
      <c r="C68" s="34"/>
      <c r="D68" s="34"/>
      <c r="E68" s="34"/>
      <c r="F68" s="34"/>
      <c r="G68" s="34"/>
      <c r="H68" s="34"/>
    </row>
    <row r="69" spans="1:8" ht="12.75">
      <c r="A69" s="34"/>
      <c r="B69" s="34"/>
      <c r="C69" s="34"/>
      <c r="D69" s="34"/>
      <c r="E69" s="34"/>
      <c r="F69" s="34"/>
      <c r="G69" s="34"/>
      <c r="H69" s="34"/>
    </row>
    <row r="70" spans="1:8" ht="12.75">
      <c r="A70" s="34"/>
      <c r="B70" s="34"/>
      <c r="C70" s="34"/>
      <c r="D70" s="34"/>
      <c r="E70" s="34"/>
      <c r="F70" s="34"/>
      <c r="G70" s="34"/>
      <c r="H70" s="34"/>
    </row>
    <row r="71" spans="1:8" ht="12.75">
      <c r="A71" s="34"/>
      <c r="B71" s="34"/>
      <c r="C71" s="34"/>
      <c r="D71" s="34"/>
      <c r="E71" s="34"/>
      <c r="F71" s="34"/>
      <c r="G71" s="34"/>
      <c r="H71" s="34"/>
    </row>
    <row r="72" spans="1:8" ht="12.75">
      <c r="A72" s="34"/>
      <c r="B72" s="34"/>
      <c r="C72" s="34"/>
      <c r="D72" s="34"/>
      <c r="E72" s="34"/>
      <c r="F72" s="34"/>
      <c r="G72" s="34"/>
      <c r="H72" s="34"/>
    </row>
    <row r="73" spans="1:8" ht="12.75">
      <c r="A73" s="34"/>
      <c r="B73" s="34"/>
      <c r="C73" s="34"/>
      <c r="D73" s="34"/>
      <c r="E73" s="34"/>
      <c r="F73" s="34"/>
      <c r="G73" s="34"/>
      <c r="H73" s="34"/>
    </row>
    <row r="74" spans="1:8" ht="12.75">
      <c r="A74" s="34"/>
      <c r="B74" s="34"/>
      <c r="C74" s="34"/>
      <c r="D74" s="34"/>
      <c r="E74" s="34"/>
      <c r="F74" s="34"/>
      <c r="G74" s="34"/>
      <c r="H74" s="34"/>
    </row>
    <row r="75" spans="1:8" ht="12.75">
      <c r="A75" s="34"/>
      <c r="B75" s="34"/>
      <c r="C75" s="34"/>
      <c r="D75" s="34"/>
      <c r="E75" s="34"/>
      <c r="F75" s="34"/>
      <c r="G75" s="34"/>
      <c r="H75" s="34"/>
    </row>
    <row r="76" spans="1:8" ht="12.75">
      <c r="A76" s="34"/>
      <c r="B76" s="34"/>
      <c r="C76" s="34"/>
      <c r="D76" s="34"/>
      <c r="E76" s="34"/>
      <c r="F76" s="34"/>
      <c r="G76" s="34"/>
      <c r="H76" s="34"/>
    </row>
    <row r="77" spans="1:8" ht="12.75">
      <c r="A77" s="34"/>
      <c r="B77" s="34"/>
      <c r="C77" s="34"/>
      <c r="D77" s="34"/>
      <c r="E77" s="34"/>
      <c r="F77" s="34"/>
      <c r="G77" s="34"/>
      <c r="H77" s="34"/>
    </row>
    <row r="78" spans="1:8" ht="12.75">
      <c r="A78" s="34"/>
      <c r="B78" s="34"/>
      <c r="C78" s="34"/>
      <c r="D78" s="34"/>
      <c r="E78" s="34"/>
      <c r="F78" s="34"/>
      <c r="G78" s="34"/>
      <c r="H78" s="34"/>
    </row>
    <row r="79" spans="1:8" ht="12.75">
      <c r="A79" s="34"/>
      <c r="B79" s="34"/>
      <c r="C79" s="34"/>
      <c r="D79" s="34"/>
      <c r="E79" s="34"/>
      <c r="F79" s="34"/>
      <c r="G79" s="34"/>
      <c r="H79" s="34"/>
    </row>
    <row r="80" spans="1:8" ht="12.75">
      <c r="A80" s="34"/>
      <c r="B80" s="34"/>
      <c r="C80" s="34"/>
      <c r="D80" s="34"/>
      <c r="E80" s="34"/>
      <c r="F80" s="34"/>
      <c r="G80" s="34"/>
      <c r="H80" s="34"/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2.75">
      <c r="A82" s="34"/>
      <c r="B82" s="34"/>
      <c r="C82" s="34"/>
      <c r="D82" s="34"/>
      <c r="E82" s="34"/>
      <c r="F82" s="34"/>
      <c r="G82" s="34"/>
      <c r="H82" s="34"/>
    </row>
    <row r="83" spans="1:8" ht="12.75">
      <c r="A83" s="34"/>
      <c r="B83" s="34"/>
      <c r="C83" s="34"/>
      <c r="D83" s="34"/>
      <c r="E83" s="34"/>
      <c r="F83" s="34"/>
      <c r="G83" s="34"/>
      <c r="H83" s="34"/>
    </row>
    <row r="84" spans="1:8" ht="12.75">
      <c r="A84" s="34"/>
      <c r="B84" s="34"/>
      <c r="C84" s="34"/>
      <c r="D84" s="34"/>
      <c r="E84" s="34"/>
      <c r="F84" s="34"/>
      <c r="G84" s="34"/>
      <c r="H84" s="34"/>
    </row>
    <row r="85" spans="1:8" ht="12.75">
      <c r="A85" s="34"/>
      <c r="B85" s="34"/>
      <c r="C85" s="34"/>
      <c r="D85" s="34"/>
      <c r="E85" s="34"/>
      <c r="F85" s="34"/>
      <c r="G85" s="34"/>
      <c r="H85" s="34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34"/>
      <c r="B89" s="34"/>
      <c r="C89" s="34"/>
      <c r="D89" s="34"/>
      <c r="E89" s="34"/>
      <c r="F89" s="34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2.75">
      <c r="A102" s="34"/>
      <c r="B102" s="34"/>
      <c r="C102" s="34"/>
      <c r="D102" s="34"/>
      <c r="E102" s="34"/>
      <c r="F102" s="34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2"/>
  <sheetViews>
    <sheetView tabSelected="1" workbookViewId="0" topLeftCell="A99">
      <selection activeCell="C107" sqref="C107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9" max="9" width="9.28125" style="0" bestFit="1" customWidth="1"/>
    <col min="11" max="11" width="16.8515625" style="0" customWidth="1"/>
  </cols>
  <sheetData>
    <row r="1" spans="2:11" ht="12.75">
      <c r="B1" s="42" t="s">
        <v>69</v>
      </c>
      <c r="C1" s="31"/>
      <c r="D1" s="31"/>
      <c r="E1" s="31"/>
      <c r="F1" s="42"/>
      <c r="G1" s="31"/>
      <c r="H1" s="31"/>
      <c r="I1" s="31"/>
      <c r="J1" s="74"/>
      <c r="K1" s="74"/>
    </row>
    <row r="2" spans="3:11" ht="12.75">
      <c r="C2" s="31"/>
      <c r="D2" s="31"/>
      <c r="E2" s="31"/>
      <c r="F2" s="32"/>
      <c r="G2" s="31"/>
      <c r="H2" s="31"/>
      <c r="I2" s="31"/>
      <c r="J2" s="31"/>
      <c r="K2" s="31"/>
    </row>
    <row r="3" spans="2:11" ht="12.75">
      <c r="B3" s="28" t="s">
        <v>109</v>
      </c>
      <c r="C3" s="31"/>
      <c r="D3" s="31"/>
      <c r="E3" s="31"/>
      <c r="F3" s="31"/>
      <c r="G3" s="31"/>
      <c r="H3" s="31"/>
      <c r="I3" s="31"/>
      <c r="J3" s="31"/>
      <c r="K3" s="31"/>
    </row>
    <row r="4" spans="3:11" ht="12.75">
      <c r="C4" s="31"/>
      <c r="D4" s="31"/>
      <c r="E4" s="31"/>
      <c r="G4" s="31"/>
      <c r="H4" s="31"/>
      <c r="I4" s="31"/>
      <c r="J4" s="31"/>
      <c r="K4" s="31"/>
    </row>
    <row r="5" spans="2:11" ht="12.75">
      <c r="B5" s="48" t="s">
        <v>110</v>
      </c>
      <c r="C5" s="31"/>
      <c r="D5" s="31"/>
      <c r="E5" s="31"/>
      <c r="F5" s="32"/>
      <c r="G5" s="31"/>
      <c r="H5" s="31"/>
      <c r="I5" s="31"/>
      <c r="J5" s="31"/>
      <c r="K5" s="31"/>
    </row>
    <row r="6" spans="2:11" ht="12.75">
      <c r="B6" s="48" t="s">
        <v>160</v>
      </c>
      <c r="C6" s="31"/>
      <c r="D6" s="31"/>
      <c r="E6" s="31"/>
      <c r="F6" s="32"/>
      <c r="G6" s="31"/>
      <c r="H6" s="31"/>
      <c r="I6" s="31"/>
      <c r="J6" s="31"/>
      <c r="K6" s="31"/>
    </row>
    <row r="9" spans="2:10" ht="12.75">
      <c r="B9" s="50" t="s">
        <v>111</v>
      </c>
      <c r="G9" s="33"/>
      <c r="J9" s="33"/>
    </row>
    <row r="10" spans="7:10" ht="12.75">
      <c r="G10" s="33"/>
      <c r="J10" s="33"/>
    </row>
    <row r="11" spans="2:11" ht="12.75">
      <c r="B11" s="8">
        <v>1</v>
      </c>
      <c r="C11" s="125" t="s">
        <v>128</v>
      </c>
      <c r="D11" s="125"/>
      <c r="E11" s="125"/>
      <c r="F11" s="125"/>
      <c r="G11" s="125"/>
      <c r="H11" s="125"/>
      <c r="I11" s="125"/>
      <c r="J11" s="125"/>
      <c r="K11" s="125"/>
    </row>
    <row r="12" spans="3:11" ht="12.75">
      <c r="C12" s="32" t="s">
        <v>127</v>
      </c>
      <c r="D12" s="31"/>
      <c r="E12" s="31"/>
      <c r="F12" s="31"/>
      <c r="G12" s="31"/>
      <c r="H12" s="31"/>
      <c r="I12" s="31"/>
      <c r="J12" s="31"/>
      <c r="K12" s="31"/>
    </row>
    <row r="13" spans="3:11" ht="12.75">
      <c r="C13" s="51" t="s">
        <v>150</v>
      </c>
      <c r="D13" s="31"/>
      <c r="E13" s="31"/>
      <c r="F13" s="31"/>
      <c r="G13" s="31"/>
      <c r="H13" s="31"/>
      <c r="I13" s="31"/>
      <c r="J13" s="31"/>
      <c r="K13" s="31"/>
    </row>
    <row r="14" spans="3:11" ht="12.75">
      <c r="C14" s="51"/>
      <c r="D14" s="31"/>
      <c r="E14" s="31"/>
      <c r="F14" s="31"/>
      <c r="G14" s="31"/>
      <c r="H14" s="31"/>
      <c r="I14" s="31"/>
      <c r="J14" s="31"/>
      <c r="K14" s="31"/>
    </row>
    <row r="15" spans="2:11" ht="12.75">
      <c r="B15" s="8">
        <v>2</v>
      </c>
      <c r="C15" s="32" t="s">
        <v>133</v>
      </c>
      <c r="D15" s="31"/>
      <c r="E15" s="31"/>
      <c r="F15" s="31"/>
      <c r="G15" s="31"/>
      <c r="H15" s="31"/>
      <c r="I15" s="31"/>
      <c r="J15" s="31"/>
      <c r="K15" s="31"/>
    </row>
    <row r="16" spans="3:11" ht="12.75"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2.75">
      <c r="B17" s="8">
        <v>3</v>
      </c>
      <c r="C17" s="32" t="s">
        <v>134</v>
      </c>
      <c r="D17" s="31"/>
      <c r="E17" s="31"/>
      <c r="F17" s="31"/>
      <c r="G17" s="31"/>
      <c r="H17" s="31"/>
      <c r="I17" s="31"/>
      <c r="J17" s="31"/>
      <c r="K17" s="31"/>
    </row>
    <row r="18" spans="3:11" ht="12.75">
      <c r="C18" s="31"/>
      <c r="D18" s="31"/>
      <c r="E18" s="31"/>
      <c r="F18" s="31"/>
      <c r="G18" s="31"/>
      <c r="H18" s="31"/>
      <c r="I18" s="31"/>
      <c r="J18" s="31"/>
      <c r="K18" s="31"/>
    </row>
    <row r="19" spans="2:3" ht="12.75">
      <c r="B19" s="8">
        <v>4</v>
      </c>
      <c r="C19" t="s">
        <v>151</v>
      </c>
    </row>
    <row r="20" spans="2:11" ht="12.75">
      <c r="B20" s="8"/>
      <c r="C20" s="75"/>
      <c r="D20" s="75"/>
      <c r="E20" s="75"/>
      <c r="F20" s="75"/>
      <c r="G20" s="75"/>
      <c r="H20" s="75"/>
      <c r="I20" s="75"/>
      <c r="J20" s="75"/>
      <c r="K20" s="9" t="s">
        <v>67</v>
      </c>
    </row>
    <row r="21" spans="2:11" ht="12.75">
      <c r="B21" s="8"/>
      <c r="C21" s="75"/>
      <c r="D21" t="s">
        <v>161</v>
      </c>
      <c r="K21" s="100">
        <v>1000</v>
      </c>
    </row>
    <row r="22" spans="2:11" ht="12.75">
      <c r="B22" s="8"/>
      <c r="C22" s="75"/>
      <c r="D22" t="s">
        <v>156</v>
      </c>
      <c r="K22" s="78">
        <v>1091</v>
      </c>
    </row>
    <row r="23" spans="2:11" ht="13.5" thickBot="1">
      <c r="B23" s="8"/>
      <c r="C23" s="75"/>
      <c r="K23" s="101">
        <f>+K22+K21</f>
        <v>2091</v>
      </c>
    </row>
    <row r="24" spans="2:11" ht="13.5" thickTop="1">
      <c r="B24" s="8"/>
      <c r="C24" s="75"/>
      <c r="K24" s="78"/>
    </row>
    <row r="25" spans="2:11" ht="12.75">
      <c r="B25" s="8">
        <v>5</v>
      </c>
      <c r="C25" s="32" t="s">
        <v>112</v>
      </c>
      <c r="D25" s="31"/>
      <c r="E25" s="31"/>
      <c r="F25" s="31"/>
      <c r="G25" s="31"/>
      <c r="H25" s="31"/>
      <c r="I25" s="31"/>
      <c r="J25" s="31"/>
      <c r="K25" s="31"/>
    </row>
    <row r="26" spans="3:11" ht="12.75">
      <c r="C26" s="31"/>
      <c r="D26" s="31"/>
      <c r="E26" s="31"/>
      <c r="F26" s="31"/>
      <c r="G26" s="31"/>
      <c r="H26" s="31"/>
      <c r="I26" s="31"/>
      <c r="J26" s="31"/>
      <c r="K26" s="31"/>
    </row>
    <row r="27" spans="2:11" ht="12.75">
      <c r="B27" s="8">
        <v>6</v>
      </c>
      <c r="C27" s="32" t="s">
        <v>155</v>
      </c>
      <c r="D27" s="31"/>
      <c r="E27" s="31"/>
      <c r="F27" s="31"/>
      <c r="G27" s="31"/>
      <c r="H27" s="31"/>
      <c r="I27" s="31"/>
      <c r="J27" s="31"/>
      <c r="K27" s="31"/>
    </row>
    <row r="28" spans="3:11" ht="12.75">
      <c r="C28" s="31"/>
      <c r="D28" s="31"/>
      <c r="E28" s="31"/>
      <c r="F28" s="31"/>
      <c r="G28" s="31"/>
      <c r="H28" s="31"/>
      <c r="I28" s="31"/>
      <c r="J28" s="31"/>
      <c r="K28" s="31"/>
    </row>
    <row r="29" spans="2:11" ht="12.75">
      <c r="B29" s="8">
        <v>7</v>
      </c>
      <c r="C29" s="32" t="s">
        <v>45</v>
      </c>
      <c r="D29" s="32" t="s">
        <v>152</v>
      </c>
      <c r="E29" s="31"/>
      <c r="F29" s="31"/>
      <c r="G29" s="31"/>
      <c r="H29" s="31"/>
      <c r="I29" s="31"/>
      <c r="J29" s="31"/>
      <c r="K29" s="31"/>
    </row>
    <row r="30" spans="3:11" ht="12.75">
      <c r="C30" s="31"/>
      <c r="D30" s="51"/>
      <c r="E30" s="31"/>
      <c r="F30" s="31"/>
      <c r="G30" s="31"/>
      <c r="H30" s="31"/>
      <c r="I30" s="31"/>
      <c r="J30" s="31"/>
      <c r="K30" s="31"/>
    </row>
    <row r="31" spans="3:10" ht="12.75">
      <c r="C31" s="32" t="s">
        <v>5</v>
      </c>
      <c r="D31" s="32" t="s">
        <v>135</v>
      </c>
      <c r="E31" s="31"/>
      <c r="F31" s="31"/>
      <c r="G31" s="31"/>
      <c r="H31" s="31"/>
      <c r="I31" s="31"/>
      <c r="J31" s="31"/>
    </row>
    <row r="32" spans="3:11" ht="12.75">
      <c r="C32" s="31"/>
      <c r="D32" s="31"/>
      <c r="E32" s="31"/>
      <c r="F32" s="31"/>
      <c r="G32" s="31"/>
      <c r="H32" s="31"/>
      <c r="I32" s="31"/>
      <c r="J32" s="31"/>
      <c r="K32" s="9" t="s">
        <v>67</v>
      </c>
    </row>
    <row r="33" spans="3:11" ht="12.75">
      <c r="C33" s="31"/>
      <c r="D33" s="32" t="s">
        <v>113</v>
      </c>
      <c r="E33" s="31"/>
      <c r="F33" s="31"/>
      <c r="G33" s="31"/>
      <c r="H33" s="31"/>
      <c r="I33" s="31"/>
      <c r="J33" s="31"/>
      <c r="K33" s="33">
        <v>17455</v>
      </c>
    </row>
    <row r="34" spans="3:12" ht="12.75">
      <c r="C34" s="31"/>
      <c r="D34" s="32" t="s">
        <v>114</v>
      </c>
      <c r="E34" s="31"/>
      <c r="F34" s="31"/>
      <c r="G34" s="31"/>
      <c r="H34" s="31"/>
      <c r="I34" s="31"/>
      <c r="J34" s="31"/>
      <c r="K34" s="33">
        <v>17455</v>
      </c>
      <c r="L34" s="71"/>
    </row>
    <row r="35" spans="3:11" ht="12.75">
      <c r="C35" s="31"/>
      <c r="D35" s="32" t="s">
        <v>115</v>
      </c>
      <c r="E35" s="31"/>
      <c r="F35" s="31"/>
      <c r="G35" s="31"/>
      <c r="H35" s="31"/>
      <c r="I35" s="31"/>
      <c r="J35" s="31"/>
      <c r="K35" s="33">
        <v>35787</v>
      </c>
    </row>
    <row r="36" spans="3:11" ht="12.75">
      <c r="C36" s="31"/>
      <c r="D36" s="31"/>
      <c r="E36" s="31"/>
      <c r="F36" s="31"/>
      <c r="G36" s="31"/>
      <c r="H36" s="31"/>
      <c r="I36" s="31"/>
      <c r="J36" s="31"/>
      <c r="K36" s="31"/>
    </row>
    <row r="37" spans="2:11" ht="12.75">
      <c r="B37" s="8">
        <v>8</v>
      </c>
      <c r="C37" s="32" t="s">
        <v>129</v>
      </c>
      <c r="D37" s="31"/>
      <c r="E37" s="31"/>
      <c r="F37" s="31"/>
      <c r="G37" s="31"/>
      <c r="H37" s="31"/>
      <c r="I37" s="31"/>
      <c r="J37" s="31"/>
      <c r="K37" s="31"/>
    </row>
    <row r="38" spans="3:11" ht="12.75">
      <c r="C38" s="51" t="s">
        <v>130</v>
      </c>
      <c r="D38" s="31"/>
      <c r="E38" s="31"/>
      <c r="F38" s="31"/>
      <c r="G38" s="31"/>
      <c r="H38" s="31"/>
      <c r="I38" s="31"/>
      <c r="J38" s="31"/>
      <c r="K38" s="31"/>
    </row>
    <row r="39" spans="3:11" ht="12.75">
      <c r="C39" s="51" t="s">
        <v>131</v>
      </c>
      <c r="D39" s="31"/>
      <c r="E39" s="31"/>
      <c r="F39" s="31"/>
      <c r="G39" s="31"/>
      <c r="H39" s="31"/>
      <c r="I39" s="31"/>
      <c r="J39" s="31"/>
      <c r="K39" s="31"/>
    </row>
    <row r="40" spans="3:11" ht="12.75">
      <c r="C40" s="5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8">
        <v>9</v>
      </c>
      <c r="C41" s="32" t="s">
        <v>167</v>
      </c>
      <c r="D41" s="31"/>
      <c r="E41" s="31"/>
      <c r="F41" s="31"/>
      <c r="G41" s="31"/>
      <c r="H41" s="31"/>
      <c r="I41" s="31"/>
      <c r="J41" s="31"/>
      <c r="K41" s="31"/>
    </row>
    <row r="42" spans="3:11" ht="12.75">
      <c r="C42" s="32" t="s">
        <v>145</v>
      </c>
      <c r="D42" s="31"/>
      <c r="E42" s="31"/>
      <c r="F42" s="31"/>
      <c r="G42" s="31"/>
      <c r="H42" s="31"/>
      <c r="I42" s="31"/>
      <c r="J42" s="31"/>
      <c r="K42" s="31"/>
    </row>
    <row r="43" spans="3:11" ht="12.75">
      <c r="C43" s="51" t="s">
        <v>173</v>
      </c>
      <c r="D43" s="31"/>
      <c r="E43" s="31"/>
      <c r="F43" s="31"/>
      <c r="G43" s="31"/>
      <c r="H43" s="31"/>
      <c r="I43" s="31"/>
      <c r="J43" s="31"/>
      <c r="K43" s="31"/>
    </row>
    <row r="44" spans="3:11" ht="12.75">
      <c r="C44" s="51" t="s">
        <v>175</v>
      </c>
      <c r="D44" s="31"/>
      <c r="E44" s="31"/>
      <c r="F44" s="31"/>
      <c r="G44" s="31"/>
      <c r="H44" s="31"/>
      <c r="I44" s="31"/>
      <c r="J44" s="31"/>
      <c r="K44" s="31"/>
    </row>
    <row r="45" spans="3:11" ht="12.75">
      <c r="C45" s="51" t="s">
        <v>174</v>
      </c>
      <c r="D45" s="31"/>
      <c r="E45" s="31"/>
      <c r="F45" s="31"/>
      <c r="G45" s="31"/>
      <c r="H45" s="31"/>
      <c r="I45" s="31"/>
      <c r="J45" s="31"/>
      <c r="K45" s="31"/>
    </row>
    <row r="46" spans="3:11" ht="12.75">
      <c r="C46" s="5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8">
        <v>10</v>
      </c>
      <c r="C47" s="32" t="s">
        <v>168</v>
      </c>
      <c r="D47" s="31"/>
      <c r="E47" s="31"/>
      <c r="F47" s="31"/>
      <c r="G47" s="31"/>
      <c r="H47" s="31"/>
      <c r="I47" s="31"/>
      <c r="J47" s="31"/>
      <c r="K47" s="31"/>
    </row>
    <row r="48" spans="3:11" ht="12.75"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8">
        <v>11</v>
      </c>
      <c r="C49" s="32" t="s">
        <v>162</v>
      </c>
      <c r="D49" s="31"/>
      <c r="E49" s="31"/>
      <c r="F49" s="31"/>
      <c r="G49" s="31"/>
      <c r="H49" s="31"/>
      <c r="I49" s="31"/>
      <c r="J49" s="31"/>
      <c r="K49" s="31"/>
    </row>
    <row r="50" spans="3:11" ht="12.75">
      <c r="C50" s="32" t="s">
        <v>163</v>
      </c>
      <c r="D50" s="31"/>
      <c r="E50" s="31"/>
      <c r="F50" s="31"/>
      <c r="G50" s="31"/>
      <c r="H50" s="31"/>
      <c r="I50" s="31"/>
      <c r="J50" s="31"/>
      <c r="K50" s="31"/>
    </row>
    <row r="51" spans="3:11" ht="12.75">
      <c r="C51" s="32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8">
        <v>12</v>
      </c>
      <c r="C52" s="32" t="s">
        <v>164</v>
      </c>
      <c r="D52" s="31"/>
      <c r="E52" s="31"/>
      <c r="F52" s="31"/>
      <c r="G52" s="31"/>
      <c r="H52" s="31"/>
      <c r="I52" s="31"/>
      <c r="J52" s="31"/>
      <c r="K52" s="31"/>
    </row>
    <row r="53" spans="3:11" ht="12.75">
      <c r="C53" s="31"/>
      <c r="D53" s="31"/>
      <c r="E53" s="31"/>
      <c r="F53" s="31"/>
      <c r="G53" s="31"/>
      <c r="H53" s="31"/>
      <c r="I53" s="9" t="s">
        <v>67</v>
      </c>
      <c r="J53" s="31"/>
      <c r="K53" s="31"/>
    </row>
    <row r="54" spans="3:11" ht="12.75">
      <c r="C54" s="31"/>
      <c r="D54" s="32" t="s">
        <v>87</v>
      </c>
      <c r="E54" s="31"/>
      <c r="F54" s="31"/>
      <c r="G54" s="31"/>
      <c r="H54" s="31"/>
      <c r="I54" s="33"/>
      <c r="J54" s="31"/>
      <c r="K54" s="31"/>
    </row>
    <row r="55" spans="3:11" ht="12.75">
      <c r="C55" s="31"/>
      <c r="D55" s="53" t="s">
        <v>165</v>
      </c>
      <c r="E55" s="31"/>
      <c r="F55" s="31"/>
      <c r="G55" s="31"/>
      <c r="H55" s="31"/>
      <c r="I55" s="33">
        <v>5000</v>
      </c>
      <c r="J55" s="31"/>
      <c r="K55" s="31"/>
    </row>
    <row r="56" spans="3:11" ht="12.75">
      <c r="C56" s="31"/>
      <c r="D56" s="53" t="s">
        <v>137</v>
      </c>
      <c r="E56" s="31"/>
      <c r="F56" s="31"/>
      <c r="G56" s="31"/>
      <c r="H56" s="31"/>
      <c r="I56" s="115">
        <f>+I61</f>
        <v>18656</v>
      </c>
      <c r="J56" s="114"/>
      <c r="K56" s="31"/>
    </row>
    <row r="57" spans="3:11" ht="13.5" thickBot="1">
      <c r="C57" s="31"/>
      <c r="D57" s="53"/>
      <c r="E57" s="31"/>
      <c r="F57" s="31"/>
      <c r="G57" s="31"/>
      <c r="H57" s="31"/>
      <c r="I57" s="76">
        <f>+I55+I56</f>
        <v>23656</v>
      </c>
      <c r="J57" s="114"/>
      <c r="K57" s="31"/>
    </row>
    <row r="58" spans="3:11" ht="13.5" thickTop="1">
      <c r="C58" s="31"/>
      <c r="D58" s="53"/>
      <c r="E58" s="31"/>
      <c r="F58" s="31"/>
      <c r="G58" s="31"/>
      <c r="H58" s="31"/>
      <c r="I58" s="33"/>
      <c r="J58" s="31"/>
      <c r="K58" s="31"/>
    </row>
    <row r="59" spans="3:11" ht="12.75">
      <c r="C59" s="31"/>
      <c r="D59" s="32" t="s">
        <v>136</v>
      </c>
      <c r="E59" s="31"/>
      <c r="F59" s="31"/>
      <c r="G59" s="31"/>
      <c r="H59" s="31"/>
      <c r="I59" s="33"/>
      <c r="J59" s="31"/>
      <c r="K59" s="31"/>
    </row>
    <row r="60" spans="3:11" ht="12.75">
      <c r="C60" s="31"/>
      <c r="D60" s="53" t="s">
        <v>137</v>
      </c>
      <c r="E60" s="31"/>
      <c r="F60" s="31"/>
      <c r="G60" s="31"/>
      <c r="H60" s="31"/>
      <c r="I60" s="33">
        <v>50160</v>
      </c>
      <c r="J60" s="31"/>
      <c r="K60" s="31"/>
    </row>
    <row r="61" spans="3:11" ht="12.75">
      <c r="C61" s="31"/>
      <c r="D61" s="32" t="s">
        <v>146</v>
      </c>
      <c r="E61" s="31"/>
      <c r="F61" s="31"/>
      <c r="G61" s="31"/>
      <c r="H61" s="31"/>
      <c r="I61" s="33">
        <f>9328*2</f>
        <v>18656</v>
      </c>
      <c r="J61" s="31"/>
      <c r="K61" s="31"/>
    </row>
    <row r="62" spans="3:11" ht="13.5" thickBot="1">
      <c r="C62" s="31"/>
      <c r="D62" s="53"/>
      <c r="E62" s="31"/>
      <c r="F62" s="31"/>
      <c r="G62" s="31"/>
      <c r="H62" s="31"/>
      <c r="I62" s="76">
        <f>+I60-I61</f>
        <v>31504</v>
      </c>
      <c r="J62" s="31"/>
      <c r="K62" s="31"/>
    </row>
    <row r="63" spans="3:11" ht="13.5" thickTop="1"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8">
        <v>13</v>
      </c>
      <c r="C64" s="32" t="s">
        <v>117</v>
      </c>
      <c r="D64" s="31"/>
      <c r="E64" s="31"/>
      <c r="F64" s="31"/>
      <c r="G64" s="31"/>
      <c r="H64" s="31"/>
      <c r="I64" s="31"/>
      <c r="J64" s="31"/>
      <c r="K64" s="31"/>
    </row>
    <row r="65" spans="3:11" ht="12.75">
      <c r="C65" s="5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8">
        <v>14</v>
      </c>
      <c r="C66" s="32" t="s">
        <v>118</v>
      </c>
      <c r="D66" s="31"/>
      <c r="E66" s="31"/>
      <c r="F66" s="31"/>
      <c r="G66" s="31"/>
      <c r="H66" s="31"/>
      <c r="I66" s="31"/>
      <c r="J66" s="31"/>
      <c r="K66" s="31"/>
    </row>
    <row r="67" spans="3:11" ht="12.75">
      <c r="C67" s="51" t="s">
        <v>119</v>
      </c>
      <c r="D67" s="31"/>
      <c r="E67" s="31"/>
      <c r="F67" s="31"/>
      <c r="G67" s="31"/>
      <c r="H67" s="31"/>
      <c r="I67" s="31"/>
      <c r="J67" s="31"/>
      <c r="K67" s="31"/>
    </row>
    <row r="68" spans="3:11" ht="12.75">
      <c r="C68" s="32"/>
      <c r="D68" s="31"/>
      <c r="E68" s="31"/>
      <c r="F68" s="31"/>
      <c r="G68" s="31"/>
      <c r="H68" s="31"/>
      <c r="I68" s="31"/>
      <c r="J68" s="31"/>
      <c r="K68" s="31"/>
    </row>
    <row r="69" spans="3:11" ht="12.75">
      <c r="C69" s="32"/>
      <c r="D69" s="31"/>
      <c r="E69" s="31"/>
      <c r="F69" s="31"/>
      <c r="G69" s="31"/>
      <c r="H69" s="31"/>
      <c r="I69" s="31"/>
      <c r="J69" s="31"/>
      <c r="K69" s="31"/>
    </row>
    <row r="70" spans="3:11" ht="12.75">
      <c r="C70" s="32"/>
      <c r="D70" s="31"/>
      <c r="E70" s="31"/>
      <c r="F70" s="31"/>
      <c r="G70" s="31"/>
      <c r="H70" s="31"/>
      <c r="I70" s="31"/>
      <c r="J70" s="31"/>
      <c r="K70" s="31"/>
    </row>
    <row r="71" spans="3:11" ht="12.75">
      <c r="C71" s="32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42" t="s">
        <v>69</v>
      </c>
      <c r="C72" s="32"/>
      <c r="D72" s="31"/>
      <c r="E72" s="31"/>
      <c r="F72" s="31"/>
      <c r="G72" s="31"/>
      <c r="H72" s="31"/>
      <c r="I72" s="31"/>
      <c r="J72" s="74"/>
      <c r="K72" s="31"/>
    </row>
    <row r="73" spans="3:11" ht="12.75">
      <c r="C73" s="32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28" t="s">
        <v>116</v>
      </c>
      <c r="C74" s="31"/>
      <c r="D74" s="31"/>
      <c r="E74" s="31"/>
      <c r="F74" s="31"/>
      <c r="G74" s="31"/>
      <c r="H74" s="31"/>
      <c r="I74" s="31"/>
      <c r="J74" s="31"/>
      <c r="K74" s="31"/>
    </row>
    <row r="75" spans="4:11" ht="12.75"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48" t="s">
        <v>110</v>
      </c>
      <c r="C76" s="32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48" t="str">
        <f>+B6</f>
        <v>UNAUDITED RESULTS FOR THE 2nd QUARTER ENDED 31 DECEMBER 2000</v>
      </c>
      <c r="C77" s="32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48"/>
      <c r="C78" s="32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48"/>
      <c r="C79" s="32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8">
        <v>15</v>
      </c>
      <c r="C80" s="32" t="s">
        <v>120</v>
      </c>
      <c r="D80" s="31"/>
      <c r="E80" s="31"/>
      <c r="F80" s="31"/>
      <c r="G80" s="31"/>
      <c r="H80" s="31"/>
      <c r="I80" s="31"/>
      <c r="J80" s="31"/>
      <c r="K80" s="31"/>
    </row>
    <row r="81" spans="3:11" ht="12.75"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8">
        <v>16</v>
      </c>
      <c r="C82" s="32" t="s">
        <v>147</v>
      </c>
      <c r="D82" s="31"/>
      <c r="E82" s="31"/>
      <c r="F82" s="31"/>
      <c r="G82" s="31"/>
      <c r="H82" s="31"/>
      <c r="I82" s="31"/>
      <c r="J82" s="31"/>
      <c r="K82" s="31"/>
    </row>
    <row r="83" spans="3:11" ht="12.75">
      <c r="C83" s="51" t="s">
        <v>148</v>
      </c>
      <c r="D83" s="31"/>
      <c r="E83" s="31"/>
      <c r="F83" s="31"/>
      <c r="G83" s="31"/>
      <c r="H83" s="31"/>
      <c r="I83" s="31"/>
      <c r="J83" s="31"/>
      <c r="K83" s="31"/>
    </row>
    <row r="84" spans="3:11" ht="12.75">
      <c r="C84" s="5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118">
        <v>17</v>
      </c>
      <c r="C85" s="32" t="s">
        <v>169</v>
      </c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8"/>
      <c r="C86" s="32" t="s">
        <v>176</v>
      </c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8"/>
      <c r="C87" s="32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118">
        <v>18</v>
      </c>
      <c r="C88" s="32" t="s">
        <v>170</v>
      </c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8"/>
      <c r="C89" s="32" t="s">
        <v>171</v>
      </c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8"/>
      <c r="C90" s="32" t="s">
        <v>172</v>
      </c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8"/>
      <c r="C91" s="32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2">
        <v>19</v>
      </c>
      <c r="C92" t="s">
        <v>153</v>
      </c>
      <c r="D92" s="31"/>
      <c r="E92" s="31"/>
      <c r="F92" s="31"/>
      <c r="G92" s="31"/>
      <c r="H92" s="31"/>
      <c r="I92" s="31"/>
      <c r="J92" s="31"/>
      <c r="K92" s="31"/>
    </row>
    <row r="93" spans="3:11" ht="12.75">
      <c r="C93" t="s">
        <v>154</v>
      </c>
      <c r="D93" s="31"/>
      <c r="E93" s="31"/>
      <c r="F93" s="31"/>
      <c r="G93" s="31"/>
      <c r="H93" s="31"/>
      <c r="I93" s="31"/>
      <c r="J93" s="31"/>
      <c r="K93" s="31"/>
    </row>
    <row r="94" spans="3:11" ht="12.75">
      <c r="C94" s="32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2">
        <v>20</v>
      </c>
      <c r="C95" s="51" t="s">
        <v>132</v>
      </c>
      <c r="D95" s="31"/>
      <c r="E95" s="31"/>
      <c r="F95" s="31"/>
      <c r="G95" s="31"/>
      <c r="H95" s="31"/>
      <c r="I95" s="31"/>
      <c r="J95" s="31"/>
      <c r="K95" s="31"/>
    </row>
    <row r="96" spans="4:11" ht="12.75"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2">
        <v>21</v>
      </c>
      <c r="C97" s="32" t="s">
        <v>186</v>
      </c>
      <c r="E97" s="31"/>
      <c r="F97" s="31"/>
      <c r="G97" s="31"/>
      <c r="H97" s="31"/>
      <c r="I97" s="31"/>
      <c r="J97" s="31"/>
      <c r="K97" s="31"/>
    </row>
    <row r="98" spans="2:11" ht="12.75">
      <c r="B98" s="32"/>
      <c r="C98" s="32" t="s">
        <v>187</v>
      </c>
      <c r="E98" s="31"/>
      <c r="F98" s="31"/>
      <c r="G98" s="31"/>
      <c r="H98" s="31"/>
      <c r="I98" s="31"/>
      <c r="J98" s="31"/>
      <c r="K98" s="31"/>
    </row>
    <row r="99" spans="2:11" ht="12.75">
      <c r="B99" s="32"/>
      <c r="C99" s="32" t="s">
        <v>178</v>
      </c>
      <c r="E99" s="31"/>
      <c r="F99" s="31"/>
      <c r="G99" s="31"/>
      <c r="H99" s="31"/>
      <c r="I99" s="31"/>
      <c r="J99" s="31"/>
      <c r="K99" s="31"/>
    </row>
    <row r="100" spans="2:11" ht="12.75">
      <c r="B100" s="32"/>
      <c r="C100" s="32" t="s">
        <v>179</v>
      </c>
      <c r="E100" s="31"/>
      <c r="F100" s="31"/>
      <c r="G100" s="31"/>
      <c r="H100" s="31"/>
      <c r="I100" s="31"/>
      <c r="J100" s="31"/>
      <c r="K100" s="31"/>
    </row>
    <row r="101" spans="2:11" ht="12.75">
      <c r="B101" s="32"/>
      <c r="C101" s="32"/>
      <c r="E101" s="31"/>
      <c r="F101" s="31"/>
      <c r="G101" s="31"/>
      <c r="H101" s="31"/>
      <c r="I101" s="31"/>
      <c r="J101" s="31"/>
      <c r="K101" s="31"/>
    </row>
    <row r="102" spans="2:11" ht="12.75">
      <c r="B102" s="32"/>
      <c r="C102" s="32" t="s">
        <v>180</v>
      </c>
      <c r="E102" s="31"/>
      <c r="F102" s="31"/>
      <c r="G102" s="31"/>
      <c r="H102" s="31"/>
      <c r="I102" s="31"/>
      <c r="J102" s="31"/>
      <c r="K102" s="31"/>
    </row>
    <row r="103" spans="2:11" ht="12.75">
      <c r="B103" s="32"/>
      <c r="C103" s="32"/>
      <c r="E103" s="31"/>
      <c r="F103" s="31"/>
      <c r="G103" s="31"/>
      <c r="H103" s="31"/>
      <c r="I103" s="31"/>
      <c r="J103" s="31"/>
      <c r="K103" s="31"/>
    </row>
    <row r="104" spans="2:11" ht="12.75">
      <c r="B104" s="32"/>
      <c r="C104" s="32" t="s">
        <v>181</v>
      </c>
      <c r="D104" t="s">
        <v>182</v>
      </c>
      <c r="E104" s="31"/>
      <c r="F104" s="31"/>
      <c r="G104" s="31"/>
      <c r="H104" s="31"/>
      <c r="I104" s="31"/>
      <c r="J104" s="31"/>
      <c r="K104" s="31"/>
    </row>
    <row r="105" spans="2:11" ht="12.75">
      <c r="B105" s="32"/>
      <c r="C105" s="32"/>
      <c r="D105" t="s">
        <v>183</v>
      </c>
      <c r="E105" s="31"/>
      <c r="F105" s="31"/>
      <c r="G105" s="31"/>
      <c r="H105" s="31"/>
      <c r="I105" s="31"/>
      <c r="J105" s="31"/>
      <c r="K105" s="31"/>
    </row>
    <row r="106" spans="2:11" ht="12.75">
      <c r="B106" s="32"/>
      <c r="C106" s="32"/>
      <c r="E106" s="31"/>
      <c r="F106" s="31"/>
      <c r="G106" s="31"/>
      <c r="H106" s="31"/>
      <c r="I106" s="31"/>
      <c r="J106" s="31"/>
      <c r="K106" s="31"/>
    </row>
    <row r="107" spans="2:11" ht="12.75">
      <c r="B107" s="32"/>
      <c r="C107" s="32" t="s">
        <v>5</v>
      </c>
      <c r="D107" t="s">
        <v>184</v>
      </c>
      <c r="E107" s="31"/>
      <c r="F107" s="31"/>
      <c r="G107" s="31"/>
      <c r="H107" s="31"/>
      <c r="I107" s="31"/>
      <c r="J107" s="31"/>
      <c r="K107" s="31"/>
    </row>
    <row r="108" spans="2:11" ht="12.75">
      <c r="B108" s="32"/>
      <c r="C108" s="32"/>
      <c r="D108" t="s">
        <v>185</v>
      </c>
      <c r="E108" s="31"/>
      <c r="F108" s="31"/>
      <c r="G108" s="31"/>
      <c r="H108" s="31"/>
      <c r="I108" s="31"/>
      <c r="J108" s="31"/>
      <c r="K108" s="31"/>
    </row>
    <row r="109" spans="3:11" ht="12.75"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51">
        <v>22</v>
      </c>
      <c r="C110" s="51" t="s">
        <v>157</v>
      </c>
      <c r="D110" s="31"/>
      <c r="E110" s="31"/>
      <c r="F110" s="31"/>
      <c r="G110" s="31"/>
      <c r="H110" s="31"/>
      <c r="I110" s="31"/>
      <c r="J110" s="31"/>
      <c r="K110" s="31"/>
    </row>
    <row r="111" spans="3:11" ht="12.75">
      <c r="C111" s="51" t="s">
        <v>158</v>
      </c>
      <c r="D111" s="31"/>
      <c r="E111" s="31"/>
      <c r="F111" s="31"/>
      <c r="G111" s="31"/>
      <c r="H111" s="31"/>
      <c r="I111" s="31"/>
      <c r="J111" s="31"/>
      <c r="K111" s="31"/>
    </row>
    <row r="112" spans="3:11" ht="12.75">
      <c r="C112" s="51"/>
      <c r="D112" s="31"/>
      <c r="E112" s="31"/>
      <c r="F112" s="31"/>
      <c r="G112" s="31"/>
      <c r="H112" s="31"/>
      <c r="I112" s="31"/>
      <c r="J112" s="31"/>
      <c r="K112" s="31"/>
    </row>
    <row r="113" spans="3:11" ht="12.75">
      <c r="C113" s="31"/>
      <c r="D113" s="31"/>
      <c r="E113" s="31"/>
      <c r="F113" s="31"/>
      <c r="G113" s="33"/>
      <c r="H113" s="31"/>
      <c r="I113" s="31"/>
      <c r="J113" s="33"/>
      <c r="K113" s="31"/>
    </row>
    <row r="114" spans="2:11" ht="12.75">
      <c r="B114" s="32" t="s">
        <v>121</v>
      </c>
      <c r="C114" s="31"/>
      <c r="D114" s="31"/>
      <c r="E114" s="31"/>
      <c r="F114" s="31"/>
      <c r="G114" s="33"/>
      <c r="H114" s="31"/>
      <c r="I114" s="31"/>
      <c r="J114" s="33"/>
      <c r="K114" s="31"/>
    </row>
    <row r="115" spans="3:11" ht="12.75">
      <c r="C115" s="31"/>
      <c r="D115" s="31"/>
      <c r="E115" s="31"/>
      <c r="F115" s="31"/>
      <c r="G115" s="33"/>
      <c r="H115" s="31"/>
      <c r="I115" s="31"/>
      <c r="J115" s="33"/>
      <c r="K115" s="31"/>
    </row>
    <row r="116" spans="3:11" ht="12.75">
      <c r="C116" s="31"/>
      <c r="D116" s="31"/>
      <c r="E116" s="31"/>
      <c r="F116" s="31"/>
      <c r="G116" s="33"/>
      <c r="H116" s="31"/>
      <c r="I116" s="31"/>
      <c r="J116" s="33"/>
      <c r="K116" s="31"/>
    </row>
    <row r="117" spans="3:11" ht="12.75"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2" t="s">
        <v>122</v>
      </c>
      <c r="C118" s="31"/>
      <c r="D118" s="31"/>
      <c r="E118" s="31"/>
      <c r="F118" s="31"/>
      <c r="G118" s="52"/>
      <c r="H118" s="31"/>
      <c r="I118" s="31"/>
      <c r="J118" s="31"/>
      <c r="K118" s="31"/>
    </row>
    <row r="119" spans="2:11" ht="12.75">
      <c r="B119" s="32" t="s">
        <v>123</v>
      </c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3:11" ht="12.75"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117" t="s">
        <v>166</v>
      </c>
      <c r="C121" s="116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2" t="s">
        <v>124</v>
      </c>
      <c r="C122" s="31"/>
      <c r="D122" s="31"/>
      <c r="E122" s="31"/>
      <c r="F122" s="31"/>
      <c r="G122" s="31"/>
      <c r="H122" s="31"/>
      <c r="I122" s="31"/>
      <c r="J122" s="31"/>
      <c r="K122" s="31"/>
    </row>
  </sheetData>
  <mergeCells count="1">
    <mergeCell ref="C11:K11"/>
  </mergeCells>
  <printOptions/>
  <pageMargins left="0.5118110236220472" right="0.5118110236220472" top="0.74" bottom="0.59" header="0.5118110236220472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2001-02-09T09:52:52Z</cp:lastPrinted>
  <dcterms:created xsi:type="dcterms:W3CDTF">2000-01-22T04:31:11Z</dcterms:created>
  <dcterms:modified xsi:type="dcterms:W3CDTF">2001-01-30T05:03:52Z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