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'CF'!$A$1:$J$72</definedName>
    <definedName name="_xlnm.Print_Area" localSheetId="5">'NOTES'!$A$1:$N$598</definedName>
    <definedName name="_xlnm.Print_Area" localSheetId="2">'P&amp;L'!$A$1:$L$57</definedName>
    <definedName name="_xlnm.Print_Area" localSheetId="3">'SCIE'!$A$1:$K$53</definedName>
  </definedNames>
  <calcPr fullCalcOnLoad="1"/>
</workbook>
</file>

<file path=xl/sharedStrings.xml><?xml version="1.0" encoding="utf-8"?>
<sst xmlns="http://schemas.openxmlformats.org/spreadsheetml/2006/main" count="649" uniqueCount="493">
  <si>
    <t>a)</t>
  </si>
  <si>
    <t>b)</t>
  </si>
  <si>
    <t>c)</t>
  </si>
  <si>
    <t>The shareholders of Matrix and the Company at their respective Extraordinary General</t>
  </si>
  <si>
    <t>The shareholders of Dijaya at an EGM to be convened for the disposal of the BTSSB</t>
  </si>
  <si>
    <t>shares held by its wholly-owned subsidiary, BR, to Matrix pursuant to the Proposed</t>
  </si>
  <si>
    <t>Acquisition and for the Undertaking pursuant to the MO to be extended to BR upon</t>
  </si>
  <si>
    <t>completion of the Proposed Acquisition;</t>
  </si>
  <si>
    <t>The Board does not recommend the payment of any dividend for the financial quarter ended 31 October 2003</t>
  </si>
  <si>
    <t>(31 October 2002 : Nil).</t>
  </si>
  <si>
    <t>Proceeds from capital distribution by an associated company</t>
  </si>
  <si>
    <t>Other (payments)/receipts</t>
  </si>
  <si>
    <t>(Advances to)/Repayment from related companies *</t>
  </si>
  <si>
    <t>Scheme will involve the distribution of 0% Newco ICULS rather than the 2% Newco ICULS.</t>
  </si>
  <si>
    <t>In the BGroup Revised Proposals Announcement, BGroup proposes that inter-company balance due to</t>
  </si>
  <si>
    <t xml:space="preserve">BLand be settled through the issuance of approximately RM2,054 million 0% ICULS at the nominal </t>
  </si>
  <si>
    <t xml:space="preserve">Newco ICULS as full and final settlement of the inter-company balance due to BLand ("Proposed </t>
  </si>
  <si>
    <t>Revised BLand Inter-company Settlement"). In view thereof, the Proposed BLand Capital Distribution</t>
  </si>
  <si>
    <t>Save for the above-mentioned proposed revisions, there are no further changes to the BLand Proposals</t>
  </si>
  <si>
    <t>Pursuant to the BGroup Revised Proposals, CIMB, on behalf of the Board of BLand has announced</t>
  </si>
  <si>
    <t>the Proposed Revised BLand Inter-Company Settlement on the date of this announcement.</t>
  </si>
  <si>
    <t>The basic and diluted earnings per share are calculated as follows:</t>
  </si>
  <si>
    <t>B8 (b)</t>
  </si>
  <si>
    <t>ADDITIONAL INFORMATION REQUIRED BY THE KLSE LISTING REQUIREMENTS</t>
  </si>
  <si>
    <t>Earnings</t>
  </si>
  <si>
    <t>Net profit for the quarter</t>
  </si>
  <si>
    <t>Adjusted net profit for the quarter</t>
  </si>
  <si>
    <t>PROFIT AFTER TAXATION</t>
  </si>
  <si>
    <t xml:space="preserve">PROFIT ATTRIBUTABLE TO </t>
  </si>
  <si>
    <t>EARNINGS PER SHARE (SEN)</t>
  </si>
  <si>
    <t>NOTES (Continued)</t>
  </si>
  <si>
    <t>A11</t>
  </si>
  <si>
    <t>External</t>
  </si>
  <si>
    <t>Total revenue</t>
  </si>
  <si>
    <t>Results</t>
  </si>
  <si>
    <t>Unallocated corporate expenses</t>
  </si>
  <si>
    <t>Operating profit</t>
  </si>
  <si>
    <t>Share of results of associated companies</t>
  </si>
  <si>
    <t>Income taxes</t>
  </si>
  <si>
    <t>Quoted shares, at market value</t>
  </si>
  <si>
    <t>Saved as disclosed in Note A11, there were no financial instruments with off balance sheet risk as at the</t>
  </si>
  <si>
    <t>Income (RM'000)</t>
  </si>
  <si>
    <t>Increase in net profit as a result of interest</t>
  </si>
  <si>
    <t xml:space="preserve">  expense saved from potential ICULS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</si>
  <si>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</si>
  <si>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</si>
  <si>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</si>
  <si>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</si>
  <si>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>Long Term Receivables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</si>
  <si>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</si>
  <si>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</si>
  <si>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</si>
  <si>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</si>
  <si>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</si>
  <si>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</si>
  <si>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</si>
  <si>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</si>
  <si>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</si>
  <si>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</si>
  <si>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</si>
  <si>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</si>
  <si>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</si>
  <si>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Cash and Bank Balances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</si>
  <si>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</si>
  <si>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</si>
  <si>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</si>
  <si>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</si>
  <si>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</si>
  <si>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</si>
  <si>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</si>
  <si>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</si>
  <si>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</si>
  <si>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</si>
  <si>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</si>
  <si>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</si>
  <si>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</si>
  <si>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</si>
  <si>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</si>
  <si>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</si>
  <si>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</si>
  <si>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</si>
  <si>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</si>
  <si>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</si>
  <si>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</si>
  <si>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</si>
  <si>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</si>
  <si>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</si>
  <si>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</si>
  <si>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</si>
  <si>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</si>
  <si>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</si>
  <si>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</si>
  <si>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</si>
  <si>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</si>
  <si>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</si>
  <si>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</si>
  <si>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</si>
  <si>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</si>
  <si>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</si>
  <si>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</si>
  <si>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</si>
  <si>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</si>
  <si>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</si>
  <si>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</si>
  <si>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</si>
  <si>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</si>
  <si>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</si>
  <si>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</si>
  <si>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</si>
  <si>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</si>
  <si>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</si>
  <si>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</si>
  <si>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date of this announcement.</t>
  </si>
  <si>
    <t>as follows:</t>
  </si>
  <si>
    <t>Financial</t>
  </si>
  <si>
    <t>There were no material changes in the composition of the Group for the current quarter and the financial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</si>
  <si>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</si>
  <si>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</si>
  <si>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</si>
  <si>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</si>
  <si>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</si>
  <si>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</si>
  <si>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</si>
  <si>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</si>
  <si>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</si>
  <si>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</si>
  <si>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</si>
  <si>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</si>
  <si>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</si>
  <si>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</si>
  <si>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</si>
  <si>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</si>
  <si>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</si>
  <si>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</si>
  <si>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</si>
  <si>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</si>
  <si>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PROFIT FROM OPERATIONS</t>
  </si>
  <si>
    <t>Finance costs</t>
  </si>
  <si>
    <t>PROFIT BEFORE TAXATION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</si>
  <si>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</si>
  <si>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</si>
  <si>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</si>
  <si>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</si>
  <si>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</si>
  <si>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</si>
  <si>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</si>
  <si>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</si>
  <si>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</si>
  <si>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</si>
  <si>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</si>
  <si>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</si>
  <si>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</si>
  <si>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</si>
  <si>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</si>
  <si>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</si>
  <si>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</si>
  <si>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</si>
  <si>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</si>
  <si>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</si>
  <si>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</si>
  <si>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</si>
  <si>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</si>
  <si>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</si>
  <si>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</si>
  <si>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</si>
  <si>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</si>
  <si>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</si>
  <si>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</si>
  <si>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</si>
  <si>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</si>
  <si>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</si>
  <si>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</si>
  <si>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</si>
  <si>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</si>
  <si>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</si>
  <si>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</si>
  <si>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</si>
  <si>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</si>
  <si>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</si>
  <si>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</si>
  <si>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</si>
  <si>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</si>
  <si>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</si>
  <si>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</si>
  <si>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</si>
  <si>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</si>
  <si>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</si>
  <si>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</si>
  <si>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</si>
  <si>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</si>
  <si>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</si>
  <si>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</si>
  <si>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>Currency translation differences</t>
  </si>
  <si>
    <t>5% Irredeemable Convertible Unsecured Loan Stocks ("ICULS") 1999/2009</t>
  </si>
  <si>
    <t>the gaming business that may be positively impacted by the festive seasons.</t>
  </si>
  <si>
    <t>Inter segment</t>
  </si>
  <si>
    <t xml:space="preserve">  1999/2009 conversion</t>
  </si>
  <si>
    <t xml:space="preserve">Number of shares from potential ICULS 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</si>
  <si>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</si>
  <si>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</si>
  <si>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</si>
  <si>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</si>
  <si>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</si>
  <si>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</si>
  <si>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</si>
  <si>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</si>
  <si>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</si>
  <si>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Check</t>
  </si>
  <si>
    <t>Other payments</t>
  </si>
  <si>
    <t>Interest received</t>
  </si>
  <si>
    <t>Drawdown of bank borrowings</t>
  </si>
  <si>
    <t>Repayment of bank borrowings</t>
  </si>
  <si>
    <t>Dividend paid</t>
  </si>
  <si>
    <t>Interest paid</t>
  </si>
  <si>
    <t>Acquisition of other investments, including ICULS bought back</t>
  </si>
  <si>
    <t>Dividend received</t>
  </si>
  <si>
    <t>There is no profit forecast for the financial year under review.</t>
  </si>
  <si>
    <t>Sale of property, plant and equipment and properties</t>
  </si>
  <si>
    <t>Acquisition of property, plant and equipment and properties</t>
  </si>
  <si>
    <t>A7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</si>
  <si>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</si>
  <si>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</si>
  <si>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</si>
  <si>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</si>
  <si>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</si>
  <si>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 xml:space="preserve">4 </t>
  </si>
  <si>
    <t>The valuation of land and buildings have been brought forward without amendment from the previous</t>
  </si>
  <si>
    <t>per share (sen)</t>
  </si>
  <si>
    <t>by the North-East monsoon season during the third quarter of the financial year, and</t>
  </si>
  <si>
    <t>30/4/03</t>
  </si>
  <si>
    <t>Goodwill</t>
  </si>
  <si>
    <t>Results arising from investing activities</t>
  </si>
  <si>
    <t>At 1 May 2003</t>
  </si>
  <si>
    <t>Net profit for the period</t>
  </si>
  <si>
    <t>Company for the year ended 30 April 2003.</t>
  </si>
  <si>
    <t xml:space="preserve">statements for the year ended 30 April 2003 have been applied in the preparation of the quarterly financial </t>
  </si>
  <si>
    <t>period ended</t>
  </si>
  <si>
    <t>Loss on disposal of quoted securities</t>
  </si>
  <si>
    <t xml:space="preserve">cancellation, shares held as treasury shares and resale of treasury shares for the current financial </t>
  </si>
  <si>
    <t xml:space="preserve">      2003, other than those listed below:</t>
  </si>
  <si>
    <t>long term investments, restructuring and discontinuing operations except for the dilution of the Group's</t>
  </si>
  <si>
    <t>2003 was mainly due to certain expenses (mainly interest expenses) being disallowed for tax purposes</t>
  </si>
  <si>
    <t>and non-availability of Group tax relief in respect of losses incurred by certain subsidiary companies.</t>
  </si>
  <si>
    <t>Unsecured guarantee given to financial institution for credit facilities</t>
  </si>
  <si>
    <t xml:space="preserve">  granted to a related company by the Company:</t>
  </si>
  <si>
    <t>quoted shares are as follows:</t>
  </si>
  <si>
    <t>Sales proceeds of quoted shares</t>
  </si>
  <si>
    <t>Loss on disposal of quoted shares</t>
  </si>
  <si>
    <t xml:space="preserve">Tax paid </t>
  </si>
  <si>
    <t>Sale of other investments and properties</t>
  </si>
  <si>
    <t>Additional Information Required by the KLSE Listing Requirements</t>
  </si>
  <si>
    <t>CURRENT QUARTER</t>
  </si>
  <si>
    <t>YEAR TO DATE</t>
  </si>
  <si>
    <t>ENDED</t>
  </si>
  <si>
    <t>* This represents dividend income and sale proceeds of securities in respect of the Group's quoted investments that</t>
  </si>
  <si>
    <t xml:space="preserve">   proceeds were paid directly to the financial institutions concerned and accordingly, have been reflected as</t>
  </si>
  <si>
    <t xml:space="preserve">   advances to related companies.</t>
  </si>
  <si>
    <t xml:space="preserve">   of the Revamped Listing Requirements of the Kuala Lumpur Stock Exchange. Such dividend income and sale</t>
  </si>
  <si>
    <t xml:space="preserve">   have been pledged to financial institutions for credit facilities granted to related companies before the inception</t>
  </si>
  <si>
    <t>statements except for the adoption of Malaysian Accounting Standards Board No.25 : Income Taxes</t>
  </si>
  <si>
    <t>("MASB 25") which has resulted in a change in accounting policy. The change in accounting policy are</t>
  </si>
  <si>
    <t>applied retrospectively and comparatives have been restated accordingly. The effects of the change in</t>
  </si>
  <si>
    <t>accounting policy are as follows:</t>
  </si>
  <si>
    <t xml:space="preserve">As previously </t>
  </si>
  <si>
    <t>reported</t>
  </si>
  <si>
    <t>As restated</t>
  </si>
  <si>
    <t>Retained profits</t>
  </si>
  <si>
    <t>- as previously reported</t>
  </si>
  <si>
    <t>- prior year adjustment (Note A1)</t>
  </si>
  <si>
    <t>- as restated</t>
  </si>
  <si>
    <t>Gaming and related activities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</si>
  <si>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</si>
  <si>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</si>
  <si>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</si>
  <si>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</si>
  <si>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</si>
  <si>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30/4/2003</t>
  </si>
  <si>
    <t>Part A</t>
  </si>
  <si>
    <t>Proposed ICULS 1999/2009 Offer for Sale;</t>
  </si>
  <si>
    <t>Pursuant to the announcement made by Berjaya Group Berhad ("BGroup") on its proposed</t>
  </si>
  <si>
    <t>restructuring exercise on 28 June 2002, the Company ("BLand") had on 11 July 2002, made an</t>
  </si>
  <si>
    <t>announcement in relation to the following proposals:</t>
  </si>
  <si>
    <t xml:space="preserve">(iii) </t>
  </si>
  <si>
    <t>Proposed BLand Early Conversion; and</t>
  </si>
  <si>
    <t>Part B</t>
  </si>
  <si>
    <t>Proposed BLand Bonus Issue.</t>
  </si>
  <si>
    <t>Proposed BLand Capital Distribution.</t>
  </si>
  <si>
    <t>(The proposals under Part A and Part B above are collectively referred to as the "BLand Proposals")</t>
  </si>
  <si>
    <t>On 26 August 2003, Commerce International Merchant Bankers Berhad ("CIMB") on behalf of the</t>
  </si>
  <si>
    <t>Board of BGroup, announced a revision to BGroup's proposed restructuring exercise ("BGroup Revised</t>
  </si>
  <si>
    <t>Proposals") which includes, amongst others, a proposed revision to the settlement of inter-company</t>
  </si>
  <si>
    <t>value of RM0.50 each in Newco ("0% Newco ICULS") instead of the previously announced 2%</t>
  </si>
  <si>
    <t>Gain on disposal of properties</t>
  </si>
  <si>
    <t>as announced on 11 July 2002.</t>
  </si>
  <si>
    <t>balance due to BLand ("BGroup Revised Proposals Announcement").</t>
  </si>
  <si>
    <t>Reserve on consolidation</t>
  </si>
  <si>
    <t>Loss on partial disposal of quoted shares in an associated company</t>
  </si>
  <si>
    <t xml:space="preserve">remaining quarters of this financial year ending 30 April 2004 will be satisfactory. </t>
  </si>
  <si>
    <t>Proposed BLand Inter-Company Settlement; and</t>
  </si>
  <si>
    <t>(restated) *</t>
  </si>
  <si>
    <t xml:space="preserve">Certain comparative figures have been restated to reflect the change in accounting policy following the </t>
  </si>
  <si>
    <t>Other Intangible Asset</t>
  </si>
  <si>
    <t>gain on disposal of properties is disclosed in Note A4.</t>
  </si>
  <si>
    <t>FOR THE QUARTER ENDED 31 OCTOBER 2003</t>
  </si>
  <si>
    <t>31/10/03</t>
  </si>
  <si>
    <t>31/10/02</t>
  </si>
  <si>
    <t>Quarterly report 31-10-03</t>
  </si>
  <si>
    <t>At 1 May 2002</t>
  </si>
  <si>
    <t>Issuance pursuant to exercise of</t>
  </si>
  <si>
    <t xml:space="preserve">  Employees' Share Option Scheme</t>
  </si>
  <si>
    <t>At 31 October 2002</t>
  </si>
  <si>
    <t>At 31 October 2003</t>
  </si>
  <si>
    <t>6 Months ended</t>
  </si>
  <si>
    <t>Sale of investment in subsidiary companies</t>
  </si>
  <si>
    <t>Acquisition of investment in subsidiary companies</t>
  </si>
  <si>
    <t>Cash effect on deconsolidation of a subsidiary company</t>
  </si>
  <si>
    <t>Issuance of share capital by a subsidiary company to minority shareholders</t>
  </si>
  <si>
    <t>Acquisition of additional equity interest in a former subsidiary company</t>
  </si>
  <si>
    <t xml:space="preserve">   now accounted for as an associated company</t>
  </si>
  <si>
    <t xml:space="preserve">   The comparative figures have been reclassified to conform with the current quarter's presentation.</t>
  </si>
  <si>
    <t>(a) There was no unusual or material items affecting the Group in the current financial period to 31 October</t>
  </si>
  <si>
    <t>Quarter</t>
  </si>
  <si>
    <t>ended</t>
  </si>
  <si>
    <t xml:space="preserve">(b) There was no material changes in estimates of amounts reported in the current quarter ended 31 </t>
  </si>
  <si>
    <t xml:space="preserve">     October 2003.</t>
  </si>
  <si>
    <t xml:space="preserve">quarter ended 31 October 2003. </t>
  </si>
  <si>
    <t>The Company did not pay any dividend in the current quarter ended 31 October 2003.</t>
  </si>
  <si>
    <t>Segmental revenue and results for the financial period ended 31 October 2003 :</t>
  </si>
  <si>
    <t xml:space="preserve">period ended 31 October 2003 including business combination, acquisition or disposal of subsidiaries and </t>
  </si>
  <si>
    <t>The changes in contingent liabilities since the last audited balance sheet as at 31 October 2003 are as follows:</t>
  </si>
  <si>
    <t>Balance as at 30 April 2003/31 October 2003</t>
  </si>
  <si>
    <t xml:space="preserve">The taxation charge for the current quarter and the financial period ended 31 October 2003 is detailed </t>
  </si>
  <si>
    <t>The disproportionate tax charge of the Group for the current quarter and financial period ended 31 October</t>
  </si>
  <si>
    <t>For the period ended 31 October 2003, there is no gain on disposal of  unquoted investments. The</t>
  </si>
  <si>
    <t>There are no acquisitions of quoted securities in the current quarter ended 31 October 2003. The disposals of</t>
  </si>
  <si>
    <t>Investments in quoted shares as at 31 October 2003 are as follows:</t>
  </si>
  <si>
    <t>(c)</t>
  </si>
  <si>
    <t>On 21 November 2003, the Company announced that Securities Commission ("SC") approved the</t>
  </si>
  <si>
    <t xml:space="preserve">(i) </t>
  </si>
  <si>
    <t>the BToto ICULS, which have not been converted and were obtained via excess applications</t>
  </si>
  <si>
    <t>pursuant to the renounceable rights issue by BToto of up to RM751,348,605 BToto ICULS at</t>
  </si>
  <si>
    <t>100% of its nominal amount on the basis of RM27 nominal amount of BToto ICULS for every</t>
  </si>
  <si>
    <t xml:space="preserve">20 BToto shares held which was completed on 27 August 2002 ("Rights Issue") and from </t>
  </si>
  <si>
    <t>purchases of BToto ICULS, will be required to be disposed to non-related parties, prior to the</t>
  </si>
  <si>
    <t>proposed conversion of the BToto ICULS; and</t>
  </si>
  <si>
    <t>the total amount of BToto ICULS which were obtained via excess applications pursuant to the</t>
  </si>
  <si>
    <t>Rights Issue and from purchases of BToto ICULS and which have been subsequently converted,</t>
  </si>
  <si>
    <t>stated in (i) above is undertaken.</t>
  </si>
  <si>
    <t>should be excluded from the total BToto ICULS which were obtained from subscriptions to the</t>
  </si>
  <si>
    <t>Rights Issue for the purposes of the said exemption, after the disposal of the BToto ICULS as</t>
  </si>
  <si>
    <t>proposed exemption to the Company and parties deemed acting in concert with it ("PAC") under the</t>
  </si>
  <si>
    <t>Malaysian Code on Take Overs and Mergers, 1998 ("Code") from the obligation, if any, to undertake</t>
  </si>
  <si>
    <t>("Proposed 2.9.2 Exemption") subject to the following conditions:</t>
  </si>
  <si>
    <t>However, the SC has rejected the proposed exemption to the Company and PAC from the obligations,</t>
  </si>
  <si>
    <t>scheme under Practice Note 2.9.10 of the Code ("Proposed 2.9.10 Exemption"). The SC's decision was</t>
  </si>
  <si>
    <t>if any, to undertake a mandatory offer for all the remaining BToto shares and BToto ICULS not already</t>
  </si>
  <si>
    <t xml:space="preserve">made based on the fact that the Company and PAC does not fully comply with the requirements of </t>
  </si>
  <si>
    <t>(d)</t>
  </si>
  <si>
    <t>As an integral part of the Offer, Matrix will settle on behalf of BTSSB the claims which arose from the</t>
  </si>
  <si>
    <t>liquidated ascertained damages ("LAD") due to the late delivery of vacant possession of their units in</t>
  </si>
  <si>
    <t>Following the completion of the proposals, the direct shareholdings of TSVT and the parties acting in</t>
  </si>
  <si>
    <t>concert namely, DRTYC, RTYS, NTSP, JMP and VHSB in Matrix will increase from 1.7% to</t>
  </si>
  <si>
    <t>approximately 59%. Accordingly, TSVT will undertake to extend a mandatory offer ("MO") for the</t>
  </si>
  <si>
    <t>remaining Matrix Shares which are not already held by them upon the completion of the Proposed</t>
  </si>
  <si>
    <t>Acquisition at the same price as the issue price of the new Matrix shares.</t>
  </si>
  <si>
    <t>On 21 November 2003, the Company announced that its subsidiary company, Matrix International</t>
  </si>
  <si>
    <t>Berhad ("Matrix") has received letters of offer ("the Offer") from the shareholders of Berjaya Times</t>
  </si>
  <si>
    <t>Square Sdn Bhd ("BTSSB") namely, YBhg. Tan Sri Dato' Seri Vincent Tan Chee Yioun ("TSVT"),</t>
  </si>
  <si>
    <t>YBhg. Dato' Robin Tan Yeong Ching ("DRTYC"), Rayvin Tan Yeong Sheik ("RTYS"), Nerine Tan</t>
  </si>
  <si>
    <t>Sheik Ping ("NTSP"), JMP Holding Sdn Bhd ("JMP"), Vecc-Men Holding Sdn Bhd ("VHSB") and</t>
  </si>
  <si>
    <t>Bakat Rampai Sdn Bhd ("BR") offering to sell their entire equity interest totaling 100% in BTSSB</t>
  </si>
  <si>
    <t>comprising 320.614 million ordinary shares of RM1.00 each for a total purchase consideration of</t>
  </si>
  <si>
    <t>RM993.902 million to be satisfied by the issuance of 709.93 million new ordinary shares of RM1.00</t>
  </si>
  <si>
    <t>each in Matrix at an issue price of RM1.40 per ordinary share of RM1.00 each ("Matrix Shares")</t>
  </si>
  <si>
    <t>thereby resulting in BTSSB becoming a wholly-owned subsidiary of Matrix ("Proposed</t>
  </si>
  <si>
    <t>Acquisition").</t>
  </si>
  <si>
    <t>In relation to the aforementioned Proposed Acquisition, the Company had on 2 December 2003, announced</t>
  </si>
  <si>
    <t>The Proposed Acquisition will upon completion, transform the business of Matrix from currently a</t>
  </si>
  <si>
    <t>gaming business into a property investment business resulting in a significant change in business</t>
  </si>
  <si>
    <t>direction as well as the dominant shareholder of Matrix.</t>
  </si>
  <si>
    <t>However, as the Proposed Acquisition is conditional upon BR not accepting the MO offer, the</t>
  </si>
  <si>
    <t>approval from the shareholders of Dijaya Corporation Berhad ("Dijaya") will be sought to grant the</t>
  </si>
  <si>
    <t>undertaking to BR not to accept such a MO offer ("Undertaking").</t>
  </si>
  <si>
    <t>the following:</t>
  </si>
  <si>
    <t>the Company via its wholly owned subsidiary companies, Nada Embun Sdn Bhd and Dian</t>
  </si>
  <si>
    <t>the dilution of the Group's equity interest in Matrix from approximately 51.99% to 10.85%,</t>
  </si>
  <si>
    <t xml:space="preserve">inclusive of new Matrix Shares receivable by the Purchaser Companies pursuant to the </t>
  </si>
  <si>
    <t>proposed LAD settlement.</t>
  </si>
  <si>
    <t>Kristal Sdn Bhd ("Purchaser Companies") which had purchased a floor of office space and a</t>
  </si>
  <si>
    <t>of 29.481 million new ordinary shares representing approximately 2.57% of the enlarged share</t>
  </si>
  <si>
    <t>capital of Matrix as the settlement for the LAD claims; and</t>
  </si>
  <si>
    <t>The aforesaid proposals are subject to the following approvals:-</t>
  </si>
  <si>
    <t>Securities Commission;</t>
  </si>
  <si>
    <t>Meetings ("EGM") to be convened;</t>
  </si>
  <si>
    <t xml:space="preserve">(iv) </t>
  </si>
  <si>
    <t>the approvals of LAD Creditors at the Court convened creditors' meeting pursuant to Section 176</t>
  </si>
  <si>
    <t>of the Companies Act, 1965;</t>
  </si>
  <si>
    <t>(v)</t>
  </si>
  <si>
    <t>Kuala Lumpur Stock Exchange for the listing of and quotation for the new Matrix Shares</t>
  </si>
  <si>
    <t>to be issued pursuant to the proposals; and</t>
  </si>
  <si>
    <t>(vi)</t>
  </si>
  <si>
    <t>any other relevant authorities.</t>
  </si>
  <si>
    <t>Group borrowings and debt securities as at 31 October 2003:</t>
  </si>
  <si>
    <t>B7 (b)</t>
  </si>
  <si>
    <t>a mandatory offer for all the remaining ordinary shares of RM1.00 each in BToto and the BToto ICULS</t>
  </si>
  <si>
    <t xml:space="preserve">not already owned by them upon the conversion of the BToto ICULS issued to them in accordance to </t>
  </si>
  <si>
    <t>B8 (d)</t>
  </si>
  <si>
    <t>* Converted at the respective exchange rate prevailing as at 31October 2003</t>
  </si>
  <si>
    <t>Denominated in USD (USD8,031,000)</t>
  </si>
  <si>
    <t>Denominated in USD (USD3,871,000)</t>
  </si>
  <si>
    <t>Denominated in SLRs (SLR42,867,000)</t>
  </si>
  <si>
    <t>Denominated in SGD (SGD1,596,000)</t>
  </si>
  <si>
    <t>Denominated in SGD (SGD7,113,000)</t>
  </si>
  <si>
    <t>adoption of MASB 25 : Income Taxes as explained in Note A1 on page 6.</t>
  </si>
  <si>
    <t>Other receipts</t>
  </si>
  <si>
    <t>Net cash generated from/(used in) investing activities</t>
  </si>
  <si>
    <t>Net cash (used in)/generated from financing activities</t>
  </si>
  <si>
    <t>NET CASH INFLOW/(OUTFLOW)</t>
  </si>
  <si>
    <t>Balance Sheet Items</t>
  </si>
  <si>
    <t xml:space="preserve">The audit report of the Company's most recent annual audited financial statements did not contain any </t>
  </si>
  <si>
    <t>For the quarter ended 31 October 2003 under review, the Group achieved a revenue of RM216.4</t>
  </si>
  <si>
    <t>million and a pre-tax profit of RM76.8 million as compared to a revenue of RM453.1 million and a</t>
  </si>
  <si>
    <t>pre-tax profit of RM130.7 million reported in the previous year's corresponding quarter. As for the</t>
  </si>
  <si>
    <t>6-month ended 31 October 2003, the Group reported a revenue of RM393.8 million and a pre-tax profit</t>
  </si>
  <si>
    <t>of RM125.9 million as against the revenue of RM1,167.4 million and a pre-tax profit of RM233.6</t>
  </si>
  <si>
    <t>million recorded in the same period last year. The decrease in revenue for both the quarter and</t>
  </si>
  <si>
    <t>improvement in revenue and pre-tax profit as a result of increased room sales in the overseas hotels of</t>
  </si>
  <si>
    <t>the Group. The property investment and development division, however, reported a lower revenue and</t>
  </si>
  <si>
    <t>For the both periods under review, the hotels, resort and recreation division has recorded a slight</t>
  </si>
  <si>
    <t>higher room sales and pre-tax profit reported by the hotels, resort and recreation division from</t>
  </si>
  <si>
    <t>the Group's local and overseas resorts;</t>
  </si>
  <si>
    <t>that BToto intends to seek the approval of its voting shareholders to purchase its own voting shares.</t>
  </si>
  <si>
    <t>Practice Note 2.9.10 whereby the Company and PAC had purchased the BToto shares with the knowledge</t>
  </si>
  <si>
    <t>held by them upon the further purchase of BToto shares, if any, by BToto pursuant to its shares buy-back</t>
  </si>
  <si>
    <t>Adjusted weighted average number of</t>
  </si>
  <si>
    <t xml:space="preserve">  shares ('000)</t>
  </si>
  <si>
    <t>Adjusted net profit for the period</t>
  </si>
  <si>
    <t>Group (3-month period)</t>
  </si>
  <si>
    <t>Group (6-month period)</t>
  </si>
  <si>
    <t>Denominated in £ (£48,000)</t>
  </si>
  <si>
    <t xml:space="preserve">On 16 December 2003, the Company announced that it has decided to appeal to the SC on one of the </t>
  </si>
  <si>
    <t>conditions stated above to allow an application for an exemption under Practice Note 2.9.10 of the Code</t>
  </si>
  <si>
    <t>The SC advises that, if required an application be re-submitted under Practice Note 2.9.10 for the</t>
  </si>
  <si>
    <t>the Company and PAC if the Company and PAC fulfill the requirements under the said Practice Note.</t>
  </si>
  <si>
    <t xml:space="preserve">to be re-submitted to the SC 6 months from the date of the last purchase of BToto shares by the </t>
  </si>
  <si>
    <t>The comparative figures have been reclassified to conform with the current quarter's presentation.</t>
  </si>
  <si>
    <t>6-month under review was mainly due to the full effect of deconsolidation of BToto following the</t>
  </si>
  <si>
    <t>dilution of the Group's equity interest in BToto to that of an associated company effective 1 September</t>
  </si>
  <si>
    <t>2002. In the previous year's corresponding quarter and 6-month period, BToto was a subsidiary for part</t>
  </si>
  <si>
    <t>of the period and a portion of its results was consolidated in those periods.</t>
  </si>
  <si>
    <t>In the current quarter under review, the Group has reported an increase of approximately 22% and 56%</t>
  </si>
  <si>
    <t>in revenue and pre-tax profit respectively as compared to the revenue of RM177.3 million and a</t>
  </si>
  <si>
    <t>both revenue and pre-tax profit was mainly due to:</t>
  </si>
  <si>
    <t>pre-tax profit of RM49.2 million reported in the preceding quarter ended 31 July 2003. The growth for</t>
  </si>
  <si>
    <t>higher sales of residential properties recorded by the property development division; and</t>
  </si>
  <si>
    <t>Natural Avenue Sdn Bhd.</t>
  </si>
  <si>
    <t>Barring unforeseen circumstances, the Directors anticipate that the Group's operating results for the</t>
  </si>
  <si>
    <t xml:space="preserve">equity interest in Berjaya Sports Toto Berhad ("BToto") from 37.14% as at 30 April 2003 to 33.37% as </t>
  </si>
  <si>
    <t>at 31 October 2003.</t>
  </si>
  <si>
    <t>pre-tax profit mainly due to lower sales registered. Moreover, in the previous year's corresponding</t>
  </si>
  <si>
    <t xml:space="preserve">period, the property division disposed of a major piece of property in Johor that contributed a major </t>
  </si>
  <si>
    <t>portion of the pre-tax profit then recognised.</t>
  </si>
  <si>
    <t>higher sales coupled with lower prize payout ratio of the gaming business in Sarawak operated by</t>
  </si>
  <si>
    <t>Company and PAC instead of 1 year as stated in the SC's letter.</t>
  </si>
  <si>
    <t>arrangement for the inter-company advances whereby it undertakes to settle the outstanding advances</t>
  </si>
  <si>
    <t>net proceeds of RM120 million were applied towards part repayment of the outstanding inter-company</t>
  </si>
  <si>
    <t>balances owing by the Group.</t>
  </si>
  <si>
    <t>As at 31 October 2003, the outstanding inter-company balances owing by the Group was RM1,088.4</t>
  </si>
  <si>
    <t xml:space="preserve">million. On 14 August 2003, the Company announced that the Group is considering the placement of </t>
  </si>
  <si>
    <t xml:space="preserve">On 23 January 2002, the Company gave BToto a written undertaking relating to the settlement </t>
  </si>
  <si>
    <t>within 3 years from the date of issue of BToto 8% Irredeemable Convertible Unsecured Loan Stocks</t>
  </si>
  <si>
    <t>2002/2012 ("BToto ICULS") on 5 August 2002. The Company has also given an undertaking that it will</t>
  </si>
  <si>
    <t>ensure that at least RM192.374 million BToto ICULS, comprising 50% of the BToto ICULS beneficially</t>
  </si>
  <si>
    <t>60 days after the listing of and quotation for BToto ICULS on the KLSE.</t>
  </si>
  <si>
    <t>As at todate, the Group beneficially owns a balance of RM166,153,260 nominal value of BToto ICULS</t>
  </si>
  <si>
    <t>which are free from encumbrances, after its disposal of RM40,226,000 nominal value of BToto ICULS</t>
  </si>
  <si>
    <t>in January 2003 in the open market at an average price of RM3.03 per BToto ICULS, of which the entire</t>
  </si>
  <si>
    <t>up to 200 million BToto shares with the primary objective of raising cash to pay down the inter-company</t>
  </si>
  <si>
    <t>balances owing to BToto. Details of the aforesaid proposal will be made in due course.</t>
  </si>
  <si>
    <t>B8 (c)</t>
  </si>
  <si>
    <t>owned by the Group will be redeemed from the relevant lenders of BGroup group of companies within</t>
  </si>
  <si>
    <t>their respective entitlements to the rights issue of BToto ICULS under Practice Note 2.9.2 of the Code</t>
  </si>
  <si>
    <t>consideration of the SC after a period of 1 year from the date of the last purchase of BToto shares by</t>
  </si>
  <si>
    <t>total of 338 units of service apartments from BTSSB will receive approximately an aggregate</t>
  </si>
  <si>
    <t>ordinary shares of RM1.00 each in Matrix at an issue price of RM1.40 per ordinary share of RM1.00</t>
  </si>
  <si>
    <t>each to the property purchasers of BTS ("LAD Creditors").</t>
  </si>
  <si>
    <t>Berjaya Times Square ("BTS") amounting to RM266.661 million by the issuance of 190.472 million new</t>
  </si>
  <si>
    <t>6 - 8</t>
  </si>
  <si>
    <t>9 - 16</t>
  </si>
  <si>
    <t>Loss on dilution of shareholding</t>
  </si>
  <si>
    <t xml:space="preserve">   in a subsidiary company</t>
  </si>
  <si>
    <t xml:space="preserve">Loss on dilution of shareholding </t>
  </si>
  <si>
    <t xml:space="preserve">   in an associated company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</si>
</sst>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168" fontId="4" fillId="0" borderId="8" xfId="15" applyNumberFormat="1" applyFont="1" applyBorder="1" applyAlignment="1" applyProtection="1">
      <alignment horizontal="right"/>
      <protection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39" fontId="11" fillId="0" borderId="0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4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4" xfId="15" applyNumberFormat="1" applyFont="1" applyBorder="1" applyAlignment="1" applyProtection="1">
      <alignment/>
      <protection locked="0"/>
    </xf>
    <xf numFmtId="37" fontId="11" fillId="0" borderId="0" xfId="15" applyNumberFormat="1" applyFont="1" applyAlignment="1">
      <alignment/>
    </xf>
    <xf numFmtId="37" fontId="11" fillId="0" borderId="0" xfId="15" applyNumberFormat="1" applyFont="1" applyAlignment="1" applyProtection="1">
      <alignment/>
      <protection locked="0"/>
    </xf>
    <xf numFmtId="37" fontId="11" fillId="0" borderId="0" xfId="15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>
      <alignment horizontal="center"/>
    </xf>
    <xf numFmtId="37" fontId="11" fillId="0" borderId="0" xfId="15" applyNumberFormat="1" applyFont="1" applyBorder="1" applyAlignment="1" applyProtection="1">
      <alignment horizontal="right"/>
      <protection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Border="1" applyAlignment="1">
      <alignment horizontal="right"/>
    </xf>
    <xf numFmtId="37" fontId="11" fillId="0" borderId="0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 applyProtection="1">
      <alignment/>
      <protection/>
    </xf>
    <xf numFmtId="37" fontId="11" fillId="0" borderId="6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4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Alignment="1" applyProtection="1">
      <alignment horizontal="right"/>
      <protection/>
    </xf>
    <xf numFmtId="37" fontId="11" fillId="0" borderId="0" xfId="15" applyNumberFormat="1" applyFont="1" applyAlignment="1" applyProtection="1">
      <alignment/>
      <protection/>
    </xf>
    <xf numFmtId="37" fontId="11" fillId="0" borderId="14" xfId="15" applyNumberFormat="1" applyFont="1" applyBorder="1" applyAlignment="1" applyProtection="1">
      <alignment/>
      <protection locked="0"/>
    </xf>
    <xf numFmtId="37" fontId="11" fillId="0" borderId="12" xfId="15" applyNumberFormat="1" applyFont="1" applyBorder="1" applyAlignment="1" applyProtection="1">
      <alignment/>
      <protection locked="0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>
      <alignment horizontal="center"/>
    </xf>
    <xf numFmtId="37" fontId="11" fillId="0" borderId="12" xfId="15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39" fontId="11" fillId="0" borderId="4" xfId="0" applyNumberFormat="1" applyFont="1" applyBorder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Alignment="1" applyProtection="1">
      <alignment horizontal="right"/>
      <protection locked="0"/>
    </xf>
    <xf numFmtId="39" fontId="11" fillId="0" borderId="4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4" fillId="0" borderId="6" xfId="0" applyFont="1" applyBorder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4" fillId="0" borderId="16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37" fontId="4" fillId="0" borderId="13" xfId="0" applyNumberFormat="1" applyFont="1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0" fillId="0" borderId="2" xfId="0" applyFont="1" applyBorder="1" applyAlignment="1" applyProtection="1">
      <alignment horizontal="centerContinuous"/>
      <protection/>
    </xf>
    <xf numFmtId="0" fontId="17" fillId="0" borderId="1" xfId="0" applyFont="1" applyBorder="1" applyAlignment="1" applyProtection="1">
      <alignment horizontal="centerContinuous"/>
      <protection/>
    </xf>
    <xf numFmtId="0" fontId="17" fillId="0" borderId="2" xfId="0" applyFont="1" applyBorder="1" applyAlignment="1" applyProtection="1">
      <alignment horizontal="centerContinuous"/>
      <protection/>
    </xf>
    <xf numFmtId="0" fontId="17" fillId="0" borderId="7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74" fontId="4" fillId="0" borderId="0" xfId="0" applyNumberFormat="1" applyFont="1" applyAlignment="1">
      <alignment/>
    </xf>
    <xf numFmtId="37" fontId="4" fillId="0" borderId="6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37" fontId="4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4" fontId="4" fillId="0" borderId="0" xfId="15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>
      <alignment horizontal="right"/>
    </xf>
    <xf numFmtId="168" fontId="4" fillId="0" borderId="16" xfId="15" applyNumberFormat="1" applyFont="1" applyBorder="1" applyAlignment="1" applyProtection="1">
      <alignment/>
      <protection/>
    </xf>
    <xf numFmtId="168" fontId="4" fillId="0" borderId="13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174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68" fontId="4" fillId="0" borderId="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left"/>
      <protection/>
    </xf>
    <xf numFmtId="37" fontId="4" fillId="0" borderId="6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4" fillId="0" borderId="0" xfId="0" applyFont="1" applyBorder="1" applyAlignment="1" quotePrefix="1">
      <alignment/>
    </xf>
    <xf numFmtId="0" fontId="11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2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43" fontId="4" fillId="0" borderId="0" xfId="0" applyNumberFormat="1" applyFont="1" applyAlignment="1">
      <alignment/>
    </xf>
    <xf numFmtId="43" fontId="4" fillId="0" borderId="6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286" t="s">
        <v>77</v>
      </c>
      <c r="B4" s="286"/>
      <c r="C4" s="286"/>
      <c r="D4" s="286"/>
      <c r="E4" s="286"/>
      <c r="F4" s="286"/>
      <c r="G4" s="286"/>
      <c r="H4" s="286"/>
      <c r="I4" s="86" t="s">
        <v>52</v>
      </c>
      <c r="J4" s="2"/>
    </row>
    <row r="5" spans="1:10" ht="15">
      <c r="A5" s="287" t="s">
        <v>148</v>
      </c>
      <c r="B5" s="287"/>
      <c r="C5" s="287"/>
      <c r="D5" s="287"/>
      <c r="E5" s="287"/>
      <c r="F5" s="287"/>
      <c r="G5" s="287"/>
      <c r="H5" s="287"/>
      <c r="I5" s="223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85" t="s">
        <v>123</v>
      </c>
      <c r="B10" s="285"/>
      <c r="C10" s="285"/>
      <c r="D10" s="285"/>
      <c r="E10" s="285"/>
      <c r="F10" s="285"/>
      <c r="G10" s="285"/>
      <c r="H10" s="285"/>
      <c r="I10" s="285"/>
      <c r="J10" s="2"/>
    </row>
    <row r="11" spans="1:10" ht="15">
      <c r="A11" s="285" t="s">
        <v>303</v>
      </c>
      <c r="B11" s="285"/>
      <c r="C11" s="285"/>
      <c r="D11" s="285"/>
      <c r="E11" s="285"/>
      <c r="F11" s="285"/>
      <c r="G11" s="285"/>
      <c r="H11" s="285"/>
      <c r="I11" s="285"/>
      <c r="J11" s="2"/>
    </row>
    <row r="12" spans="1:10" ht="15">
      <c r="A12" s="88"/>
      <c r="B12" s="88"/>
      <c r="C12" s="88"/>
      <c r="D12" s="88"/>
      <c r="E12" s="88"/>
      <c r="F12" s="88"/>
      <c r="G12" s="88"/>
      <c r="H12" s="88"/>
      <c r="I12" s="88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5" t="s">
        <v>124</v>
      </c>
      <c r="B16" s="2"/>
      <c r="C16" s="2"/>
      <c r="D16" s="2"/>
      <c r="F16" s="2"/>
      <c r="G16" s="2"/>
      <c r="H16" s="89" t="s">
        <v>125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126</v>
      </c>
      <c r="B18" s="2"/>
      <c r="C18" s="2"/>
      <c r="D18" s="2"/>
      <c r="F18" s="2"/>
      <c r="G18" s="2"/>
      <c r="H18" s="89">
        <v>1</v>
      </c>
      <c r="J18" s="2"/>
    </row>
    <row r="19" spans="1:10" ht="15">
      <c r="A19" s="2"/>
      <c r="B19" s="2"/>
      <c r="C19" s="2"/>
      <c r="D19" s="2"/>
      <c r="F19" s="2"/>
      <c r="G19" s="2"/>
      <c r="H19" s="89"/>
      <c r="J19" s="2"/>
    </row>
    <row r="20" spans="1:10" ht="15">
      <c r="A20" s="2" t="s">
        <v>127</v>
      </c>
      <c r="B20" s="2"/>
      <c r="C20" s="2"/>
      <c r="D20" s="2"/>
      <c r="F20" s="2"/>
      <c r="G20" s="2"/>
      <c r="H20" s="89">
        <v>2</v>
      </c>
      <c r="J20" s="2"/>
    </row>
    <row r="21" spans="1:10" ht="15">
      <c r="A21" s="2"/>
      <c r="B21" s="2"/>
      <c r="C21" s="2"/>
      <c r="D21" s="2"/>
      <c r="F21" s="2"/>
      <c r="G21" s="2"/>
      <c r="H21" s="89"/>
      <c r="J21" s="2"/>
    </row>
    <row r="22" spans="1:10" ht="15">
      <c r="A22" s="2" t="s">
        <v>128</v>
      </c>
      <c r="B22" s="2"/>
      <c r="C22" s="2"/>
      <c r="D22" s="2"/>
      <c r="F22" s="2"/>
      <c r="G22" s="2"/>
      <c r="H22" s="89">
        <v>3</v>
      </c>
      <c r="J22" s="2"/>
    </row>
    <row r="23" spans="1:10" ht="15">
      <c r="A23" s="2"/>
      <c r="B23" s="2"/>
      <c r="C23" s="2"/>
      <c r="D23" s="2"/>
      <c r="F23" s="2"/>
      <c r="G23" s="2"/>
      <c r="H23" s="89"/>
      <c r="J23" s="2"/>
    </row>
    <row r="24" spans="1:10" ht="15">
      <c r="A24" s="2" t="s">
        <v>129</v>
      </c>
      <c r="B24" s="2"/>
      <c r="C24" s="2"/>
      <c r="D24" s="2"/>
      <c r="F24" s="2"/>
      <c r="G24" s="2"/>
      <c r="H24" s="238" t="s">
        <v>225</v>
      </c>
      <c r="J24" s="2"/>
    </row>
    <row r="25" spans="1:10" ht="15">
      <c r="A25" s="2"/>
      <c r="B25" s="2"/>
      <c r="C25" s="2"/>
      <c r="D25" s="2"/>
      <c r="F25" s="2"/>
      <c r="G25" s="2"/>
      <c r="H25" s="89"/>
      <c r="J25" s="2"/>
    </row>
    <row r="26" spans="1:10" ht="15">
      <c r="A26" s="2" t="s">
        <v>130</v>
      </c>
      <c r="B26" s="2"/>
      <c r="C26" s="2"/>
      <c r="D26" s="2"/>
      <c r="F26" s="2"/>
      <c r="G26" s="2"/>
      <c r="H26" s="90" t="s">
        <v>487</v>
      </c>
      <c r="J26" s="2"/>
    </row>
    <row r="27" spans="1:10" ht="15">
      <c r="A27" s="2"/>
      <c r="B27" s="2"/>
      <c r="C27" s="2"/>
      <c r="D27" s="2"/>
      <c r="F27" s="2"/>
      <c r="G27" s="2"/>
      <c r="H27" s="89"/>
      <c r="J27" s="2"/>
    </row>
    <row r="28" spans="1:10" ht="15">
      <c r="A28" s="2" t="s">
        <v>250</v>
      </c>
      <c r="B28" s="2"/>
      <c r="C28" s="2"/>
      <c r="D28" s="2"/>
      <c r="F28" s="2"/>
      <c r="G28" s="2"/>
      <c r="H28" s="91" t="s">
        <v>488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A10:I10"/>
    <mergeCell ref="A11:I11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86" t="s">
        <v>77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5" customHeight="1">
      <c r="A2" s="289" t="s">
        <v>147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3.5" customHeight="1">
      <c r="A4" s="286" t="s">
        <v>123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3.5" customHeight="1">
      <c r="A5" s="286" t="s">
        <v>303</v>
      </c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3.5" customHeight="1">
      <c r="A6" s="288" t="s">
        <v>132</v>
      </c>
      <c r="B6" s="288"/>
      <c r="C6" s="288"/>
      <c r="D6" s="288"/>
      <c r="E6" s="288"/>
      <c r="F6" s="288"/>
      <c r="G6" s="288"/>
      <c r="H6" s="288"/>
      <c r="I6" s="288"/>
      <c r="J6" s="288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42" t="s">
        <v>58</v>
      </c>
    </row>
    <row r="9" spans="1:10" ht="13.5" customHeight="1">
      <c r="A9" s="4"/>
      <c r="B9" s="4"/>
      <c r="C9" s="4"/>
      <c r="D9" s="4"/>
      <c r="E9" s="4"/>
      <c r="H9" s="9"/>
      <c r="J9" s="243" t="s">
        <v>53</v>
      </c>
    </row>
    <row r="10" spans="1:10" ht="13.5" customHeight="1">
      <c r="A10" s="4"/>
      <c r="B10" s="4"/>
      <c r="C10" s="4"/>
      <c r="D10" s="4"/>
      <c r="E10" s="4"/>
      <c r="H10" s="9"/>
      <c r="J10" s="243" t="s">
        <v>59</v>
      </c>
    </row>
    <row r="11" spans="1:10" ht="13.5" customHeight="1">
      <c r="A11" s="4"/>
      <c r="B11" s="4"/>
      <c r="C11" s="4"/>
      <c r="D11" s="4"/>
      <c r="E11" s="4"/>
      <c r="H11" s="9" t="s">
        <v>58</v>
      </c>
      <c r="J11" s="243" t="s">
        <v>60</v>
      </c>
    </row>
    <row r="12" spans="1:10" ht="13.5" customHeight="1">
      <c r="A12" s="4"/>
      <c r="B12" s="4"/>
      <c r="C12" s="4"/>
      <c r="D12" s="4"/>
      <c r="E12" s="4"/>
      <c r="H12" s="9" t="s">
        <v>304</v>
      </c>
      <c r="J12" s="241" t="s">
        <v>229</v>
      </c>
    </row>
    <row r="13" spans="1:10" ht="13.5" customHeight="1">
      <c r="A13" s="4"/>
      <c r="B13" s="4"/>
      <c r="C13" s="4"/>
      <c r="D13" s="4"/>
      <c r="E13" s="4"/>
      <c r="H13" s="30"/>
      <c r="J13" s="244" t="s">
        <v>299</v>
      </c>
    </row>
    <row r="14" spans="1:10" ht="13.5" customHeight="1">
      <c r="A14" s="4"/>
      <c r="B14" s="4"/>
      <c r="C14" s="4"/>
      <c r="D14" s="4"/>
      <c r="E14" s="4"/>
      <c r="G14" s="20" t="s">
        <v>133</v>
      </c>
      <c r="H14" s="10" t="s">
        <v>54</v>
      </c>
      <c r="J14" s="10" t="s">
        <v>54</v>
      </c>
    </row>
    <row r="15" spans="1:5" ht="9.75" customHeight="1">
      <c r="A15" s="4"/>
      <c r="B15" s="4"/>
      <c r="C15" s="4"/>
      <c r="D15" s="4"/>
      <c r="E15" s="4"/>
    </row>
    <row r="16" spans="1:12" ht="13.5" customHeight="1">
      <c r="A16" s="12"/>
      <c r="B16" s="6" t="s">
        <v>121</v>
      </c>
      <c r="C16" s="1"/>
      <c r="D16" s="4"/>
      <c r="E16" s="4"/>
      <c r="H16" s="16">
        <v>1705821</v>
      </c>
      <c r="I16" s="15"/>
      <c r="J16" s="16">
        <v>1659817</v>
      </c>
      <c r="L16" s="5" t="s">
        <v>52</v>
      </c>
    </row>
    <row r="17" spans="1:10" ht="13.5" customHeight="1">
      <c r="A17" s="12"/>
      <c r="B17" s="6" t="s">
        <v>78</v>
      </c>
      <c r="H17" s="16">
        <v>460788</v>
      </c>
      <c r="I17" s="15"/>
      <c r="J17" s="16">
        <v>483979</v>
      </c>
    </row>
    <row r="18" spans="1:10" ht="13.5" customHeight="1">
      <c r="A18" s="12"/>
      <c r="B18" s="6" t="s">
        <v>79</v>
      </c>
      <c r="H18" s="16">
        <v>159751</v>
      </c>
      <c r="I18" s="15"/>
      <c r="J18" s="16">
        <v>161573</v>
      </c>
    </row>
    <row r="19" spans="1:10" ht="13.5" customHeight="1">
      <c r="A19" s="12"/>
      <c r="B19" s="6" t="s">
        <v>80</v>
      </c>
      <c r="H19" s="16">
        <v>1138056</v>
      </c>
      <c r="I19" s="15"/>
      <c r="J19" s="16">
        <v>1294227</v>
      </c>
    </row>
    <row r="20" spans="1:10" ht="13.5" customHeight="1">
      <c r="A20" s="12"/>
      <c r="B20" s="6" t="s">
        <v>81</v>
      </c>
      <c r="H20" s="16">
        <v>355971</v>
      </c>
      <c r="I20" s="15"/>
      <c r="J20" s="16">
        <v>369920</v>
      </c>
    </row>
    <row r="21" spans="1:10" ht="13.5" customHeight="1">
      <c r="A21" s="12"/>
      <c r="B21" s="6" t="s">
        <v>48</v>
      </c>
      <c r="H21" s="16">
        <v>1516627</v>
      </c>
      <c r="I21" s="15"/>
      <c r="J21" s="16">
        <v>1455873</v>
      </c>
    </row>
    <row r="22" spans="1:10" ht="13.5" customHeight="1">
      <c r="A22" s="12"/>
      <c r="B22" s="6" t="s">
        <v>230</v>
      </c>
      <c r="H22" s="16">
        <v>175307</v>
      </c>
      <c r="I22" s="15"/>
      <c r="J22" s="16">
        <f>159195+2123+9412+4586</f>
        <v>175316</v>
      </c>
    </row>
    <row r="23" spans="1:10" ht="13.5" customHeight="1">
      <c r="A23" s="12"/>
      <c r="B23" s="6" t="s">
        <v>301</v>
      </c>
      <c r="H23" s="16">
        <v>6507</v>
      </c>
      <c r="I23" s="15"/>
      <c r="J23" s="16">
        <v>6630</v>
      </c>
    </row>
    <row r="24" spans="1:10" ht="13.5" customHeight="1">
      <c r="A24" s="12"/>
      <c r="B24" s="6"/>
      <c r="H24" s="254">
        <f>SUM(H16:H23)</f>
        <v>5518828</v>
      </c>
      <c r="I24" s="15"/>
      <c r="J24" s="254">
        <f>SUM(J16:J23)</f>
        <v>5607335</v>
      </c>
    </row>
    <row r="25" spans="1:10" ht="13.5" customHeight="1">
      <c r="A25" s="12"/>
      <c r="B25" s="6" t="s">
        <v>61</v>
      </c>
      <c r="H25" s="28"/>
      <c r="I25" s="15"/>
      <c r="J25" s="28"/>
    </row>
    <row r="26" spans="1:10" ht="13.5" customHeight="1">
      <c r="A26" s="12"/>
      <c r="B26" s="6"/>
      <c r="C26" s="5" t="s">
        <v>82</v>
      </c>
      <c r="H26" s="32">
        <v>494795</v>
      </c>
      <c r="I26" s="15"/>
      <c r="J26" s="32">
        <v>553157</v>
      </c>
    </row>
    <row r="27" spans="1:10" ht="13.5" customHeight="1">
      <c r="A27" s="20"/>
      <c r="C27" s="6" t="s">
        <v>49</v>
      </c>
      <c r="H27" s="33">
        <v>46054</v>
      </c>
      <c r="I27" s="15"/>
      <c r="J27" s="33">
        <v>40846</v>
      </c>
    </row>
    <row r="28" spans="1:10" ht="13.5" customHeight="1">
      <c r="A28" s="20"/>
      <c r="C28" s="6" t="s">
        <v>50</v>
      </c>
      <c r="G28" s="20"/>
      <c r="H28" s="33">
        <v>568011</v>
      </c>
      <c r="I28" s="15"/>
      <c r="J28" s="33">
        <v>473265</v>
      </c>
    </row>
    <row r="29" spans="1:10" ht="13.5" customHeight="1">
      <c r="A29" s="20"/>
      <c r="C29" s="6" t="s">
        <v>120</v>
      </c>
      <c r="H29" s="33">
        <v>51985</v>
      </c>
      <c r="I29" s="15"/>
      <c r="J29" s="33">
        <v>35702</v>
      </c>
    </row>
    <row r="30" spans="1:10" ht="13.5" customHeight="1">
      <c r="A30" s="20"/>
      <c r="C30" s="6" t="s">
        <v>83</v>
      </c>
      <c r="H30" s="33">
        <v>26369</v>
      </c>
      <c r="I30" s="15"/>
      <c r="J30" s="33">
        <v>23664</v>
      </c>
    </row>
    <row r="31" spans="1:10" ht="13.5" customHeight="1">
      <c r="A31" s="20"/>
      <c r="C31" s="6" t="s">
        <v>62</v>
      </c>
      <c r="H31" s="34">
        <v>150599</v>
      </c>
      <c r="I31" s="15"/>
      <c r="J31" s="34">
        <v>129713</v>
      </c>
    </row>
    <row r="32" spans="1:10" ht="15">
      <c r="A32" s="20"/>
      <c r="H32" s="35">
        <f>SUM(H26:H31)</f>
        <v>1337813</v>
      </c>
      <c r="I32" s="15"/>
      <c r="J32" s="35">
        <f>SUM(J26:J31)</f>
        <v>1256347</v>
      </c>
    </row>
    <row r="33" spans="1:10" ht="13.5" customHeight="1">
      <c r="A33" s="12"/>
      <c r="B33" s="6" t="s">
        <v>63</v>
      </c>
      <c r="H33" s="32"/>
      <c r="I33" s="15"/>
      <c r="J33" s="32"/>
    </row>
    <row r="34" spans="1:10" ht="13.5" customHeight="1">
      <c r="A34" s="12"/>
      <c r="B34" s="6"/>
      <c r="C34" s="5" t="s">
        <v>51</v>
      </c>
      <c r="H34" s="32">
        <v>360302</v>
      </c>
      <c r="I34" s="15"/>
      <c r="J34" s="32">
        <v>339404</v>
      </c>
    </row>
    <row r="35" spans="1:12" ht="13.5" customHeight="1">
      <c r="A35" s="20"/>
      <c r="C35" s="6" t="s">
        <v>64</v>
      </c>
      <c r="G35" s="20" t="s">
        <v>187</v>
      </c>
      <c r="H35" s="33">
        <v>205097</v>
      </c>
      <c r="I35" s="15"/>
      <c r="J35" s="33">
        <v>343130</v>
      </c>
      <c r="L35" s="29"/>
    </row>
    <row r="36" spans="1:10" ht="13.5" customHeight="1">
      <c r="A36" s="20"/>
      <c r="C36" s="5" t="s">
        <v>55</v>
      </c>
      <c r="H36" s="76">
        <v>44910</v>
      </c>
      <c r="I36" s="15"/>
      <c r="J36" s="35">
        <v>20762</v>
      </c>
    </row>
    <row r="37" spans="1:10" ht="15">
      <c r="A37" s="20"/>
      <c r="H37" s="35">
        <f>SUM(H34:H36)</f>
        <v>610309</v>
      </c>
      <c r="I37" s="15"/>
      <c r="J37" s="35">
        <f>SUM(J34:J36)</f>
        <v>703296</v>
      </c>
    </row>
    <row r="38" spans="1:10" ht="14.25" customHeight="1">
      <c r="A38" s="12"/>
      <c r="B38" s="6" t="s">
        <v>65</v>
      </c>
      <c r="H38" s="14">
        <f>H32-H37</f>
        <v>727504</v>
      </c>
      <c r="I38" s="31"/>
      <c r="J38" s="14">
        <f>J32-J37</f>
        <v>553051</v>
      </c>
    </row>
    <row r="39" spans="1:10" ht="15.75" thickBot="1">
      <c r="A39" s="20"/>
      <c r="H39" s="255">
        <f>+H24+H38</f>
        <v>6246332</v>
      </c>
      <c r="I39" s="15"/>
      <c r="J39" s="255">
        <f>+J24+J38</f>
        <v>6160386</v>
      </c>
    </row>
    <row r="40" spans="1:10" ht="11.25" customHeight="1" thickTop="1">
      <c r="A40" s="20"/>
      <c r="H40" s="15"/>
      <c r="I40" s="15"/>
      <c r="J40" s="15"/>
    </row>
    <row r="41" spans="1:10" ht="13.5" customHeight="1">
      <c r="A41" s="12"/>
      <c r="B41" s="6" t="s">
        <v>66</v>
      </c>
      <c r="H41" s="16">
        <v>867170</v>
      </c>
      <c r="I41" s="15"/>
      <c r="J41" s="16">
        <v>867170</v>
      </c>
    </row>
    <row r="42" spans="1:10" ht="13.5" customHeight="1">
      <c r="A42" s="12"/>
      <c r="B42" s="6" t="s">
        <v>67</v>
      </c>
      <c r="G42" s="29"/>
      <c r="H42" s="16">
        <v>934141</v>
      </c>
      <c r="I42" s="15"/>
      <c r="J42" s="16">
        <v>934141</v>
      </c>
    </row>
    <row r="43" spans="1:10" ht="13.5" customHeight="1">
      <c r="A43" s="20"/>
      <c r="B43" s="6" t="s">
        <v>122</v>
      </c>
      <c r="D43" s="6" t="s">
        <v>84</v>
      </c>
      <c r="F43" s="29"/>
      <c r="G43" s="29"/>
      <c r="H43" s="85">
        <v>52620</v>
      </c>
      <c r="I43" s="15"/>
      <c r="J43" s="85">
        <v>54455</v>
      </c>
    </row>
    <row r="44" spans="1:10" ht="13.5" customHeight="1">
      <c r="A44" s="20"/>
      <c r="D44" s="6" t="s">
        <v>86</v>
      </c>
      <c r="H44" s="33">
        <v>19110</v>
      </c>
      <c r="I44" s="15"/>
      <c r="J44" s="33">
        <f>53630-10442-24078</f>
        <v>19110</v>
      </c>
    </row>
    <row r="45" spans="1:10" ht="13.5" customHeight="1">
      <c r="A45" s="20"/>
      <c r="D45" s="6" t="s">
        <v>68</v>
      </c>
      <c r="H45" s="35">
        <v>1483626</v>
      </c>
      <c r="I45" s="15"/>
      <c r="J45" s="35">
        <f>1490709+3624</f>
        <v>1494333</v>
      </c>
    </row>
    <row r="46" spans="1:10" ht="15">
      <c r="A46" s="20"/>
      <c r="H46" s="17">
        <f>SUM(H43:H45)</f>
        <v>1555356</v>
      </c>
      <c r="I46" s="15"/>
      <c r="J46" s="17">
        <f>SUM(J43:J45)</f>
        <v>1567898</v>
      </c>
    </row>
    <row r="47" spans="1:10" ht="14.25" customHeight="1">
      <c r="A47" s="20"/>
      <c r="B47" s="11" t="s">
        <v>222</v>
      </c>
      <c r="H47" s="16">
        <f>H41+H46+H42</f>
        <v>3356667</v>
      </c>
      <c r="I47" s="15"/>
      <c r="J47" s="16">
        <f>J41+J46+J42</f>
        <v>3369209</v>
      </c>
    </row>
    <row r="48" spans="1:10" ht="13.5" customHeight="1">
      <c r="A48" s="19"/>
      <c r="B48" s="6" t="s">
        <v>69</v>
      </c>
      <c r="H48" s="18">
        <v>131984</v>
      </c>
      <c r="I48" s="15"/>
      <c r="J48" s="18">
        <v>131277</v>
      </c>
    </row>
    <row r="49" spans="1:10" ht="13.5" customHeight="1">
      <c r="A49" s="19"/>
      <c r="B49" s="6" t="s">
        <v>85</v>
      </c>
      <c r="H49" s="16">
        <f>SUM(H47:H48)</f>
        <v>3488651</v>
      </c>
      <c r="I49" s="15"/>
      <c r="J49" s="16">
        <f>SUM(J47:J48)</f>
        <v>3500486</v>
      </c>
    </row>
    <row r="50" spans="1:10" ht="13.5" customHeight="1">
      <c r="A50" s="19"/>
      <c r="B50" s="11" t="s">
        <v>193</v>
      </c>
      <c r="H50" s="16">
        <v>618670</v>
      </c>
      <c r="I50" s="15"/>
      <c r="J50" s="16">
        <v>640993</v>
      </c>
    </row>
    <row r="51" spans="1:10" ht="13.5" customHeight="1">
      <c r="A51" s="19"/>
      <c r="B51" s="6" t="s">
        <v>73</v>
      </c>
      <c r="G51" s="20" t="s">
        <v>187</v>
      </c>
      <c r="H51" s="14">
        <v>704135</v>
      </c>
      <c r="I51" s="15"/>
      <c r="J51" s="14">
        <f>389492+239684</f>
        <v>629176</v>
      </c>
    </row>
    <row r="52" spans="1:10" ht="13.5" customHeight="1">
      <c r="A52" s="19"/>
      <c r="B52" s="6" t="s">
        <v>70</v>
      </c>
      <c r="H52" s="14">
        <v>1306397</v>
      </c>
      <c r="I52" s="31"/>
      <c r="J52" s="14">
        <f>1889900-J51</f>
        <v>1260724</v>
      </c>
    </row>
    <row r="53" spans="1:10" ht="13.5" customHeight="1">
      <c r="A53" s="19"/>
      <c r="B53" s="6" t="s">
        <v>87</v>
      </c>
      <c r="H53" s="18">
        <v>128479</v>
      </c>
      <c r="I53" s="15"/>
      <c r="J53" s="18">
        <f>81990+16230+28664+2123</f>
        <v>129007</v>
      </c>
    </row>
    <row r="54" spans="1:10" ht="15.75" thickBot="1">
      <c r="A54" s="20"/>
      <c r="H54" s="13">
        <f>SUM(H49:H53)</f>
        <v>6246332</v>
      </c>
      <c r="I54" s="15"/>
      <c r="J54" s="13">
        <f>SUM(J49:J53)</f>
        <v>6160386</v>
      </c>
    </row>
    <row r="55" spans="1:10" ht="13.5" customHeight="1" thickTop="1">
      <c r="A55" s="20"/>
      <c r="B55" s="47" t="s">
        <v>103</v>
      </c>
      <c r="C55" s="47"/>
      <c r="D55" s="47"/>
      <c r="E55" s="47"/>
      <c r="F55" s="47"/>
      <c r="G55" s="47"/>
      <c r="H55" s="57">
        <v>387.082924916683</v>
      </c>
      <c r="I55" s="57"/>
      <c r="J55" s="57">
        <v>388.5292387882422</v>
      </c>
    </row>
    <row r="56" spans="1:10" ht="13.5" customHeight="1" thickBot="1">
      <c r="A56" s="20"/>
      <c r="B56" s="58" t="s">
        <v>99</v>
      </c>
      <c r="C56" s="47"/>
      <c r="D56" s="47"/>
      <c r="E56" s="47"/>
      <c r="F56" s="47"/>
      <c r="G56" s="47"/>
      <c r="H56" s="59">
        <v>366.11656307298455</v>
      </c>
      <c r="I56" s="60"/>
      <c r="J56" s="59">
        <v>367.5476550157409</v>
      </c>
    </row>
    <row r="57" spans="1:10" ht="13.5" customHeight="1" thickTop="1">
      <c r="A57" s="20"/>
      <c r="B57" s="58"/>
      <c r="C57" s="47"/>
      <c r="D57" s="47"/>
      <c r="E57" s="47"/>
      <c r="F57" s="47"/>
      <c r="G57" s="47"/>
      <c r="H57" s="213"/>
      <c r="I57" s="60"/>
      <c r="J57" s="213"/>
    </row>
    <row r="58" spans="1:10" ht="13.5" customHeight="1">
      <c r="A58" s="20"/>
      <c r="B58" s="71" t="s">
        <v>57</v>
      </c>
      <c r="C58" s="2" t="s">
        <v>300</v>
      </c>
      <c r="D58" s="47"/>
      <c r="E58" s="47"/>
      <c r="F58" s="47"/>
      <c r="G58" s="47"/>
      <c r="H58" s="213"/>
      <c r="I58" s="60"/>
      <c r="J58" s="213"/>
    </row>
    <row r="59" spans="1:10" ht="13.5" customHeight="1">
      <c r="A59" s="20"/>
      <c r="B59" s="7"/>
      <c r="C59" s="2" t="s">
        <v>413</v>
      </c>
      <c r="D59" s="47"/>
      <c r="E59" s="47"/>
      <c r="F59" s="47"/>
      <c r="G59" s="47"/>
      <c r="H59" s="213"/>
      <c r="I59" s="60"/>
      <c r="J59" s="213"/>
    </row>
    <row r="60" spans="1:10" ht="13.5" customHeight="1">
      <c r="A60" s="20"/>
      <c r="B60" s="58"/>
      <c r="C60" s="47"/>
      <c r="D60" s="47"/>
      <c r="E60" s="47"/>
      <c r="F60" s="47"/>
      <c r="G60" s="47"/>
      <c r="H60" s="213"/>
      <c r="I60" s="60"/>
      <c r="J60" s="213"/>
    </row>
    <row r="61" spans="1:2" ht="14.25" customHeight="1">
      <c r="A61" s="19"/>
      <c r="B61" s="5" t="s">
        <v>145</v>
      </c>
    </row>
    <row r="63" spans="6:10" ht="15">
      <c r="F63" s="5" t="s">
        <v>74</v>
      </c>
      <c r="H63" s="29">
        <f>+H54-H39</f>
        <v>0</v>
      </c>
      <c r="J63" s="29">
        <f>+J54-J39</f>
        <v>0</v>
      </c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8" customWidth="1"/>
    <col min="12" max="12" width="15.5" style="98" customWidth="1"/>
    <col min="13" max="13" width="13.83203125" style="99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5"/>
      <c r="L1" s="96"/>
      <c r="M1" s="97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100"/>
      <c r="L3" s="100"/>
      <c r="M3" s="101"/>
    </row>
    <row r="4" spans="1:12" ht="13.5" customHeight="1">
      <c r="A4" s="291" t="s">
        <v>77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3.5" customHeight="1">
      <c r="A5" s="295" t="s">
        <v>146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12" ht="13.5" customHeight="1">
      <c r="A6" s="102"/>
      <c r="B6" s="103"/>
      <c r="C6" s="103"/>
      <c r="D6" s="103"/>
      <c r="E6" s="103"/>
      <c r="F6" s="103"/>
      <c r="G6" s="104"/>
      <c r="H6" s="104"/>
      <c r="I6" s="104"/>
      <c r="J6" s="104"/>
      <c r="K6" s="105"/>
      <c r="L6" s="105"/>
    </row>
    <row r="7" spans="1:12" ht="13.5" customHeight="1">
      <c r="A7" s="102"/>
      <c r="B7" s="103"/>
      <c r="C7" s="103"/>
      <c r="D7" s="103"/>
      <c r="E7" s="103"/>
      <c r="F7" s="103"/>
      <c r="G7" s="104"/>
      <c r="H7" s="104"/>
      <c r="I7" s="104"/>
      <c r="J7" s="104"/>
      <c r="K7" s="105"/>
      <c r="L7" s="105"/>
    </row>
    <row r="8" spans="1:14" ht="16.5" customHeight="1">
      <c r="A8" s="104"/>
      <c r="B8" s="296" t="s">
        <v>131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N8" s="5" t="s">
        <v>52</v>
      </c>
    </row>
    <row r="9" spans="1:14" ht="15" customHeight="1">
      <c r="A9" s="104"/>
      <c r="B9" s="296" t="s">
        <v>303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N9" s="5" t="s">
        <v>52</v>
      </c>
    </row>
    <row r="10" spans="1:12" ht="13.5" customHeight="1">
      <c r="A10" s="291" t="s">
        <v>134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</row>
    <row r="11" spans="1:13" ht="10.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6"/>
      <c r="L11" s="106"/>
      <c r="M11" s="107"/>
    </row>
    <row r="12" spans="1:13" ht="10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6"/>
      <c r="L12" s="106"/>
      <c r="M12" s="107"/>
    </row>
    <row r="13" spans="1:13" ht="10.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6"/>
      <c r="L13" s="106"/>
      <c r="M13" s="107"/>
    </row>
    <row r="14" spans="1:15" ht="10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6"/>
      <c r="L14" s="106"/>
      <c r="M14" s="107"/>
      <c r="O14" s="109"/>
    </row>
    <row r="15" spans="1:15" ht="19.5" customHeight="1">
      <c r="A15" s="94"/>
      <c r="B15" s="94"/>
      <c r="C15" s="94"/>
      <c r="D15" s="94"/>
      <c r="E15" s="94"/>
      <c r="F15" s="1"/>
      <c r="G15" s="168" t="s">
        <v>251</v>
      </c>
      <c r="H15" s="169"/>
      <c r="I15" s="169"/>
      <c r="J15" s="88"/>
      <c r="K15" s="292" t="s">
        <v>252</v>
      </c>
      <c r="L15" s="292"/>
      <c r="M15" s="110"/>
      <c r="O15" s="109"/>
    </row>
    <row r="16" spans="1:15" ht="19.5" customHeight="1">
      <c r="A16" s="94"/>
      <c r="B16" s="94"/>
      <c r="C16" s="94"/>
      <c r="D16" s="94"/>
      <c r="E16" s="94"/>
      <c r="F16" s="1"/>
      <c r="G16" s="168" t="s">
        <v>253</v>
      </c>
      <c r="H16" s="169"/>
      <c r="I16" s="169"/>
      <c r="J16" s="88"/>
      <c r="K16" s="292" t="s">
        <v>253</v>
      </c>
      <c r="L16" s="292"/>
      <c r="M16" s="110"/>
      <c r="O16" s="109"/>
    </row>
    <row r="17" spans="1:15" ht="19.5" customHeight="1">
      <c r="A17" s="94"/>
      <c r="B17" s="94"/>
      <c r="C17" s="94"/>
      <c r="D17" s="94"/>
      <c r="E17" s="94"/>
      <c r="F17" s="1"/>
      <c r="G17" s="171" t="s">
        <v>304</v>
      </c>
      <c r="H17" s="171" t="s">
        <v>305</v>
      </c>
      <c r="I17" s="172" t="s">
        <v>98</v>
      </c>
      <c r="J17" s="170"/>
      <c r="K17" s="173" t="str">
        <f>G17</f>
        <v>31/10/03</v>
      </c>
      <c r="L17" s="173" t="str">
        <f>H17</f>
        <v>31/10/02</v>
      </c>
      <c r="M17" s="111" t="s">
        <v>98</v>
      </c>
      <c r="O17" s="109"/>
    </row>
    <row r="18" spans="1:15" ht="19.5" customHeight="1">
      <c r="A18" s="94"/>
      <c r="B18" s="94"/>
      <c r="C18" s="94"/>
      <c r="D18" s="94"/>
      <c r="E18" s="94"/>
      <c r="F18" s="170" t="s">
        <v>133</v>
      </c>
      <c r="G18" s="170" t="s">
        <v>54</v>
      </c>
      <c r="H18" s="170" t="s">
        <v>54</v>
      </c>
      <c r="I18" s="172" t="s">
        <v>76</v>
      </c>
      <c r="J18" s="170"/>
      <c r="K18" s="174" t="s">
        <v>54</v>
      </c>
      <c r="L18" s="174" t="s">
        <v>54</v>
      </c>
      <c r="M18" s="111" t="s">
        <v>76</v>
      </c>
      <c r="O18" s="109"/>
    </row>
    <row r="19" spans="1:15" ht="15.75" customHeight="1">
      <c r="A19" s="94"/>
      <c r="B19" s="94"/>
      <c r="C19" s="94"/>
      <c r="D19" s="94"/>
      <c r="E19" s="94"/>
      <c r="F19" s="94"/>
      <c r="G19" s="104"/>
      <c r="H19" s="104"/>
      <c r="I19" s="104"/>
      <c r="J19" s="104"/>
      <c r="K19" s="105"/>
      <c r="L19" s="245"/>
      <c r="O19" s="109"/>
    </row>
    <row r="20" spans="1:15" ht="12" customHeight="1">
      <c r="A20" s="94"/>
      <c r="B20" s="94"/>
      <c r="C20" s="94"/>
      <c r="D20" s="94"/>
      <c r="E20" s="94"/>
      <c r="F20" s="94"/>
      <c r="G20" s="104"/>
      <c r="H20" s="104"/>
      <c r="I20" s="104"/>
      <c r="J20" s="104"/>
      <c r="K20" s="105"/>
      <c r="L20" s="105"/>
      <c r="O20" s="109"/>
    </row>
    <row r="21" spans="1:15" ht="12" customHeight="1">
      <c r="A21" s="94"/>
      <c r="B21" s="94"/>
      <c r="C21" s="94"/>
      <c r="D21" s="94"/>
      <c r="E21" s="94"/>
      <c r="F21" s="94"/>
      <c r="G21" s="104"/>
      <c r="H21" s="104"/>
      <c r="I21" s="104"/>
      <c r="J21" s="104"/>
      <c r="K21" s="105"/>
      <c r="L21" s="105"/>
      <c r="O21" s="109"/>
    </row>
    <row r="22" spans="1:15" ht="17.25" customHeight="1" thickBot="1">
      <c r="A22" s="112"/>
      <c r="B22" s="112" t="s">
        <v>135</v>
      </c>
      <c r="C22" s="104"/>
      <c r="D22" s="113"/>
      <c r="E22" s="94"/>
      <c r="F22" s="94"/>
      <c r="G22" s="142">
        <v>216443</v>
      </c>
      <c r="H22" s="139">
        <v>453092</v>
      </c>
      <c r="I22" s="138" t="s">
        <v>102</v>
      </c>
      <c r="J22" s="143"/>
      <c r="K22" s="144">
        <v>393790</v>
      </c>
      <c r="L22" s="144">
        <v>1167435</v>
      </c>
      <c r="M22" s="114" t="s">
        <v>102</v>
      </c>
      <c r="O22" s="109"/>
    </row>
    <row r="23" spans="1:15" ht="8.25" customHeight="1" thickTop="1">
      <c r="A23" s="94"/>
      <c r="B23" s="94"/>
      <c r="C23" s="94"/>
      <c r="D23" s="94"/>
      <c r="E23" s="94"/>
      <c r="F23" s="94"/>
      <c r="G23" s="145"/>
      <c r="H23" s="145"/>
      <c r="I23" s="145"/>
      <c r="J23" s="145"/>
      <c r="K23" s="146"/>
      <c r="L23" s="145"/>
      <c r="O23" s="109"/>
    </row>
    <row r="24" spans="1:15" ht="17.25" customHeight="1" thickBot="1">
      <c r="A24" s="94" t="s">
        <v>52</v>
      </c>
      <c r="B24" s="112" t="s">
        <v>136</v>
      </c>
      <c r="C24" s="112"/>
      <c r="D24" s="94"/>
      <c r="E24" s="94"/>
      <c r="F24" s="94"/>
      <c r="G24" s="147">
        <v>41069</v>
      </c>
      <c r="H24" s="140">
        <v>101308</v>
      </c>
      <c r="I24" s="148"/>
      <c r="J24" s="149"/>
      <c r="K24" s="147">
        <v>68435</v>
      </c>
      <c r="L24" s="147">
        <v>209319</v>
      </c>
      <c r="M24" s="114" t="s">
        <v>102</v>
      </c>
      <c r="O24" s="109"/>
    </row>
    <row r="25" spans="1:15" ht="8.25" customHeight="1" thickTop="1">
      <c r="A25" s="94"/>
      <c r="B25" s="94"/>
      <c r="C25" s="94"/>
      <c r="D25" s="94"/>
      <c r="E25" s="94"/>
      <c r="F25" s="94"/>
      <c r="G25" s="150"/>
      <c r="H25" s="151"/>
      <c r="I25" s="150"/>
      <c r="J25" s="150"/>
      <c r="K25" s="152"/>
      <c r="L25" s="152"/>
      <c r="O25" s="109"/>
    </row>
    <row r="26" spans="1:15" ht="17.25" customHeight="1" thickBot="1">
      <c r="A26" s="94"/>
      <c r="B26" s="112" t="s">
        <v>231</v>
      </c>
      <c r="C26" s="112"/>
      <c r="D26" s="94"/>
      <c r="E26" s="94"/>
      <c r="F26" s="94"/>
      <c r="G26" s="143">
        <v>43186</v>
      </c>
      <c r="H26" s="140">
        <v>49003</v>
      </c>
      <c r="I26" s="148"/>
      <c r="J26" s="143"/>
      <c r="K26" s="152">
        <v>63414</v>
      </c>
      <c r="L26" s="152">
        <v>74146</v>
      </c>
      <c r="M26" s="114" t="s">
        <v>102</v>
      </c>
      <c r="O26" s="109"/>
    </row>
    <row r="27" spans="1:15" ht="17.25" customHeight="1" thickTop="1">
      <c r="A27" s="94"/>
      <c r="B27" s="112" t="s">
        <v>137</v>
      </c>
      <c r="C27" s="112"/>
      <c r="D27" s="94"/>
      <c r="E27" s="94"/>
      <c r="F27" s="94"/>
      <c r="G27" s="143">
        <v>-42694</v>
      </c>
      <c r="H27" s="140">
        <v>-48875</v>
      </c>
      <c r="I27" s="148"/>
      <c r="J27" s="143"/>
      <c r="K27" s="152">
        <v>-80739</v>
      </c>
      <c r="L27" s="152">
        <v>-78988</v>
      </c>
      <c r="M27" s="115"/>
      <c r="O27" s="109"/>
    </row>
    <row r="28" spans="1:15" ht="17.25" customHeight="1">
      <c r="A28" s="94"/>
      <c r="B28" s="112" t="s">
        <v>164</v>
      </c>
      <c r="C28" s="112"/>
      <c r="D28" s="94"/>
      <c r="E28" s="94"/>
      <c r="F28" s="94"/>
      <c r="G28" s="143">
        <v>35216</v>
      </c>
      <c r="H28" s="140">
        <v>29230</v>
      </c>
      <c r="I28" s="148"/>
      <c r="J28" s="143"/>
      <c r="K28" s="152">
        <v>74828</v>
      </c>
      <c r="L28" s="152">
        <v>29114</v>
      </c>
      <c r="M28" s="115"/>
      <c r="O28" s="109"/>
    </row>
    <row r="29" spans="1:15" ht="7.5" customHeight="1">
      <c r="A29" s="112"/>
      <c r="B29" s="112"/>
      <c r="C29" s="112"/>
      <c r="D29" s="94"/>
      <c r="E29" s="94"/>
      <c r="F29" s="94"/>
      <c r="G29" s="155"/>
      <c r="H29" s="155"/>
      <c r="I29" s="145"/>
      <c r="J29" s="145"/>
      <c r="K29" s="154"/>
      <c r="L29" s="155"/>
      <c r="O29" s="109"/>
    </row>
    <row r="30" spans="1:15" ht="17.25" customHeight="1">
      <c r="A30" s="112"/>
      <c r="B30" s="112" t="s">
        <v>138</v>
      </c>
      <c r="C30" s="112"/>
      <c r="D30" s="94"/>
      <c r="E30" s="94"/>
      <c r="F30" s="94"/>
      <c r="G30" s="146">
        <f>SUM(G24:G28)</f>
        <v>76777</v>
      </c>
      <c r="H30" s="146">
        <f>SUM(H24:H28)</f>
        <v>130666</v>
      </c>
      <c r="I30" s="145"/>
      <c r="J30" s="145"/>
      <c r="K30" s="146">
        <f>SUM(K24:K28)</f>
        <v>125938</v>
      </c>
      <c r="L30" s="146">
        <f>SUM(L24:L28)</f>
        <v>233591</v>
      </c>
      <c r="O30" s="109"/>
    </row>
    <row r="31" spans="1:15" ht="7.5" customHeight="1">
      <c r="A31" s="94"/>
      <c r="B31" s="94"/>
      <c r="C31" s="112"/>
      <c r="D31" s="94"/>
      <c r="E31" s="94"/>
      <c r="F31" s="94"/>
      <c r="G31" s="145"/>
      <c r="H31" s="145"/>
      <c r="I31" s="145"/>
      <c r="J31" s="145"/>
      <c r="K31" s="146"/>
      <c r="L31" s="145"/>
      <c r="O31" s="109"/>
    </row>
    <row r="32" spans="1:15" ht="17.25" customHeight="1">
      <c r="A32" s="94"/>
      <c r="B32" s="113" t="s">
        <v>139</v>
      </c>
      <c r="C32" s="112"/>
      <c r="D32" s="94"/>
      <c r="E32" s="94"/>
      <c r="F32" s="94" t="s">
        <v>140</v>
      </c>
      <c r="G32" s="155">
        <v>-20993</v>
      </c>
      <c r="H32" s="140">
        <v>-47723</v>
      </c>
      <c r="I32" s="145"/>
      <c r="J32" s="145"/>
      <c r="K32" s="154">
        <v>-41312</v>
      </c>
      <c r="L32" s="140">
        <v>-87309</v>
      </c>
      <c r="O32" s="109"/>
    </row>
    <row r="33" spans="1:15" ht="8.25" customHeight="1">
      <c r="A33" s="94"/>
      <c r="B33" s="94"/>
      <c r="C33" s="94"/>
      <c r="D33" s="94"/>
      <c r="E33" s="94"/>
      <c r="F33" s="94"/>
      <c r="G33" s="156"/>
      <c r="H33" s="157"/>
      <c r="I33" s="158"/>
      <c r="J33" s="145"/>
      <c r="K33" s="146"/>
      <c r="L33" s="157"/>
      <c r="O33" s="109"/>
    </row>
    <row r="34" spans="1:15" ht="17.25" customHeight="1">
      <c r="A34" s="94"/>
      <c r="B34" s="112" t="s">
        <v>27</v>
      </c>
      <c r="C34" s="112"/>
      <c r="D34" s="94"/>
      <c r="E34" s="94"/>
      <c r="F34" s="94"/>
      <c r="G34" s="146">
        <f>+G30+G32</f>
        <v>55784</v>
      </c>
      <c r="H34" s="146">
        <f>+H30+H32</f>
        <v>82943</v>
      </c>
      <c r="I34" s="148" t="s">
        <v>102</v>
      </c>
      <c r="J34" s="159"/>
      <c r="K34" s="146">
        <f>+K30+K32</f>
        <v>84626</v>
      </c>
      <c r="L34" s="146">
        <f>+L30+L32</f>
        <v>146282</v>
      </c>
      <c r="M34" s="115" t="s">
        <v>102</v>
      </c>
      <c r="O34" s="109"/>
    </row>
    <row r="35" spans="1:15" ht="8.25" customHeight="1">
      <c r="A35" s="94"/>
      <c r="B35" s="94"/>
      <c r="C35" s="94"/>
      <c r="D35" s="94"/>
      <c r="E35" s="94"/>
      <c r="F35" s="94"/>
      <c r="G35" s="145"/>
      <c r="H35" s="158"/>
      <c r="I35" s="158"/>
      <c r="J35" s="145"/>
      <c r="K35" s="146"/>
      <c r="L35" s="158"/>
      <c r="O35" s="109"/>
    </row>
    <row r="36" spans="1:15" ht="17.25" customHeight="1">
      <c r="A36" s="94"/>
      <c r="B36" s="112" t="s">
        <v>69</v>
      </c>
      <c r="C36" s="112"/>
      <c r="D36" s="94"/>
      <c r="E36" s="94"/>
      <c r="F36" s="94"/>
      <c r="G36" s="153">
        <v>-2088</v>
      </c>
      <c r="H36" s="141">
        <v>-15416</v>
      </c>
      <c r="I36" s="148" t="s">
        <v>102</v>
      </c>
      <c r="J36" s="160"/>
      <c r="K36" s="154">
        <v>-3576</v>
      </c>
      <c r="L36" s="141">
        <v>-50796</v>
      </c>
      <c r="M36" s="115" t="s">
        <v>102</v>
      </c>
      <c r="O36" s="109"/>
    </row>
    <row r="37" spans="1:15" ht="8.25" customHeight="1">
      <c r="A37" s="94"/>
      <c r="B37" s="94"/>
      <c r="C37" s="94"/>
      <c r="D37" s="94"/>
      <c r="E37" s="94"/>
      <c r="F37" s="94"/>
      <c r="G37" s="156"/>
      <c r="H37" s="156"/>
      <c r="I37" s="155"/>
      <c r="J37" s="145"/>
      <c r="K37" s="161"/>
      <c r="L37" s="156"/>
      <c r="M37" s="116"/>
      <c r="O37" s="109"/>
    </row>
    <row r="38" spans="1:15" ht="17.25" customHeight="1">
      <c r="A38" s="94"/>
      <c r="B38" s="113" t="s">
        <v>28</v>
      </c>
      <c r="C38" s="104"/>
      <c r="D38" s="94"/>
      <c r="E38" s="94"/>
      <c r="F38" s="94"/>
      <c r="G38" s="145"/>
      <c r="H38" s="145"/>
      <c r="I38" s="145"/>
      <c r="J38" s="145"/>
      <c r="K38" s="146"/>
      <c r="L38" s="145"/>
      <c r="O38" s="109"/>
    </row>
    <row r="39" spans="1:15" ht="17.25" customHeight="1" thickBot="1">
      <c r="A39" s="94"/>
      <c r="B39" s="94"/>
      <c r="C39" s="113" t="s">
        <v>141</v>
      </c>
      <c r="D39" s="94"/>
      <c r="E39" s="94"/>
      <c r="F39" s="94"/>
      <c r="G39" s="162">
        <f>SUM(G33:G37)</f>
        <v>53696</v>
      </c>
      <c r="H39" s="162">
        <f>SUM(H33:H37)</f>
        <v>67527</v>
      </c>
      <c r="I39" s="148" t="s">
        <v>102</v>
      </c>
      <c r="J39" s="145"/>
      <c r="K39" s="162">
        <f>SUM(K33:K37)</f>
        <v>81050</v>
      </c>
      <c r="L39" s="162">
        <f>SUM(L33:L37)</f>
        <v>95486</v>
      </c>
      <c r="M39" s="115" t="s">
        <v>102</v>
      </c>
      <c r="O39" s="109"/>
    </row>
    <row r="40" spans="1:15" ht="12" customHeight="1" thickTop="1">
      <c r="A40" s="94"/>
      <c r="B40" s="94"/>
      <c r="C40" s="113"/>
      <c r="D40" s="94"/>
      <c r="E40" s="94"/>
      <c r="F40" s="94"/>
      <c r="G40" s="145"/>
      <c r="H40" s="145"/>
      <c r="I40" s="145"/>
      <c r="J40" s="145"/>
      <c r="K40" s="146"/>
      <c r="L40" s="145"/>
      <c r="O40" s="109"/>
    </row>
    <row r="41" spans="1:15" ht="17.25" customHeight="1">
      <c r="A41" s="104"/>
      <c r="B41" s="104" t="s">
        <v>29</v>
      </c>
      <c r="C41" s="117"/>
      <c r="D41" s="104"/>
      <c r="E41" s="104"/>
      <c r="F41" s="104"/>
      <c r="G41" s="163"/>
      <c r="H41" s="163" t="s">
        <v>52</v>
      </c>
      <c r="I41" s="163"/>
      <c r="J41" s="163"/>
      <c r="K41" s="164"/>
      <c r="L41" s="163" t="s">
        <v>52</v>
      </c>
      <c r="O41" s="109"/>
    </row>
    <row r="42" spans="1:15" ht="8.25" customHeight="1">
      <c r="A42" s="104"/>
      <c r="B42" s="104"/>
      <c r="C42" s="104"/>
      <c r="D42" s="104"/>
      <c r="E42" s="104"/>
      <c r="F42" s="104"/>
      <c r="G42" s="163"/>
      <c r="H42" s="163"/>
      <c r="I42" s="163"/>
      <c r="J42" s="163"/>
      <c r="K42" s="164"/>
      <c r="L42" s="163"/>
      <c r="O42" s="109"/>
    </row>
    <row r="43" spans="1:15" ht="17.25" customHeight="1" thickBot="1">
      <c r="A43" s="104"/>
      <c r="B43" s="104"/>
      <c r="C43" s="112" t="s">
        <v>142</v>
      </c>
      <c r="D43" s="104"/>
      <c r="E43" s="104"/>
      <c r="F43" s="118" t="s">
        <v>143</v>
      </c>
      <c r="G43" s="211">
        <v>6.192096128786742</v>
      </c>
      <c r="H43" s="179">
        <v>7.787440594053698</v>
      </c>
      <c r="I43" s="165" t="s">
        <v>102</v>
      </c>
      <c r="J43" s="163"/>
      <c r="K43" s="209">
        <v>9.34649492025785</v>
      </c>
      <c r="L43" s="179">
        <v>11.011766442516494</v>
      </c>
      <c r="M43" s="119" t="s">
        <v>102</v>
      </c>
      <c r="O43" s="109"/>
    </row>
    <row r="44" spans="1:15" ht="6.75" customHeight="1" thickTop="1">
      <c r="A44" s="104"/>
      <c r="B44" s="104"/>
      <c r="C44" s="117"/>
      <c r="D44" s="104"/>
      <c r="E44" s="104" t="s">
        <v>52</v>
      </c>
      <c r="F44" s="104"/>
      <c r="G44" s="212" t="s">
        <v>52</v>
      </c>
      <c r="H44" s="163"/>
      <c r="I44" s="163"/>
      <c r="J44" s="163"/>
      <c r="K44" s="210"/>
      <c r="L44" s="181"/>
      <c r="O44" s="109"/>
    </row>
    <row r="45" spans="1:15" ht="17.25" customHeight="1" thickBot="1">
      <c r="A45" s="104"/>
      <c r="B45" s="104"/>
      <c r="C45" s="293" t="s">
        <v>144</v>
      </c>
      <c r="D45" s="294"/>
      <c r="E45" s="294"/>
      <c r="F45" s="118" t="s">
        <v>143</v>
      </c>
      <c r="G45" s="180">
        <v>4.164232894500158</v>
      </c>
      <c r="H45" s="180">
        <v>5.310636802810715</v>
      </c>
      <c r="I45" s="166" t="s">
        <v>102</v>
      </c>
      <c r="J45" s="167"/>
      <c r="K45" s="209">
        <v>6.477524789764806</v>
      </c>
      <c r="L45" s="180">
        <v>7.8409134826526135</v>
      </c>
      <c r="M45" s="120" t="s">
        <v>102</v>
      </c>
      <c r="O45" s="109"/>
    </row>
    <row r="46" spans="1:15" ht="11.25" customHeight="1" thickTop="1">
      <c r="A46" s="104"/>
      <c r="B46" s="104"/>
      <c r="C46" s="117"/>
      <c r="D46" s="104"/>
      <c r="E46" s="104"/>
      <c r="F46" s="104"/>
      <c r="G46" s="178"/>
      <c r="H46" s="176"/>
      <c r="I46" s="176"/>
      <c r="J46" s="49"/>
      <c r="K46" s="175"/>
      <c r="L46" s="176"/>
      <c r="M46" s="121"/>
      <c r="O46" s="109"/>
    </row>
    <row r="47" spans="1:15" ht="11.25" customHeight="1">
      <c r="A47" s="104"/>
      <c r="B47" s="104"/>
      <c r="C47" s="122"/>
      <c r="D47" s="104"/>
      <c r="E47" s="104"/>
      <c r="F47" s="104"/>
      <c r="G47" s="49"/>
      <c r="H47" s="49"/>
      <c r="I47" s="49"/>
      <c r="J47" s="49"/>
      <c r="K47" s="177"/>
      <c r="L47" s="49"/>
      <c r="O47" s="109"/>
    </row>
    <row r="48" spans="1:15" ht="17.25" customHeight="1">
      <c r="A48" s="104"/>
      <c r="B48" s="104"/>
      <c r="C48" s="122"/>
      <c r="D48" s="104"/>
      <c r="E48" s="104"/>
      <c r="F48" s="104"/>
      <c r="G48" s="49"/>
      <c r="H48" s="49"/>
      <c r="I48" s="49"/>
      <c r="J48" s="49"/>
      <c r="K48" s="177"/>
      <c r="L48" s="49"/>
      <c r="O48" s="109"/>
    </row>
    <row r="49" spans="1:15" ht="17.25" customHeight="1">
      <c r="A49" s="104"/>
      <c r="B49" s="104"/>
      <c r="C49" s="117"/>
      <c r="D49" s="104"/>
      <c r="E49" s="104"/>
      <c r="F49" s="104"/>
      <c r="G49" s="226"/>
      <c r="H49" s="226"/>
      <c r="I49" s="176"/>
      <c r="J49" s="54"/>
      <c r="K49" s="227"/>
      <c r="L49" s="226"/>
      <c r="O49" s="109"/>
    </row>
    <row r="50" spans="3:15" ht="16.5" customHeight="1">
      <c r="C50" s="77"/>
      <c r="L50" s="5"/>
      <c r="O50" s="109"/>
    </row>
    <row r="51" spans="3:15" ht="17.25" customHeight="1">
      <c r="C51" s="77"/>
      <c r="O51" s="109"/>
    </row>
    <row r="52" spans="3:15" ht="11.25" customHeight="1">
      <c r="C52" s="77"/>
      <c r="O52" s="109"/>
    </row>
    <row r="53" spans="2:15" ht="15.75" customHeight="1">
      <c r="B53" s="123"/>
      <c r="O53" s="109"/>
    </row>
    <row r="54" spans="2:15" ht="16.5" customHeight="1">
      <c r="B54" s="123"/>
      <c r="O54" s="109"/>
    </row>
    <row r="55" spans="3:15" ht="17.25" customHeight="1">
      <c r="C55" s="77"/>
      <c r="O55" s="109"/>
    </row>
    <row r="56" spans="2:15" ht="18.75" customHeight="1">
      <c r="B56" s="228" t="s">
        <v>145</v>
      </c>
      <c r="C56" s="77"/>
      <c r="O56" s="109"/>
    </row>
    <row r="57" spans="3:15" ht="11.25" customHeight="1">
      <c r="C57" s="77"/>
      <c r="O57" s="109"/>
    </row>
    <row r="58" spans="3:15" ht="18.75">
      <c r="C58" s="56"/>
      <c r="O58" s="109"/>
    </row>
    <row r="59" ht="18.75">
      <c r="O59" s="109"/>
    </row>
    <row r="61" ht="15">
      <c r="N61" s="5" t="s">
        <v>52</v>
      </c>
    </row>
    <row r="62" spans="7:12" ht="15">
      <c r="G62" s="15"/>
      <c r="L62" s="124"/>
    </row>
    <row r="63" spans="7:12" ht="15">
      <c r="G63" s="31"/>
      <c r="L63" s="125"/>
    </row>
    <row r="64" spans="7:12" ht="15">
      <c r="G64" s="31"/>
      <c r="H64" s="36"/>
      <c r="I64" s="36"/>
      <c r="J64" s="36"/>
      <c r="K64" s="126"/>
      <c r="L64" s="125"/>
    </row>
    <row r="65" spans="7:12" ht="15">
      <c r="G65" s="36"/>
      <c r="H65" s="36"/>
      <c r="I65" s="36"/>
      <c r="J65" s="36"/>
      <c r="K65" s="126"/>
      <c r="L65" s="126"/>
    </row>
    <row r="66" spans="7:12" ht="15">
      <c r="G66" s="36"/>
      <c r="H66" s="36"/>
      <c r="I66" s="36"/>
      <c r="J66" s="36"/>
      <c r="K66" s="126"/>
      <c r="L66" s="126"/>
    </row>
    <row r="67" spans="7:12" ht="15">
      <c r="G67" s="36"/>
      <c r="H67" s="36"/>
      <c r="I67" s="36"/>
      <c r="J67" s="36"/>
      <c r="K67" s="126"/>
      <c r="L67" s="126"/>
    </row>
    <row r="68" spans="7:12" ht="15">
      <c r="G68" s="36"/>
      <c r="H68" s="36"/>
      <c r="I68" s="36"/>
      <c r="J68" s="36"/>
      <c r="K68" s="126"/>
      <c r="L68" s="126"/>
    </row>
    <row r="69" spans="7:12" ht="15">
      <c r="G69" s="38"/>
      <c r="H69" s="36"/>
      <c r="I69" s="36"/>
      <c r="J69" s="36"/>
      <c r="K69" s="126"/>
      <c r="L69" s="126"/>
    </row>
    <row r="70" spans="7:12" ht="15">
      <c r="G70" s="36"/>
      <c r="H70" s="36"/>
      <c r="I70" s="36"/>
      <c r="J70" s="36"/>
      <c r="K70" s="126"/>
      <c r="L70" s="126"/>
    </row>
    <row r="71" spans="7:12" ht="15">
      <c r="G71" s="36"/>
      <c r="H71" s="36"/>
      <c r="I71" s="36"/>
      <c r="J71" s="36"/>
      <c r="K71" s="126"/>
      <c r="L71" s="126"/>
    </row>
    <row r="72" spans="7:12" ht="15">
      <c r="G72" s="36"/>
      <c r="H72" s="36"/>
      <c r="I72" s="36"/>
      <c r="J72" s="36"/>
      <c r="K72" s="126"/>
      <c r="L72" s="126"/>
    </row>
    <row r="73" spans="7:12" ht="15">
      <c r="G73" s="36"/>
      <c r="H73" s="36"/>
      <c r="I73" s="36"/>
      <c r="J73" s="36"/>
      <c r="K73" s="126"/>
      <c r="L73" s="126"/>
    </row>
    <row r="74" spans="7:12" ht="15">
      <c r="G74" s="36"/>
      <c r="H74" s="36"/>
      <c r="I74" s="36"/>
      <c r="J74" s="36"/>
      <c r="K74" s="126"/>
      <c r="L74" s="126"/>
    </row>
    <row r="75" spans="7:12" ht="15">
      <c r="G75" s="36"/>
      <c r="H75" s="36"/>
      <c r="I75" s="36"/>
      <c r="J75" s="36"/>
      <c r="K75" s="126"/>
      <c r="L75" s="126"/>
    </row>
    <row r="76" spans="7:12" ht="15">
      <c r="G76" s="36"/>
      <c r="H76" s="36"/>
      <c r="I76" s="36"/>
      <c r="J76" s="36"/>
      <c r="K76" s="126"/>
      <c r="L76" s="127"/>
    </row>
  </sheetData>
  <mergeCells count="8">
    <mergeCell ref="A10:L10"/>
    <mergeCell ref="K15:L15"/>
    <mergeCell ref="C45:E45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4"/>
  <sheetViews>
    <sheetView workbookViewId="0" topLeftCell="B4">
      <selection activeCell="D11" sqref="D1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291" t="s">
        <v>77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128"/>
      <c r="M3" s="128"/>
      <c r="N3" s="128"/>
      <c r="O3" s="128"/>
    </row>
    <row r="4" spans="1:15" ht="15" customHeight="1">
      <c r="A4" s="295" t="s">
        <v>146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29"/>
      <c r="M4" s="129"/>
      <c r="N4" s="129"/>
      <c r="O4" s="129"/>
    </row>
    <row r="5" spans="1:15" ht="1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4"/>
    </row>
    <row r="6" spans="1:15" ht="15" customHeight="1">
      <c r="A6" s="296" t="s">
        <v>131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93"/>
      <c r="M6" s="93"/>
      <c r="N6" s="93"/>
      <c r="O6" s="93"/>
    </row>
    <row r="7" spans="1:15" ht="15" customHeight="1">
      <c r="A7" s="296" t="s">
        <v>303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93"/>
      <c r="M7" s="93"/>
      <c r="N7" s="93"/>
      <c r="O7" s="93"/>
    </row>
    <row r="8" spans="1:15" ht="15" customHeight="1">
      <c r="A8" s="291" t="s">
        <v>149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135"/>
      <c r="M8" s="135"/>
      <c r="N8" s="135"/>
      <c r="O8" s="135"/>
    </row>
    <row r="9" spans="1:15" ht="1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35"/>
      <c r="M9" s="135"/>
      <c r="N9" s="135"/>
      <c r="O9" s="135"/>
    </row>
    <row r="10" spans="1:15" ht="1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O10" s="104"/>
    </row>
    <row r="11" spans="9:15" ht="15" customHeight="1">
      <c r="I11" s="297" t="s">
        <v>150</v>
      </c>
      <c r="J11" s="297"/>
      <c r="O11" s="104"/>
    </row>
    <row r="12" spans="7:15" ht="15" customHeight="1">
      <c r="G12" s="86" t="s">
        <v>151</v>
      </c>
      <c r="H12" s="86" t="s">
        <v>151</v>
      </c>
      <c r="I12" s="86" t="s">
        <v>152</v>
      </c>
      <c r="O12" s="104"/>
    </row>
    <row r="13" spans="7:15" ht="15" customHeight="1">
      <c r="G13" s="86" t="s">
        <v>153</v>
      </c>
      <c r="H13" s="86" t="s">
        <v>154</v>
      </c>
      <c r="I13" s="86" t="s">
        <v>155</v>
      </c>
      <c r="J13" s="86" t="s">
        <v>156</v>
      </c>
      <c r="K13" s="86" t="s">
        <v>95</v>
      </c>
      <c r="O13" s="104"/>
    </row>
    <row r="14" spans="7:15" ht="15" customHeight="1">
      <c r="G14" s="86" t="s">
        <v>157</v>
      </c>
      <c r="H14" s="86" t="s">
        <v>157</v>
      </c>
      <c r="I14" s="86" t="s">
        <v>157</v>
      </c>
      <c r="J14" s="86" t="s">
        <v>54</v>
      </c>
      <c r="K14" s="86" t="s">
        <v>54</v>
      </c>
      <c r="O14" s="109"/>
    </row>
    <row r="15" ht="15" customHeight="1">
      <c r="O15" s="109"/>
    </row>
    <row r="16" spans="2:15" ht="15" customHeight="1">
      <c r="B16" s="104" t="s">
        <v>307</v>
      </c>
      <c r="C16" s="2"/>
      <c r="D16" s="2"/>
      <c r="E16" s="2"/>
      <c r="F16" s="2"/>
      <c r="G16" s="14">
        <v>866646</v>
      </c>
      <c r="H16" s="14">
        <v>934105</v>
      </c>
      <c r="I16" s="14">
        <f>53630+19770</f>
        <v>73400</v>
      </c>
      <c r="J16" s="14">
        <v>1591306</v>
      </c>
      <c r="K16" s="14">
        <f>SUM(G16:J16)</f>
        <v>3465457</v>
      </c>
      <c r="O16" s="109"/>
    </row>
    <row r="17" spans="2:15" ht="15" customHeight="1">
      <c r="B17" s="104"/>
      <c r="C17" s="2"/>
      <c r="D17" s="2"/>
      <c r="E17" s="2"/>
      <c r="F17" s="2"/>
      <c r="G17" s="14"/>
      <c r="H17" s="14"/>
      <c r="I17" s="14"/>
      <c r="J17" s="14"/>
      <c r="K17" s="14"/>
      <c r="O17" s="109"/>
    </row>
    <row r="18" spans="2:15" ht="15" customHeight="1">
      <c r="B18" s="104" t="s">
        <v>489</v>
      </c>
      <c r="C18" s="2"/>
      <c r="D18" s="2"/>
      <c r="E18" s="2"/>
      <c r="F18" s="2"/>
      <c r="G18" s="14"/>
      <c r="H18" s="14"/>
      <c r="I18" s="14"/>
      <c r="J18" s="14"/>
      <c r="K18" s="14"/>
      <c r="O18" s="109"/>
    </row>
    <row r="19" spans="2:15" ht="15" customHeight="1">
      <c r="B19" s="276" t="s">
        <v>490</v>
      </c>
      <c r="C19" s="2"/>
      <c r="D19" s="2"/>
      <c r="E19" s="2"/>
      <c r="F19" s="2"/>
      <c r="G19" s="14">
        <v>0</v>
      </c>
      <c r="H19" s="14">
        <v>0</v>
      </c>
      <c r="I19" s="14">
        <v>0</v>
      </c>
      <c r="J19" s="14">
        <v>-116941</v>
      </c>
      <c r="K19" s="14">
        <f>SUM(G19:J19)</f>
        <v>-116941</v>
      </c>
      <c r="O19" s="109"/>
    </row>
    <row r="20" spans="2:15" ht="15" customHeight="1">
      <c r="B20" s="276"/>
      <c r="C20" s="2"/>
      <c r="D20" s="2"/>
      <c r="E20" s="2"/>
      <c r="F20" s="2"/>
      <c r="G20" s="14"/>
      <c r="H20" s="14"/>
      <c r="I20" s="14"/>
      <c r="J20" s="14"/>
      <c r="K20" s="14"/>
      <c r="O20" s="109"/>
    </row>
    <row r="21" spans="2:15" ht="15" customHeight="1">
      <c r="B21" s="104" t="s">
        <v>233</v>
      </c>
      <c r="C21" s="2"/>
      <c r="D21" s="2"/>
      <c r="E21" s="2"/>
      <c r="F21" s="2"/>
      <c r="G21" s="14">
        <v>0</v>
      </c>
      <c r="H21" s="14">
        <v>0</v>
      </c>
      <c r="I21" s="14">
        <v>0</v>
      </c>
      <c r="J21" s="14">
        <f>+'P&amp;L'!L39</f>
        <v>95486</v>
      </c>
      <c r="K21" s="14">
        <f>SUM(G21:J21)</f>
        <v>95486</v>
      </c>
      <c r="O21" s="109"/>
    </row>
    <row r="22" spans="2:15" ht="15" customHeight="1">
      <c r="B22" s="104"/>
      <c r="C22" s="2"/>
      <c r="D22" s="2"/>
      <c r="E22" s="2"/>
      <c r="F22" s="2"/>
      <c r="G22" s="14"/>
      <c r="H22" s="14"/>
      <c r="I22" s="14"/>
      <c r="J22" s="14"/>
      <c r="K22" s="14"/>
      <c r="O22" s="109"/>
    </row>
    <row r="23" spans="2:15" ht="15" customHeight="1">
      <c r="B23" s="104" t="s">
        <v>192</v>
      </c>
      <c r="C23" s="2"/>
      <c r="D23" s="2"/>
      <c r="E23" s="2"/>
      <c r="F23" s="2"/>
      <c r="G23" s="14">
        <v>0</v>
      </c>
      <c r="H23" s="14">
        <v>0</v>
      </c>
      <c r="I23" s="14">
        <v>24978</v>
      </c>
      <c r="J23" s="14">
        <v>0</v>
      </c>
      <c r="K23" s="14">
        <f>SUM(G23:J23)</f>
        <v>24978</v>
      </c>
      <c r="O23" s="109"/>
    </row>
    <row r="24" spans="2:15" ht="15" customHeight="1">
      <c r="B24" s="104"/>
      <c r="C24" s="2"/>
      <c r="D24" s="2"/>
      <c r="E24" s="2"/>
      <c r="F24" s="2"/>
      <c r="G24" s="14"/>
      <c r="H24" s="14"/>
      <c r="I24" s="14"/>
      <c r="J24" s="14"/>
      <c r="K24" s="14"/>
      <c r="O24" s="109"/>
    </row>
    <row r="25" spans="2:15" ht="15" customHeight="1">
      <c r="B25" s="104" t="s">
        <v>308</v>
      </c>
      <c r="C25" s="2"/>
      <c r="D25" s="2"/>
      <c r="E25" s="2"/>
      <c r="F25" s="2"/>
      <c r="G25" s="14"/>
      <c r="H25" s="14"/>
      <c r="I25" s="14"/>
      <c r="J25" s="14"/>
      <c r="K25" s="14"/>
      <c r="O25" s="109"/>
    </row>
    <row r="26" spans="2:15" ht="15" customHeight="1">
      <c r="B26" s="276" t="s">
        <v>309</v>
      </c>
      <c r="C26" s="2"/>
      <c r="D26" s="2"/>
      <c r="E26" s="2"/>
      <c r="F26" s="2"/>
      <c r="G26" s="14">
        <v>524</v>
      </c>
      <c r="H26" s="14">
        <v>37</v>
      </c>
      <c r="I26" s="14">
        <v>0</v>
      </c>
      <c r="J26" s="14">
        <v>0</v>
      </c>
      <c r="K26" s="14">
        <f>SUM(G26:J26)</f>
        <v>561</v>
      </c>
      <c r="O26" s="109"/>
    </row>
    <row r="27" spans="2:15" ht="15" customHeight="1">
      <c r="B27" s="2"/>
      <c r="C27" s="2"/>
      <c r="D27" s="2"/>
      <c r="E27" s="2"/>
      <c r="F27" s="2"/>
      <c r="G27" s="14"/>
      <c r="H27" s="14"/>
      <c r="I27" s="14"/>
      <c r="J27" s="14"/>
      <c r="K27" s="14"/>
      <c r="O27" s="109"/>
    </row>
    <row r="28" spans="2:15" ht="15" customHeight="1" thickBot="1">
      <c r="B28" s="104" t="s">
        <v>310</v>
      </c>
      <c r="C28" s="2"/>
      <c r="D28" s="2"/>
      <c r="E28" s="2"/>
      <c r="F28" s="2"/>
      <c r="G28" s="136">
        <f>SUM(G16:G26)</f>
        <v>867170</v>
      </c>
      <c r="H28" s="136">
        <f>SUM(H16:H26)</f>
        <v>934142</v>
      </c>
      <c r="I28" s="136">
        <f>SUM(I16:I26)</f>
        <v>98378</v>
      </c>
      <c r="J28" s="136">
        <f>SUM(J16:J26)</f>
        <v>1569851</v>
      </c>
      <c r="K28" s="136">
        <f>SUM(K16:K26)</f>
        <v>3469541</v>
      </c>
      <c r="O28" s="109"/>
    </row>
    <row r="29" spans="2:15" ht="15" customHeight="1" thickTop="1">
      <c r="B29" s="2"/>
      <c r="C29" s="2"/>
      <c r="D29" s="2"/>
      <c r="E29" s="2"/>
      <c r="F29" s="2"/>
      <c r="G29" s="2"/>
      <c r="H29" s="2"/>
      <c r="I29" s="2"/>
      <c r="J29" s="2"/>
      <c r="K29" s="2"/>
      <c r="O29" s="109"/>
    </row>
    <row r="30" spans="2:15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O30" s="109"/>
    </row>
    <row r="31" spans="2:15" ht="15" customHeight="1">
      <c r="B31" s="104" t="s">
        <v>232</v>
      </c>
      <c r="C31" s="104"/>
      <c r="D31" s="2"/>
      <c r="E31" s="2"/>
      <c r="F31" s="2"/>
      <c r="G31" s="49">
        <v>867170</v>
      </c>
      <c r="H31" s="49">
        <v>934141</v>
      </c>
      <c r="I31" s="49">
        <v>108085</v>
      </c>
      <c r="J31" s="49">
        <v>1490709</v>
      </c>
      <c r="K31" s="49">
        <f>SUM(G31:J31)</f>
        <v>3400105</v>
      </c>
      <c r="O31" s="109"/>
    </row>
    <row r="32" spans="2:15" ht="15" customHeight="1">
      <c r="B32" s="276" t="s">
        <v>267</v>
      </c>
      <c r="C32" s="104"/>
      <c r="D32" s="2"/>
      <c r="E32" s="2"/>
      <c r="F32" s="2"/>
      <c r="G32" s="49"/>
      <c r="H32" s="49"/>
      <c r="I32" s="49"/>
      <c r="J32" s="49"/>
      <c r="K32" s="49"/>
      <c r="O32" s="109"/>
    </row>
    <row r="33" spans="2:15" ht="15" customHeight="1">
      <c r="B33" s="276" t="s">
        <v>268</v>
      </c>
      <c r="C33" s="104"/>
      <c r="D33" s="2"/>
      <c r="E33" s="2"/>
      <c r="F33" s="2"/>
      <c r="G33" s="284">
        <v>0</v>
      </c>
      <c r="H33" s="284">
        <v>0</v>
      </c>
      <c r="I33" s="273">
        <v>-34520</v>
      </c>
      <c r="J33" s="273">
        <v>3624</v>
      </c>
      <c r="K33" s="55">
        <f>SUM(G33:J33)</f>
        <v>-30896</v>
      </c>
      <c r="O33" s="109"/>
    </row>
    <row r="34" spans="2:15" ht="15" customHeight="1">
      <c r="B34" s="276" t="s">
        <v>269</v>
      </c>
      <c r="C34" s="104"/>
      <c r="D34" s="2"/>
      <c r="E34" s="2"/>
      <c r="F34" s="2"/>
      <c r="G34" s="49">
        <f>+G31+G33</f>
        <v>867170</v>
      </c>
      <c r="H34" s="49">
        <f>+H31+H33</f>
        <v>934141</v>
      </c>
      <c r="I34" s="49">
        <f>+I31+I33</f>
        <v>73565</v>
      </c>
      <c r="J34" s="49">
        <f>+J31+J33</f>
        <v>1494333</v>
      </c>
      <c r="K34" s="49">
        <f>+K31+K33</f>
        <v>3369209</v>
      </c>
      <c r="O34" s="109"/>
    </row>
    <row r="35" spans="2:15" ht="15" customHeight="1">
      <c r="B35" s="276"/>
      <c r="C35" s="104"/>
      <c r="D35" s="2"/>
      <c r="E35" s="2"/>
      <c r="F35" s="2"/>
      <c r="G35" s="49"/>
      <c r="H35" s="49"/>
      <c r="I35" s="49"/>
      <c r="J35" s="49"/>
      <c r="K35" s="49"/>
      <c r="O35" s="109"/>
    </row>
    <row r="36" spans="2:15" ht="15" customHeight="1">
      <c r="B36" s="104" t="s">
        <v>233</v>
      </c>
      <c r="C36" s="104"/>
      <c r="D36" s="2"/>
      <c r="E36" s="2"/>
      <c r="F36" s="2"/>
      <c r="G36" s="282">
        <v>0</v>
      </c>
      <c r="H36" s="282">
        <v>0</v>
      </c>
      <c r="I36" s="282">
        <v>0</v>
      </c>
      <c r="J36" s="49">
        <f>+'P&amp;L'!K39</f>
        <v>81050</v>
      </c>
      <c r="K36" s="49">
        <f>SUM(G36:J36)</f>
        <v>81050</v>
      </c>
      <c r="O36" s="109"/>
    </row>
    <row r="37" spans="2:15" ht="15" customHeight="1">
      <c r="B37" s="104"/>
      <c r="C37" s="104"/>
      <c r="D37" s="2"/>
      <c r="E37" s="2"/>
      <c r="F37" s="2"/>
      <c r="G37" s="283"/>
      <c r="H37" s="283"/>
      <c r="I37" s="283"/>
      <c r="J37" s="49"/>
      <c r="K37" s="49"/>
      <c r="O37" s="109"/>
    </row>
    <row r="38" spans="2:15" ht="15" customHeight="1">
      <c r="B38" s="104" t="s">
        <v>491</v>
      </c>
      <c r="C38" s="104"/>
      <c r="D38" s="2"/>
      <c r="E38" s="2"/>
      <c r="F38" s="2"/>
      <c r="G38" s="282"/>
      <c r="H38" s="282"/>
      <c r="I38" s="282"/>
      <c r="J38" s="14"/>
      <c r="K38" s="14"/>
      <c r="O38" s="109"/>
    </row>
    <row r="39" spans="2:15" ht="15" customHeight="1">
      <c r="B39" s="276" t="s">
        <v>492</v>
      </c>
      <c r="C39" s="104"/>
      <c r="D39" s="2"/>
      <c r="E39" s="2"/>
      <c r="F39" s="2"/>
      <c r="G39" s="282">
        <v>0</v>
      </c>
      <c r="H39" s="282">
        <v>0</v>
      </c>
      <c r="I39" s="282">
        <v>0</v>
      </c>
      <c r="J39" s="14">
        <v>-91757</v>
      </c>
      <c r="K39" s="14">
        <f>SUM(G39:J39)</f>
        <v>-91757</v>
      </c>
      <c r="O39" s="109"/>
    </row>
    <row r="40" spans="2:15" ht="15" customHeight="1">
      <c r="B40" s="276"/>
      <c r="C40" s="104"/>
      <c r="D40" s="2"/>
      <c r="E40" s="2"/>
      <c r="F40" s="2"/>
      <c r="G40" s="251"/>
      <c r="H40" s="251"/>
      <c r="I40" s="251"/>
      <c r="J40" s="14"/>
      <c r="K40" s="14"/>
      <c r="O40" s="109"/>
    </row>
    <row r="41" spans="2:15" ht="15" customHeight="1">
      <c r="B41" s="104" t="s">
        <v>192</v>
      </c>
      <c r="C41" s="104"/>
      <c r="D41" s="2"/>
      <c r="E41" s="2"/>
      <c r="F41" s="2"/>
      <c r="G41" s="14">
        <v>0</v>
      </c>
      <c r="H41" s="14">
        <v>0</v>
      </c>
      <c r="I41" s="14">
        <v>-1835</v>
      </c>
      <c r="J41" s="14">
        <v>0</v>
      </c>
      <c r="K41" s="14">
        <f>SUM(G41:J41)</f>
        <v>-1835</v>
      </c>
      <c r="O41" s="109"/>
    </row>
    <row r="42" spans="2:15" ht="15" customHeight="1">
      <c r="B42" s="104"/>
      <c r="C42" s="104"/>
      <c r="D42" s="2"/>
      <c r="E42" s="2"/>
      <c r="F42" s="2"/>
      <c r="G42" s="14"/>
      <c r="H42" s="14"/>
      <c r="I42" s="14"/>
      <c r="J42" s="14"/>
      <c r="K42" s="14"/>
      <c r="N42" t="s">
        <v>207</v>
      </c>
      <c r="O42" s="109"/>
    </row>
    <row r="43" spans="2:15" ht="15" customHeight="1" thickBot="1">
      <c r="B43" s="104" t="s">
        <v>311</v>
      </c>
      <c r="C43" s="104"/>
      <c r="D43" s="2"/>
      <c r="E43" s="2"/>
      <c r="F43" s="2"/>
      <c r="G43" s="136">
        <f>SUM(G34:G42)</f>
        <v>867170</v>
      </c>
      <c r="H43" s="136">
        <f>SUM(H34:H42)</f>
        <v>934141</v>
      </c>
      <c r="I43" s="136">
        <f>SUM(I34:I42)</f>
        <v>71730</v>
      </c>
      <c r="J43" s="136">
        <f>SUM(J34:J42)</f>
        <v>1483626</v>
      </c>
      <c r="K43" s="136">
        <f>SUM(K34:K42)</f>
        <v>3356667</v>
      </c>
      <c r="N43" s="237">
        <f>+'BS'!H47</f>
        <v>3356667</v>
      </c>
      <c r="O43" s="109"/>
    </row>
    <row r="44" spans="2:15" ht="15" customHeight="1" thickTop="1">
      <c r="B44" s="2"/>
      <c r="C44" s="2"/>
      <c r="D44" s="2"/>
      <c r="E44" s="2"/>
      <c r="F44" s="2"/>
      <c r="G44" s="2"/>
      <c r="H44" s="2"/>
      <c r="I44" s="2"/>
      <c r="J44" s="2"/>
      <c r="K44" s="2"/>
      <c r="O44" s="109"/>
    </row>
    <row r="45" spans="2:15" ht="15" customHeight="1">
      <c r="B45" s="2"/>
      <c r="C45" s="2"/>
      <c r="D45" s="2"/>
      <c r="E45" s="2"/>
      <c r="F45" s="2"/>
      <c r="G45" s="2"/>
      <c r="H45" s="279"/>
      <c r="I45" s="2"/>
      <c r="J45" s="2"/>
      <c r="K45" s="2"/>
      <c r="L45" s="237"/>
      <c r="O45" s="109"/>
    </row>
    <row r="46" spans="2:15" ht="15" customHeight="1">
      <c r="B46" s="123"/>
      <c r="C46" s="2"/>
      <c r="D46" s="2"/>
      <c r="E46" s="2"/>
      <c r="F46" s="2"/>
      <c r="G46" s="2"/>
      <c r="H46" s="2"/>
      <c r="I46" s="2"/>
      <c r="J46" s="2"/>
      <c r="K46" s="2"/>
      <c r="O46" s="109"/>
    </row>
    <row r="47" spans="2:15" ht="15" customHeight="1">
      <c r="B47" s="45"/>
      <c r="C47" s="2"/>
      <c r="D47" s="2"/>
      <c r="E47" s="2"/>
      <c r="F47" s="2"/>
      <c r="G47" s="2"/>
      <c r="H47" s="2"/>
      <c r="I47" s="2"/>
      <c r="J47" s="2"/>
      <c r="K47" s="2"/>
      <c r="O47" s="109"/>
    </row>
    <row r="48" spans="2:15" ht="15" customHeight="1">
      <c r="B48" s="45"/>
      <c r="C48" s="2"/>
      <c r="D48" s="2"/>
      <c r="E48" s="2"/>
      <c r="F48" s="2"/>
      <c r="G48" s="2"/>
      <c r="H48" s="2"/>
      <c r="I48" s="2"/>
      <c r="J48" s="2"/>
      <c r="K48" s="2"/>
      <c r="O48" s="109"/>
    </row>
    <row r="49" spans="2:15" ht="15" customHeight="1">
      <c r="B49" s="88" t="s">
        <v>445</v>
      </c>
      <c r="C49" s="2"/>
      <c r="D49" s="2"/>
      <c r="E49" s="2"/>
      <c r="F49" s="2"/>
      <c r="G49" s="2"/>
      <c r="H49" s="2"/>
      <c r="I49" s="2"/>
      <c r="J49" s="2"/>
      <c r="K49" s="2"/>
      <c r="O49" s="109"/>
    </row>
    <row r="50" spans="2:15" ht="15" customHeight="1">
      <c r="B50" s="45"/>
      <c r="C50" s="2"/>
      <c r="D50" s="2"/>
      <c r="E50" s="2"/>
      <c r="F50" s="2"/>
      <c r="G50" s="2"/>
      <c r="H50" s="2"/>
      <c r="I50" s="2"/>
      <c r="J50" s="2"/>
      <c r="K50" s="2"/>
      <c r="O50" s="109"/>
    </row>
    <row r="51" spans="2:15" ht="15" customHeight="1">
      <c r="B51" s="2" t="s">
        <v>145</v>
      </c>
      <c r="C51" s="2"/>
      <c r="D51" s="2"/>
      <c r="E51" s="2"/>
      <c r="F51" s="2"/>
      <c r="G51" s="2"/>
      <c r="H51" s="2"/>
      <c r="I51" s="2"/>
      <c r="J51" s="2"/>
      <c r="K51" s="2"/>
      <c r="O51" s="109"/>
    </row>
    <row r="52" spans="2:15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O52" s="109"/>
    </row>
    <row r="53" spans="2:15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O53" s="109"/>
    </row>
    <row r="54" spans="2:15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O54" s="109"/>
    </row>
    <row r="55" spans="2:15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O55" s="109"/>
    </row>
    <row r="56" spans="2:15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O56" s="109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</sheetData>
  <mergeCells count="6">
    <mergeCell ref="I11:J11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88"/>
  <sheetViews>
    <sheetView workbookViewId="0" topLeftCell="C43">
      <selection activeCell="J59" sqref="J59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9" customWidth="1"/>
  </cols>
  <sheetData>
    <row r="1" spans="1:9" ht="15">
      <c r="A1" s="288" t="s">
        <v>77</v>
      </c>
      <c r="B1" s="288"/>
      <c r="C1" s="288"/>
      <c r="D1" s="288"/>
      <c r="E1" s="288"/>
      <c r="F1" s="288"/>
      <c r="G1" s="288"/>
      <c r="H1" s="288"/>
      <c r="I1" s="93"/>
    </row>
    <row r="2" spans="1:9" ht="15">
      <c r="A2" s="298" t="s">
        <v>146</v>
      </c>
      <c r="B2" s="298"/>
      <c r="C2" s="298"/>
      <c r="D2" s="298"/>
      <c r="E2" s="298"/>
      <c r="F2" s="298"/>
      <c r="G2" s="298"/>
      <c r="H2" s="298"/>
      <c r="I2" s="129"/>
    </row>
    <row r="3" spans="1:9" ht="12" customHeight="1">
      <c r="A3" s="130"/>
      <c r="B3" s="131"/>
      <c r="C3" s="131"/>
      <c r="D3" s="131"/>
      <c r="E3" s="131"/>
      <c r="F3" s="131"/>
      <c r="G3" s="131"/>
      <c r="H3" s="131"/>
      <c r="I3" s="131"/>
    </row>
    <row r="4" spans="1:9" ht="15" customHeight="1">
      <c r="A4" s="286" t="s">
        <v>131</v>
      </c>
      <c r="B4" s="286"/>
      <c r="C4" s="286"/>
      <c r="D4" s="286"/>
      <c r="E4" s="286"/>
      <c r="F4" s="286"/>
      <c r="G4" s="286"/>
      <c r="H4" s="286"/>
      <c r="I4" s="86"/>
    </row>
    <row r="5" spans="1:9" ht="15" customHeight="1">
      <c r="A5" s="286" t="s">
        <v>303</v>
      </c>
      <c r="B5" s="286"/>
      <c r="C5" s="286"/>
      <c r="D5" s="286"/>
      <c r="E5" s="286"/>
      <c r="F5" s="286"/>
      <c r="G5" s="286"/>
      <c r="H5" s="286"/>
      <c r="I5" s="86"/>
    </row>
    <row r="6" spans="1:9" ht="15" customHeight="1">
      <c r="A6" s="288" t="s">
        <v>158</v>
      </c>
      <c r="B6" s="288"/>
      <c r="C6" s="288"/>
      <c r="D6" s="288"/>
      <c r="E6" s="288"/>
      <c r="F6" s="288"/>
      <c r="G6" s="288"/>
      <c r="H6" s="288"/>
      <c r="I6" s="93"/>
    </row>
    <row r="7" ht="15" customHeight="1"/>
    <row r="8" spans="8:10" ht="15" customHeight="1">
      <c r="H8" s="286" t="s">
        <v>312</v>
      </c>
      <c r="I8" s="286"/>
      <c r="J8" s="286"/>
    </row>
    <row r="9" spans="8:10" ht="14.25">
      <c r="H9" s="86" t="s">
        <v>304</v>
      </c>
      <c r="I9" s="86"/>
      <c r="J9" s="86" t="s">
        <v>305</v>
      </c>
    </row>
    <row r="10" spans="8:10" ht="14.25">
      <c r="H10" s="86" t="s">
        <v>54</v>
      </c>
      <c r="I10" s="86"/>
      <c r="J10" s="86" t="s">
        <v>54</v>
      </c>
    </row>
    <row r="11" ht="15">
      <c r="A11" s="79" t="s">
        <v>201</v>
      </c>
    </row>
    <row r="12" spans="1:10" ht="15">
      <c r="A12" s="2" t="s">
        <v>202</v>
      </c>
      <c r="H12" s="49">
        <v>389435</v>
      </c>
      <c r="I12" s="49"/>
      <c r="J12" s="49">
        <v>1125894</v>
      </c>
    </row>
    <row r="13" ht="15">
      <c r="A13" s="2" t="s">
        <v>224</v>
      </c>
    </row>
    <row r="14" spans="1:10" ht="15">
      <c r="A14" s="87" t="s">
        <v>223</v>
      </c>
      <c r="H14" s="49">
        <v>-239017</v>
      </c>
      <c r="I14" s="49"/>
      <c r="J14" s="49">
        <v>-875374</v>
      </c>
    </row>
    <row r="15" spans="1:12" ht="15">
      <c r="A15" s="2" t="s">
        <v>248</v>
      </c>
      <c r="H15" s="49">
        <v>-15041</v>
      </c>
      <c r="I15" s="49"/>
      <c r="J15" s="49">
        <v>-17105</v>
      </c>
      <c r="L15" s="49"/>
    </row>
    <row r="16" spans="1:12" ht="15">
      <c r="A16" s="2" t="s">
        <v>414</v>
      </c>
      <c r="H16" s="49">
        <v>2125</v>
      </c>
      <c r="I16" s="49"/>
      <c r="J16" s="54">
        <v>5492</v>
      </c>
      <c r="L16" s="49"/>
    </row>
    <row r="17" spans="1:10" ht="15">
      <c r="A17" s="2" t="s">
        <v>47</v>
      </c>
      <c r="H17" s="231">
        <f>SUM(H12:H16)</f>
        <v>137502</v>
      </c>
      <c r="I17" s="54"/>
      <c r="J17" s="231">
        <f>SUM(J12:J16)</f>
        <v>238907</v>
      </c>
    </row>
    <row r="18" spans="1:10" ht="15" customHeight="1">
      <c r="A18" s="2"/>
      <c r="H18" s="49"/>
      <c r="I18" s="49"/>
      <c r="J18" s="54"/>
    </row>
    <row r="19" spans="1:9" ht="15">
      <c r="A19" s="79" t="s">
        <v>203</v>
      </c>
      <c r="H19" s="49"/>
      <c r="I19" s="49"/>
    </row>
    <row r="20" spans="1:10" ht="15" customHeight="1">
      <c r="A20" s="2" t="s">
        <v>217</v>
      </c>
      <c r="H20" s="49">
        <v>1871</v>
      </c>
      <c r="I20" s="49"/>
      <c r="J20" s="49">
        <v>3809</v>
      </c>
    </row>
    <row r="21" spans="1:10" ht="15" customHeight="1">
      <c r="A21" s="2" t="s">
        <v>313</v>
      </c>
      <c r="H21" s="279">
        <v>0</v>
      </c>
      <c r="I21" s="49"/>
      <c r="J21" s="49">
        <v>25859</v>
      </c>
    </row>
    <row r="22" spans="1:10" ht="15" customHeight="1">
      <c r="A22" s="2" t="s">
        <v>249</v>
      </c>
      <c r="H22" s="49">
        <v>30809</v>
      </c>
      <c r="I22" s="49"/>
      <c r="J22" s="49">
        <v>171</v>
      </c>
    </row>
    <row r="23" spans="1:10" ht="15" customHeight="1">
      <c r="A23" s="2" t="s">
        <v>315</v>
      </c>
      <c r="H23" s="279">
        <v>0</v>
      </c>
      <c r="I23" s="49"/>
      <c r="J23" s="49">
        <v>-212882</v>
      </c>
    </row>
    <row r="24" spans="1:10" ht="15" customHeight="1">
      <c r="A24" s="2" t="s">
        <v>314</v>
      </c>
      <c r="H24" s="279">
        <v>0</v>
      </c>
      <c r="I24" s="49"/>
      <c r="J24" s="49">
        <v>-27845</v>
      </c>
    </row>
    <row r="25" spans="1:10" ht="15" customHeight="1">
      <c r="A25" s="2" t="s">
        <v>218</v>
      </c>
      <c r="H25" s="49">
        <v>-32567</v>
      </c>
      <c r="I25" s="49"/>
      <c r="J25" s="49">
        <v>-38887</v>
      </c>
    </row>
    <row r="26" spans="1:10" ht="15" customHeight="1">
      <c r="A26" s="2" t="s">
        <v>214</v>
      </c>
      <c r="H26" s="49">
        <v>-23097</v>
      </c>
      <c r="I26" s="49"/>
      <c r="J26" s="49">
        <v>-247913</v>
      </c>
    </row>
    <row r="27" spans="1:9" ht="15" customHeight="1">
      <c r="A27" s="2" t="s">
        <v>317</v>
      </c>
      <c r="H27" s="49"/>
      <c r="I27" s="49"/>
    </row>
    <row r="28" spans="1:10" ht="15" customHeight="1">
      <c r="A28" s="87" t="s">
        <v>318</v>
      </c>
      <c r="H28" s="279">
        <v>0</v>
      </c>
      <c r="I28" s="49"/>
      <c r="J28" s="49">
        <v>-34349</v>
      </c>
    </row>
    <row r="29" spans="1:10" ht="15" customHeight="1">
      <c r="A29" s="2" t="s">
        <v>10</v>
      </c>
      <c r="H29" s="49">
        <v>47625</v>
      </c>
      <c r="I29" s="49"/>
      <c r="J29" s="279">
        <v>0</v>
      </c>
    </row>
    <row r="30" spans="1:10" ht="15" customHeight="1">
      <c r="A30" s="2" t="s">
        <v>209</v>
      </c>
      <c r="H30" s="49">
        <v>16518</v>
      </c>
      <c r="I30" s="49"/>
      <c r="J30" s="49">
        <v>28099</v>
      </c>
    </row>
    <row r="31" spans="1:10" ht="15" customHeight="1">
      <c r="A31" s="2" t="s">
        <v>12</v>
      </c>
      <c r="H31" s="49">
        <v>-30360</v>
      </c>
      <c r="I31" s="49"/>
      <c r="J31" s="49">
        <v>5087</v>
      </c>
    </row>
    <row r="32" spans="1:10" ht="15" customHeight="1">
      <c r="A32" s="2" t="s">
        <v>215</v>
      </c>
      <c r="H32" s="49">
        <v>16375</v>
      </c>
      <c r="I32" s="49"/>
      <c r="J32" s="54">
        <v>30</v>
      </c>
    </row>
    <row r="33" spans="1:10" ht="15" customHeight="1">
      <c r="A33" s="2" t="s">
        <v>11</v>
      </c>
      <c r="H33" s="49">
        <v>-3542</v>
      </c>
      <c r="I33" s="49"/>
      <c r="J33" s="54">
        <v>4718</v>
      </c>
    </row>
    <row r="34" spans="1:10" ht="15">
      <c r="A34" s="2" t="s">
        <v>415</v>
      </c>
      <c r="H34" s="231">
        <f>SUM(H20:H33)</f>
        <v>23632</v>
      </c>
      <c r="I34" s="54"/>
      <c r="J34" s="231">
        <f>SUM(J20:J33)</f>
        <v>-494103</v>
      </c>
    </row>
    <row r="35" spans="1:10" ht="15" customHeight="1">
      <c r="A35" s="2"/>
      <c r="H35" s="49"/>
      <c r="I35" s="49"/>
      <c r="J35" s="54"/>
    </row>
    <row r="36" spans="1:10" ht="15">
      <c r="A36" s="79" t="s">
        <v>204</v>
      </c>
      <c r="H36" s="49"/>
      <c r="I36" s="49"/>
      <c r="J36" s="54"/>
    </row>
    <row r="37" spans="1:10" ht="15">
      <c r="A37" s="2" t="s">
        <v>316</v>
      </c>
      <c r="H37" s="279">
        <v>0</v>
      </c>
      <c r="I37" s="49"/>
      <c r="J37" s="54">
        <v>5270</v>
      </c>
    </row>
    <row r="38" spans="1:10" ht="15">
      <c r="A38" s="2" t="s">
        <v>210</v>
      </c>
      <c r="H38" s="49">
        <v>30483</v>
      </c>
      <c r="I38" s="49"/>
      <c r="J38" s="54">
        <v>218210</v>
      </c>
    </row>
    <row r="39" spans="1:10" ht="15">
      <c r="A39" s="2" t="s">
        <v>211</v>
      </c>
      <c r="H39" s="49">
        <v>-79315</v>
      </c>
      <c r="I39" s="49"/>
      <c r="J39" s="54">
        <v>-41494</v>
      </c>
    </row>
    <row r="40" spans="1:10" ht="15">
      <c r="A40" s="2" t="s">
        <v>212</v>
      </c>
      <c r="H40" s="49">
        <v>-6704</v>
      </c>
      <c r="I40" s="49"/>
      <c r="J40" s="54">
        <v>-475</v>
      </c>
    </row>
    <row r="41" spans="1:10" ht="15">
      <c r="A41" s="2" t="s">
        <v>213</v>
      </c>
      <c r="H41" s="49">
        <v>-65741</v>
      </c>
      <c r="I41" s="49"/>
      <c r="J41" s="54">
        <v>-84132</v>
      </c>
    </row>
    <row r="42" spans="1:10" ht="15">
      <c r="A42" s="2" t="s">
        <v>208</v>
      </c>
      <c r="H42" s="49">
        <v>-9373</v>
      </c>
      <c r="I42" s="49"/>
      <c r="J42" s="54">
        <v>-3731</v>
      </c>
    </row>
    <row r="43" spans="1:10" ht="15">
      <c r="A43" s="2" t="s">
        <v>416</v>
      </c>
      <c r="H43" s="231">
        <f>SUM(H38:H42)</f>
        <v>-130650</v>
      </c>
      <c r="I43" s="54"/>
      <c r="J43" s="231">
        <f>SUM(J37:J42)</f>
        <v>93648</v>
      </c>
    </row>
    <row r="44" spans="1:10" ht="15" customHeight="1">
      <c r="A44" s="2"/>
      <c r="H44" s="54"/>
      <c r="I44" s="54"/>
      <c r="J44" s="54"/>
    </row>
    <row r="45" spans="1:10" ht="15">
      <c r="A45" s="2" t="s">
        <v>417</v>
      </c>
      <c r="H45" s="49">
        <f>+H17+H34+H43</f>
        <v>30484</v>
      </c>
      <c r="I45" s="49"/>
      <c r="J45" s="49">
        <f>+J17+J34+J43</f>
        <v>-161548</v>
      </c>
    </row>
    <row r="46" spans="1:10" ht="15">
      <c r="A46" s="2" t="s">
        <v>205</v>
      </c>
      <c r="H46" s="49">
        <v>4609</v>
      </c>
      <c r="I46" s="49"/>
      <c r="J46" s="54">
        <v>-433</v>
      </c>
    </row>
    <row r="47" spans="1:10" ht="15">
      <c r="A47" s="2" t="s">
        <v>159</v>
      </c>
      <c r="H47" s="55">
        <v>52058</v>
      </c>
      <c r="I47" s="54"/>
      <c r="J47" s="55">
        <v>212352</v>
      </c>
    </row>
    <row r="48" spans="1:10" ht="15" customHeight="1" thickBot="1">
      <c r="A48" s="2" t="s">
        <v>160</v>
      </c>
      <c r="H48" s="232">
        <f>+H45+H46+H47</f>
        <v>87151</v>
      </c>
      <c r="I48" s="54"/>
      <c r="J48" s="232">
        <f>+J45+J46+J47</f>
        <v>50371</v>
      </c>
    </row>
    <row r="49" spans="1:10" ht="15" customHeight="1" thickTop="1">
      <c r="A49" s="2"/>
      <c r="J49"/>
    </row>
    <row r="50" spans="1:10" ht="15" customHeight="1">
      <c r="A50" s="2" t="s">
        <v>161</v>
      </c>
      <c r="B50" s="2"/>
      <c r="C50" s="2"/>
      <c r="D50" s="2"/>
      <c r="E50" s="2"/>
      <c r="F50" s="2"/>
      <c r="G50" s="82"/>
      <c r="J50"/>
    </row>
    <row r="51" spans="1:10" ht="15" customHeight="1">
      <c r="A51" s="87" t="s">
        <v>162</v>
      </c>
      <c r="B51" s="2"/>
      <c r="C51" s="2"/>
      <c r="D51" s="2"/>
      <c r="E51" s="2"/>
      <c r="F51" s="2"/>
      <c r="H51" s="208">
        <v>26369</v>
      </c>
      <c r="I51" s="208"/>
      <c r="J51" s="208">
        <v>19942</v>
      </c>
    </row>
    <row r="52" spans="1:10" ht="15" customHeight="1">
      <c r="A52" s="87" t="s">
        <v>163</v>
      </c>
      <c r="B52" s="2"/>
      <c r="C52" s="2"/>
      <c r="D52" s="2"/>
      <c r="E52" s="2"/>
      <c r="F52" s="2"/>
      <c r="H52" s="208">
        <v>150599</v>
      </c>
      <c r="I52" s="208"/>
      <c r="J52" s="208">
        <v>110356</v>
      </c>
    </row>
    <row r="53" spans="1:10" ht="15" customHeight="1">
      <c r="A53" s="87" t="s">
        <v>275</v>
      </c>
      <c r="B53" s="2"/>
      <c r="C53" s="2"/>
      <c r="D53" s="2"/>
      <c r="E53" s="2"/>
      <c r="F53" s="2"/>
      <c r="H53" s="208">
        <v>-89817</v>
      </c>
      <c r="I53" s="208"/>
      <c r="J53" s="208">
        <v>-79927</v>
      </c>
    </row>
    <row r="54" spans="1:10" ht="15" customHeight="1" thickBot="1">
      <c r="A54" s="87"/>
      <c r="B54" s="2"/>
      <c r="C54" s="2"/>
      <c r="D54" s="2"/>
      <c r="E54" s="2"/>
      <c r="F54" s="2"/>
      <c r="H54" s="249">
        <f>SUM(H51:H53)</f>
        <v>87151</v>
      </c>
      <c r="I54" s="201"/>
      <c r="J54" s="249">
        <f>SUM(J51:J53)</f>
        <v>50371</v>
      </c>
    </row>
    <row r="55" spans="1:10" ht="12.75" customHeight="1" thickTop="1">
      <c r="A55" s="2"/>
      <c r="J55" s="54"/>
    </row>
    <row r="56" spans="1:10" ht="12.75" customHeight="1">
      <c r="A56" s="2"/>
      <c r="J56" s="54"/>
    </row>
    <row r="57" spans="1:10" ht="12.75" customHeight="1">
      <c r="A57" s="2"/>
      <c r="J57" s="54"/>
    </row>
    <row r="58" spans="1:10" ht="12.75" customHeight="1">
      <c r="A58" s="2"/>
      <c r="J58" s="54"/>
    </row>
    <row r="59" spans="1:10" ht="12.75" customHeight="1">
      <c r="A59" s="2"/>
      <c r="J59" s="54"/>
    </row>
    <row r="60" spans="1:10" ht="12.75" customHeight="1">
      <c r="A60" s="2"/>
      <c r="J60" s="54"/>
    </row>
    <row r="61" spans="1:10" ht="12.75" customHeight="1">
      <c r="A61" s="2"/>
      <c r="J61" s="54"/>
    </row>
    <row r="62" spans="1:10" ht="15" customHeight="1">
      <c r="A62" s="88" t="s">
        <v>254</v>
      </c>
      <c r="B62" s="265"/>
      <c r="J62" s="54"/>
    </row>
    <row r="63" spans="1:10" ht="15" customHeight="1">
      <c r="A63" s="88" t="s">
        <v>258</v>
      </c>
      <c r="B63" s="265"/>
      <c r="J63" s="54"/>
    </row>
    <row r="64" spans="1:10" ht="15" customHeight="1">
      <c r="A64" s="88" t="s">
        <v>257</v>
      </c>
      <c r="B64" s="265"/>
      <c r="J64" s="54"/>
    </row>
    <row r="65" spans="1:10" ht="15" customHeight="1">
      <c r="A65" s="88" t="s">
        <v>255</v>
      </c>
      <c r="B65" s="265"/>
      <c r="J65" s="54"/>
    </row>
    <row r="66" spans="1:10" ht="15" customHeight="1">
      <c r="A66" s="88" t="s">
        <v>256</v>
      </c>
      <c r="B66" s="265"/>
      <c r="J66" s="54"/>
    </row>
    <row r="67" spans="1:10" ht="15" customHeight="1">
      <c r="A67" s="88"/>
      <c r="B67" s="265"/>
      <c r="J67" s="54"/>
    </row>
    <row r="68" spans="1:10" ht="15" customHeight="1">
      <c r="A68" s="277" t="s">
        <v>319</v>
      </c>
      <c r="B68" s="265"/>
      <c r="J68" s="54"/>
    </row>
    <row r="69" spans="1:10" ht="15" customHeight="1">
      <c r="A69" s="88"/>
      <c r="B69" s="265"/>
      <c r="J69" s="54"/>
    </row>
    <row r="70" spans="1:10" ht="15" customHeight="1">
      <c r="A70" s="123"/>
      <c r="J70" s="54"/>
    </row>
    <row r="71" spans="1:10" ht="15" customHeight="1">
      <c r="A71" s="2"/>
      <c r="J71" s="54"/>
    </row>
    <row r="72" spans="1:10" ht="15" customHeight="1">
      <c r="A72" s="2" t="s">
        <v>145</v>
      </c>
      <c r="J72" s="54"/>
    </row>
    <row r="73" ht="15">
      <c r="J73" s="54"/>
    </row>
    <row r="74" ht="15">
      <c r="J74" s="54"/>
    </row>
    <row r="75" ht="15">
      <c r="J75" s="54"/>
    </row>
    <row r="76" ht="15">
      <c r="J76" s="54"/>
    </row>
    <row r="77" spans="1:10" ht="15">
      <c r="A77" s="2"/>
      <c r="J77" s="54"/>
    </row>
    <row r="78" spans="1:10" ht="15">
      <c r="A78" s="2"/>
      <c r="J78" s="54"/>
    </row>
    <row r="79" spans="1:10" ht="15">
      <c r="A79" s="2"/>
      <c r="J79" s="54"/>
    </row>
    <row r="80" spans="1:10" ht="15">
      <c r="A80" s="2"/>
      <c r="J80" s="54"/>
    </row>
    <row r="81" spans="1:10" ht="15">
      <c r="A81" s="2"/>
      <c r="J81" s="54"/>
    </row>
    <row r="82" spans="1:10" ht="15">
      <c r="A82" s="2"/>
      <c r="J82" s="54"/>
    </row>
    <row r="83" spans="1:10" ht="15">
      <c r="A83" s="2"/>
      <c r="J83" s="54"/>
    </row>
    <row r="84" spans="1:10" ht="15">
      <c r="A84" s="2"/>
      <c r="J84" s="54"/>
    </row>
    <row r="85" spans="1:10" ht="15">
      <c r="A85" s="2"/>
      <c r="J85" s="54"/>
    </row>
    <row r="86" spans="1:10" ht="15">
      <c r="A86" s="2"/>
      <c r="J86" s="54"/>
    </row>
    <row r="87" spans="1:10" ht="15">
      <c r="A87" s="2"/>
      <c r="J87" s="54"/>
    </row>
    <row r="88" spans="1:10" ht="15">
      <c r="A88" s="2"/>
      <c r="J88" s="54"/>
    </row>
    <row r="89" spans="1:10" ht="15">
      <c r="A89" s="2"/>
      <c r="J89" s="54"/>
    </row>
    <row r="90" spans="1:10" ht="15">
      <c r="A90" s="2"/>
      <c r="J90" s="54"/>
    </row>
    <row r="91" spans="1:10" ht="15">
      <c r="A91" s="2"/>
      <c r="J91" s="54"/>
    </row>
    <row r="92" spans="1:10" ht="15">
      <c r="A92" s="2"/>
      <c r="J92" s="54"/>
    </row>
    <row r="93" spans="1:10" ht="15">
      <c r="A93" s="2"/>
      <c r="J93" s="54"/>
    </row>
    <row r="94" spans="1:10" ht="15">
      <c r="A94" s="2"/>
      <c r="J94" s="54"/>
    </row>
    <row r="95" spans="1:10" ht="15">
      <c r="A95" s="2"/>
      <c r="J95" s="54"/>
    </row>
    <row r="96" spans="1:10" ht="15">
      <c r="A96" s="2"/>
      <c r="J96" s="54"/>
    </row>
    <row r="97" ht="15">
      <c r="J97" s="54"/>
    </row>
    <row r="98" ht="15">
      <c r="J98" s="54"/>
    </row>
    <row r="99" ht="15">
      <c r="J99" s="54"/>
    </row>
    <row r="100" ht="15">
      <c r="J100" s="54"/>
    </row>
    <row r="101" ht="15">
      <c r="J101" s="54"/>
    </row>
    <row r="102" ht="15">
      <c r="J102" s="54"/>
    </row>
    <row r="103" ht="15">
      <c r="J103" s="54"/>
    </row>
    <row r="104" ht="15">
      <c r="J104" s="54"/>
    </row>
    <row r="105" ht="15">
      <c r="J105" s="54"/>
    </row>
    <row r="106" ht="15">
      <c r="J106" s="54"/>
    </row>
    <row r="107" ht="15">
      <c r="J107" s="54"/>
    </row>
    <row r="108" ht="15">
      <c r="J108" s="54"/>
    </row>
    <row r="109" ht="15">
      <c r="J109" s="54"/>
    </row>
    <row r="110" ht="15">
      <c r="J110" s="54"/>
    </row>
    <row r="111" ht="15">
      <c r="J111" s="54"/>
    </row>
    <row r="112" ht="15">
      <c r="J112" s="54"/>
    </row>
    <row r="113" ht="15">
      <c r="J113" s="54"/>
    </row>
    <row r="114" ht="15">
      <c r="J114" s="54"/>
    </row>
    <row r="115" ht="15">
      <c r="J115" s="54"/>
    </row>
    <row r="116" ht="15">
      <c r="J116" s="54"/>
    </row>
    <row r="117" ht="15">
      <c r="J117" s="54"/>
    </row>
    <row r="118" ht="15">
      <c r="J118" s="54"/>
    </row>
    <row r="119" ht="15">
      <c r="J119" s="54"/>
    </row>
    <row r="120" ht="15">
      <c r="J120" s="54"/>
    </row>
    <row r="121" ht="15">
      <c r="J121" s="54"/>
    </row>
    <row r="122" ht="15">
      <c r="J122" s="54"/>
    </row>
    <row r="123" ht="15">
      <c r="J123" s="54"/>
    </row>
    <row r="124" ht="15">
      <c r="J124" s="54"/>
    </row>
    <row r="125" ht="15">
      <c r="J125" s="54"/>
    </row>
    <row r="126" ht="15">
      <c r="J126" s="54"/>
    </row>
    <row r="127" ht="15">
      <c r="J127" s="54"/>
    </row>
    <row r="128" ht="15">
      <c r="J128" s="54"/>
    </row>
    <row r="129" ht="15">
      <c r="J129" s="54"/>
    </row>
    <row r="130" ht="15">
      <c r="J130" s="54"/>
    </row>
    <row r="131" ht="15">
      <c r="J131" s="54"/>
    </row>
    <row r="132" ht="15">
      <c r="J132" s="54"/>
    </row>
    <row r="133" ht="15">
      <c r="J133" s="54"/>
    </row>
    <row r="134" ht="15">
      <c r="J134" s="54"/>
    </row>
    <row r="135" ht="15">
      <c r="J135" s="54"/>
    </row>
    <row r="136" ht="15">
      <c r="J136" s="54"/>
    </row>
    <row r="137" ht="15">
      <c r="J137" s="54"/>
    </row>
    <row r="138" ht="15">
      <c r="J138" s="54"/>
    </row>
    <row r="139" ht="15">
      <c r="J139" s="54"/>
    </row>
    <row r="140" ht="15">
      <c r="J140" s="54"/>
    </row>
    <row r="141" ht="15">
      <c r="J141" s="54"/>
    </row>
    <row r="142" ht="15">
      <c r="J142" s="54"/>
    </row>
    <row r="143" ht="15">
      <c r="J143" s="54"/>
    </row>
    <row r="144" ht="15">
      <c r="J144" s="54"/>
    </row>
    <row r="145" ht="15">
      <c r="J145" s="54"/>
    </row>
    <row r="146" ht="15">
      <c r="J146" s="54"/>
    </row>
    <row r="147" ht="15">
      <c r="J147" s="54"/>
    </row>
    <row r="148" ht="15">
      <c r="J148" s="54"/>
    </row>
    <row r="149" ht="15">
      <c r="J149" s="54"/>
    </row>
    <row r="150" ht="15">
      <c r="J150" s="54"/>
    </row>
    <row r="151" ht="15">
      <c r="J151" s="54"/>
    </row>
    <row r="152" ht="15">
      <c r="J152" s="54"/>
    </row>
    <row r="153" ht="15">
      <c r="J153" s="54"/>
    </row>
    <row r="154" ht="15">
      <c r="J154" s="54"/>
    </row>
    <row r="155" ht="15">
      <c r="J155" s="54"/>
    </row>
    <row r="156" ht="15">
      <c r="J156" s="54"/>
    </row>
    <row r="157" ht="15">
      <c r="J157" s="54"/>
    </row>
    <row r="158" ht="15">
      <c r="J158" s="54"/>
    </row>
    <row r="159" ht="15">
      <c r="J159" s="54"/>
    </row>
    <row r="160" ht="15">
      <c r="J160" s="54"/>
    </row>
    <row r="161" ht="15">
      <c r="J161" s="54"/>
    </row>
    <row r="162" ht="15">
      <c r="J162" s="54"/>
    </row>
    <row r="163" ht="15">
      <c r="J163" s="54"/>
    </row>
    <row r="164" ht="15">
      <c r="J164" s="54"/>
    </row>
    <row r="165" ht="15">
      <c r="J165" s="54"/>
    </row>
    <row r="166" ht="15">
      <c r="J166" s="54"/>
    </row>
    <row r="167" ht="15">
      <c r="J167" s="54"/>
    </row>
    <row r="168" ht="15">
      <c r="J168" s="54"/>
    </row>
    <row r="169" ht="15">
      <c r="J169" s="54"/>
    </row>
    <row r="170" ht="15">
      <c r="J170" s="54"/>
    </row>
    <row r="171" ht="15">
      <c r="J171" s="54"/>
    </row>
    <row r="172" ht="15">
      <c r="J172" s="54"/>
    </row>
    <row r="173" ht="15">
      <c r="J173" s="54"/>
    </row>
    <row r="174" ht="15">
      <c r="J174" s="54"/>
    </row>
    <row r="175" ht="15">
      <c r="J175" s="54"/>
    </row>
    <row r="176" ht="15">
      <c r="J176" s="54"/>
    </row>
    <row r="177" ht="15">
      <c r="J177" s="54"/>
    </row>
    <row r="178" ht="15">
      <c r="J178" s="54"/>
    </row>
    <row r="179" ht="15">
      <c r="J179" s="54"/>
    </row>
    <row r="180" ht="15">
      <c r="J180" s="54"/>
    </row>
    <row r="181" ht="15">
      <c r="J181" s="54"/>
    </row>
    <row r="182" ht="15">
      <c r="J182" s="54"/>
    </row>
    <row r="183" ht="15">
      <c r="J183" s="54"/>
    </row>
    <row r="184" ht="15">
      <c r="J184" s="54"/>
    </row>
    <row r="185" ht="15">
      <c r="J185" s="54"/>
    </row>
    <row r="186" ht="15">
      <c r="J186" s="54"/>
    </row>
    <row r="187" ht="15">
      <c r="J187" s="54"/>
    </row>
    <row r="188" ht="15">
      <c r="J188" s="54"/>
    </row>
    <row r="189" ht="15">
      <c r="J189" s="54"/>
    </row>
    <row r="190" ht="15">
      <c r="J190" s="54"/>
    </row>
    <row r="191" ht="15">
      <c r="J191" s="54"/>
    </row>
    <row r="192" ht="15">
      <c r="J192" s="54"/>
    </row>
    <row r="193" ht="15">
      <c r="J193" s="54"/>
    </row>
    <row r="194" ht="15">
      <c r="J194" s="54"/>
    </row>
    <row r="195" ht="15">
      <c r="J195" s="54"/>
    </row>
    <row r="196" ht="15">
      <c r="J196" s="54"/>
    </row>
    <row r="197" ht="15">
      <c r="J197" s="54"/>
    </row>
    <row r="198" ht="15">
      <c r="J198" s="54"/>
    </row>
    <row r="199" ht="15">
      <c r="J199" s="54"/>
    </row>
    <row r="200" ht="15">
      <c r="J200" s="54"/>
    </row>
    <row r="201" ht="15">
      <c r="J201" s="54"/>
    </row>
    <row r="202" ht="15">
      <c r="J202" s="54"/>
    </row>
    <row r="203" ht="15">
      <c r="J203" s="54"/>
    </row>
    <row r="204" ht="15">
      <c r="J204" s="54"/>
    </row>
    <row r="205" ht="15">
      <c r="J205" s="54"/>
    </row>
    <row r="206" ht="15">
      <c r="J206" s="54"/>
    </row>
    <row r="207" ht="15">
      <c r="J207" s="54"/>
    </row>
    <row r="208" ht="15">
      <c r="J208" s="54"/>
    </row>
    <row r="209" ht="15">
      <c r="J209" s="54"/>
    </row>
    <row r="210" ht="15">
      <c r="J210" s="54"/>
    </row>
    <row r="211" ht="15">
      <c r="J211" s="54"/>
    </row>
    <row r="212" ht="15">
      <c r="J212" s="54"/>
    </row>
    <row r="213" ht="15">
      <c r="J213" s="54"/>
    </row>
    <row r="214" ht="15">
      <c r="J214" s="54"/>
    </row>
    <row r="215" ht="15">
      <c r="J215" s="54"/>
    </row>
    <row r="216" ht="15">
      <c r="J216" s="54"/>
    </row>
    <row r="217" ht="15">
      <c r="J217" s="54"/>
    </row>
    <row r="218" ht="15">
      <c r="J218" s="54"/>
    </row>
    <row r="219" ht="15">
      <c r="J219" s="54"/>
    </row>
    <row r="220" ht="15">
      <c r="J220" s="54"/>
    </row>
    <row r="221" ht="15">
      <c r="J221" s="54"/>
    </row>
    <row r="222" ht="15">
      <c r="J222" s="54"/>
    </row>
    <row r="223" ht="15">
      <c r="J223" s="54"/>
    </row>
    <row r="224" ht="15">
      <c r="J224" s="54"/>
    </row>
    <row r="225" ht="15">
      <c r="J225" s="54"/>
    </row>
    <row r="226" ht="15">
      <c r="J226" s="54"/>
    </row>
    <row r="227" ht="15">
      <c r="J227" s="54"/>
    </row>
    <row r="228" ht="15">
      <c r="J228" s="54"/>
    </row>
    <row r="229" ht="15">
      <c r="J229" s="54"/>
    </row>
    <row r="230" ht="15">
      <c r="J230" s="54"/>
    </row>
    <row r="231" ht="15">
      <c r="J231" s="54"/>
    </row>
    <row r="232" ht="15">
      <c r="J232" s="54"/>
    </row>
    <row r="233" ht="15">
      <c r="J233" s="54"/>
    </row>
    <row r="234" ht="15">
      <c r="J234" s="54"/>
    </row>
    <row r="235" ht="15">
      <c r="J235" s="54"/>
    </row>
    <row r="236" ht="15">
      <c r="J236" s="54"/>
    </row>
    <row r="237" ht="15">
      <c r="J237" s="54"/>
    </row>
    <row r="238" ht="15">
      <c r="J238" s="54"/>
    </row>
    <row r="239" ht="15">
      <c r="J239" s="54"/>
    </row>
    <row r="240" ht="15">
      <c r="J240" s="54"/>
    </row>
    <row r="241" ht="15">
      <c r="J241" s="54"/>
    </row>
    <row r="242" ht="15">
      <c r="J242" s="54"/>
    </row>
    <row r="243" ht="15">
      <c r="J243" s="54"/>
    </row>
    <row r="244" ht="15">
      <c r="J244" s="54"/>
    </row>
    <row r="245" ht="15">
      <c r="J245" s="54"/>
    </row>
    <row r="246" ht="15">
      <c r="J246" s="54"/>
    </row>
    <row r="247" ht="15">
      <c r="J247" s="54"/>
    </row>
    <row r="248" ht="15">
      <c r="J248" s="54"/>
    </row>
    <row r="249" ht="15">
      <c r="J249" s="54"/>
    </row>
    <row r="250" ht="15">
      <c r="J250" s="54"/>
    </row>
    <row r="251" ht="15">
      <c r="J251" s="54"/>
    </row>
    <row r="252" ht="15">
      <c r="J252" s="54"/>
    </row>
    <row r="253" ht="15">
      <c r="J253" s="54"/>
    </row>
    <row r="254" ht="15">
      <c r="J254" s="54"/>
    </row>
    <row r="255" ht="15">
      <c r="J255" s="54"/>
    </row>
    <row r="256" ht="15">
      <c r="J256" s="54"/>
    </row>
    <row r="257" ht="15">
      <c r="J257" s="54"/>
    </row>
    <row r="258" ht="15">
      <c r="J258" s="54"/>
    </row>
    <row r="259" ht="15">
      <c r="J259" s="54"/>
    </row>
    <row r="260" ht="15">
      <c r="J260" s="54"/>
    </row>
    <row r="261" ht="15">
      <c r="J261" s="54"/>
    </row>
    <row r="262" ht="15">
      <c r="J262" s="54"/>
    </row>
    <row r="263" ht="15">
      <c r="J263" s="54"/>
    </row>
    <row r="264" ht="15">
      <c r="J264" s="54"/>
    </row>
    <row r="265" ht="15">
      <c r="J265" s="54"/>
    </row>
    <row r="266" ht="15">
      <c r="J266" s="54"/>
    </row>
    <row r="267" ht="15">
      <c r="J267" s="54"/>
    </row>
    <row r="268" ht="15">
      <c r="J268" s="54"/>
    </row>
    <row r="269" ht="15">
      <c r="J269" s="54"/>
    </row>
    <row r="270" ht="15">
      <c r="J270" s="54"/>
    </row>
    <row r="271" ht="15">
      <c r="J271" s="54"/>
    </row>
    <row r="272" ht="15">
      <c r="J272" s="54"/>
    </row>
    <row r="273" ht="15">
      <c r="J273" s="54"/>
    </row>
    <row r="274" ht="15">
      <c r="J274" s="54"/>
    </row>
    <row r="275" ht="15">
      <c r="J275" s="54"/>
    </row>
    <row r="276" ht="15">
      <c r="J276" s="54"/>
    </row>
    <row r="277" ht="15">
      <c r="J277" s="54"/>
    </row>
    <row r="278" ht="15">
      <c r="J278" s="54"/>
    </row>
    <row r="279" ht="15">
      <c r="J279" s="54"/>
    </row>
    <row r="280" ht="15">
      <c r="J280" s="54"/>
    </row>
    <row r="281" ht="15">
      <c r="J281" s="54"/>
    </row>
    <row r="282" ht="15">
      <c r="J282" s="54"/>
    </row>
    <row r="283" ht="15">
      <c r="J283" s="54"/>
    </row>
    <row r="284" ht="15">
      <c r="J284" s="54"/>
    </row>
    <row r="285" ht="15">
      <c r="J285" s="54"/>
    </row>
    <row r="286" ht="15">
      <c r="J286" s="54"/>
    </row>
    <row r="287" ht="15">
      <c r="J287" s="54"/>
    </row>
    <row r="288" ht="15">
      <c r="J288" s="54"/>
    </row>
    <row r="289" ht="15">
      <c r="J289" s="54"/>
    </row>
    <row r="290" ht="15">
      <c r="J290" s="54"/>
    </row>
    <row r="291" ht="15">
      <c r="J291" s="54"/>
    </row>
    <row r="292" ht="15">
      <c r="J292" s="54"/>
    </row>
    <row r="293" ht="15">
      <c r="J293" s="54"/>
    </row>
    <row r="294" ht="15">
      <c r="J294" s="54"/>
    </row>
    <row r="295" ht="15">
      <c r="J295" s="54"/>
    </row>
    <row r="296" ht="15">
      <c r="J296" s="54"/>
    </row>
    <row r="297" ht="15">
      <c r="J297" s="54"/>
    </row>
    <row r="298" ht="15">
      <c r="J298" s="54"/>
    </row>
    <row r="299" ht="15">
      <c r="J299" s="54"/>
    </row>
    <row r="300" ht="15">
      <c r="J300" s="54"/>
    </row>
    <row r="301" ht="15">
      <c r="J301" s="54"/>
    </row>
    <row r="302" ht="15">
      <c r="J302" s="54"/>
    </row>
    <row r="303" ht="15">
      <c r="J303" s="54"/>
    </row>
    <row r="304" ht="15">
      <c r="J304" s="54"/>
    </row>
    <row r="305" ht="15">
      <c r="J305" s="54"/>
    </row>
    <row r="306" ht="15">
      <c r="J306" s="54"/>
    </row>
    <row r="307" ht="15">
      <c r="J307" s="54"/>
    </row>
    <row r="308" ht="15">
      <c r="J308" s="54"/>
    </row>
    <row r="309" ht="15">
      <c r="J309" s="54"/>
    </row>
    <row r="310" ht="15">
      <c r="J310" s="54"/>
    </row>
    <row r="311" ht="15">
      <c r="J311" s="54"/>
    </row>
    <row r="312" ht="15">
      <c r="J312" s="54"/>
    </row>
    <row r="313" ht="15">
      <c r="J313" s="54"/>
    </row>
    <row r="314" ht="15">
      <c r="J314" s="54"/>
    </row>
    <row r="315" ht="15">
      <c r="J315" s="54"/>
    </row>
    <row r="316" ht="15">
      <c r="J316" s="54"/>
    </row>
    <row r="317" ht="15">
      <c r="J317" s="54"/>
    </row>
    <row r="318" ht="15">
      <c r="J318" s="54"/>
    </row>
    <row r="319" ht="15">
      <c r="J319" s="54"/>
    </row>
    <row r="320" ht="15">
      <c r="J320" s="54"/>
    </row>
    <row r="321" ht="15">
      <c r="J321" s="54"/>
    </row>
    <row r="322" ht="15">
      <c r="J322" s="54"/>
    </row>
    <row r="323" ht="15">
      <c r="J323" s="54"/>
    </row>
    <row r="324" ht="15">
      <c r="J324" s="54"/>
    </row>
    <row r="325" ht="15">
      <c r="J325" s="54"/>
    </row>
    <row r="326" ht="15">
      <c r="J326" s="54"/>
    </row>
    <row r="327" ht="15">
      <c r="J327" s="54"/>
    </row>
    <row r="328" ht="15">
      <c r="J328" s="54"/>
    </row>
    <row r="329" ht="15">
      <c r="J329" s="54"/>
    </row>
    <row r="330" ht="15">
      <c r="J330" s="54"/>
    </row>
    <row r="331" ht="15">
      <c r="J331" s="54"/>
    </row>
    <row r="332" ht="15">
      <c r="J332" s="54"/>
    </row>
    <row r="333" ht="15">
      <c r="J333" s="54"/>
    </row>
    <row r="334" ht="15">
      <c r="J334" s="54"/>
    </row>
    <row r="335" ht="15">
      <c r="J335" s="54"/>
    </row>
    <row r="336" ht="15">
      <c r="J336" s="54"/>
    </row>
    <row r="337" ht="15">
      <c r="J337" s="54"/>
    </row>
    <row r="338" ht="15">
      <c r="J338" s="54"/>
    </row>
    <row r="339" ht="15">
      <c r="J339" s="54"/>
    </row>
    <row r="340" ht="15">
      <c r="J340" s="54"/>
    </row>
    <row r="341" ht="15">
      <c r="J341" s="54"/>
    </row>
    <row r="342" ht="15">
      <c r="J342" s="54"/>
    </row>
    <row r="343" ht="15">
      <c r="J343" s="54"/>
    </row>
    <row r="344" ht="15">
      <c r="J344" s="54"/>
    </row>
    <row r="345" ht="15">
      <c r="J345" s="54"/>
    </row>
    <row r="346" ht="15">
      <c r="J346" s="54"/>
    </row>
    <row r="347" ht="15">
      <c r="J347" s="54"/>
    </row>
    <row r="348" ht="15">
      <c r="J348" s="54"/>
    </row>
    <row r="349" ht="15">
      <c r="J349" s="54"/>
    </row>
    <row r="350" ht="15">
      <c r="J350" s="54"/>
    </row>
    <row r="351" ht="15">
      <c r="J351" s="54"/>
    </row>
    <row r="352" ht="15">
      <c r="J352" s="54"/>
    </row>
    <row r="353" ht="15">
      <c r="J353" s="54"/>
    </row>
    <row r="354" ht="15">
      <c r="J354" s="54"/>
    </row>
    <row r="355" ht="15">
      <c r="J355" s="54"/>
    </row>
    <row r="356" ht="15">
      <c r="J356" s="54"/>
    </row>
    <row r="357" ht="15">
      <c r="J357" s="54"/>
    </row>
    <row r="358" ht="15">
      <c r="J358" s="54"/>
    </row>
    <row r="359" ht="15">
      <c r="J359" s="54"/>
    </row>
    <row r="360" ht="15">
      <c r="J360" s="54"/>
    </row>
    <row r="361" ht="15">
      <c r="J361" s="54"/>
    </row>
    <row r="362" ht="15">
      <c r="J362" s="54"/>
    </row>
    <row r="363" ht="15">
      <c r="J363" s="54"/>
    </row>
    <row r="364" ht="15">
      <c r="J364" s="54"/>
    </row>
    <row r="365" ht="15">
      <c r="J365" s="54"/>
    </row>
    <row r="366" ht="15">
      <c r="J366" s="54"/>
    </row>
    <row r="367" ht="15">
      <c r="J367" s="54"/>
    </row>
    <row r="368" ht="15">
      <c r="J368" s="54"/>
    </row>
    <row r="369" ht="15">
      <c r="J369" s="54"/>
    </row>
    <row r="370" ht="15">
      <c r="J370" s="54"/>
    </row>
    <row r="371" ht="15">
      <c r="J371" s="54"/>
    </row>
    <row r="372" ht="15">
      <c r="J372" s="54"/>
    </row>
    <row r="373" ht="15">
      <c r="J373" s="54"/>
    </row>
    <row r="374" ht="15">
      <c r="J374" s="54"/>
    </row>
    <row r="375" ht="15">
      <c r="J375" s="54"/>
    </row>
    <row r="376" ht="15">
      <c r="J376" s="54"/>
    </row>
    <row r="377" ht="15">
      <c r="J377" s="54"/>
    </row>
    <row r="378" ht="15">
      <c r="J378" s="54"/>
    </row>
    <row r="379" ht="15">
      <c r="J379" s="54"/>
    </row>
    <row r="380" ht="15">
      <c r="J380" s="54"/>
    </row>
    <row r="381" ht="15">
      <c r="J381" s="54"/>
    </row>
    <row r="382" ht="15">
      <c r="J382" s="54"/>
    </row>
    <row r="383" ht="15">
      <c r="J383" s="54"/>
    </row>
    <row r="384" ht="15">
      <c r="J384" s="54"/>
    </row>
    <row r="385" ht="15">
      <c r="J385" s="54"/>
    </row>
    <row r="386" ht="15">
      <c r="J386" s="54"/>
    </row>
    <row r="387" ht="15">
      <c r="J387" s="54"/>
    </row>
    <row r="388" ht="15">
      <c r="J388" s="54"/>
    </row>
    <row r="389" ht="15">
      <c r="J389" s="54"/>
    </row>
    <row r="390" ht="15">
      <c r="J390" s="54"/>
    </row>
    <row r="391" ht="15">
      <c r="J391" s="54"/>
    </row>
    <row r="392" ht="15">
      <c r="J392" s="54"/>
    </row>
    <row r="393" ht="15">
      <c r="J393" s="54"/>
    </row>
    <row r="394" ht="15">
      <c r="J394" s="54"/>
    </row>
    <row r="395" ht="15">
      <c r="J395" s="54"/>
    </row>
    <row r="396" ht="15">
      <c r="J396" s="54"/>
    </row>
    <row r="397" ht="15">
      <c r="J397" s="54"/>
    </row>
    <row r="398" ht="15">
      <c r="J398" s="54"/>
    </row>
    <row r="399" ht="15">
      <c r="J399" s="54"/>
    </row>
    <row r="400" ht="15">
      <c r="J400" s="54"/>
    </row>
    <row r="401" ht="15">
      <c r="J401" s="54"/>
    </row>
    <row r="402" ht="15">
      <c r="J402" s="54"/>
    </row>
    <row r="403" ht="15">
      <c r="J403" s="54"/>
    </row>
    <row r="404" ht="15">
      <c r="J404" s="54"/>
    </row>
    <row r="405" ht="15">
      <c r="J405" s="54"/>
    </row>
    <row r="406" ht="15">
      <c r="J406" s="54"/>
    </row>
    <row r="407" ht="15">
      <c r="J407" s="54"/>
    </row>
    <row r="408" ht="15">
      <c r="J408" s="54"/>
    </row>
    <row r="409" ht="15">
      <c r="J409" s="54"/>
    </row>
    <row r="410" ht="15">
      <c r="J410" s="54"/>
    </row>
    <row r="411" ht="15">
      <c r="J411" s="54"/>
    </row>
    <row r="412" ht="15">
      <c r="J412" s="54"/>
    </row>
    <row r="413" ht="15">
      <c r="J413" s="54"/>
    </row>
    <row r="414" ht="15">
      <c r="J414" s="54"/>
    </row>
    <row r="415" ht="15">
      <c r="J415" s="54"/>
    </row>
    <row r="416" ht="15">
      <c r="J416" s="54"/>
    </row>
    <row r="417" ht="15">
      <c r="J417" s="54"/>
    </row>
    <row r="418" ht="15">
      <c r="J418" s="54"/>
    </row>
    <row r="419" ht="15">
      <c r="J419" s="54"/>
    </row>
    <row r="420" ht="15">
      <c r="J420" s="54"/>
    </row>
    <row r="421" ht="15">
      <c r="J421" s="54"/>
    </row>
    <row r="422" ht="15">
      <c r="J422" s="54"/>
    </row>
    <row r="423" ht="15">
      <c r="J423" s="54"/>
    </row>
    <row r="424" ht="15">
      <c r="J424" s="54"/>
    </row>
    <row r="425" ht="15">
      <c r="J425" s="54"/>
    </row>
    <row r="426" ht="15">
      <c r="J426" s="54"/>
    </row>
    <row r="427" ht="15">
      <c r="J427" s="54"/>
    </row>
    <row r="428" ht="15">
      <c r="J428" s="54"/>
    </row>
    <row r="429" ht="15">
      <c r="J429" s="54"/>
    </row>
    <row r="430" ht="15">
      <c r="J430" s="54"/>
    </row>
    <row r="431" ht="15">
      <c r="J431" s="54"/>
    </row>
    <row r="432" ht="15">
      <c r="J432" s="54"/>
    </row>
    <row r="433" ht="15">
      <c r="J433" s="54"/>
    </row>
    <row r="434" ht="15">
      <c r="J434" s="54"/>
    </row>
    <row r="435" ht="15">
      <c r="J435" s="54"/>
    </row>
    <row r="436" ht="15">
      <c r="J436" s="54"/>
    </row>
    <row r="437" ht="15">
      <c r="J437" s="54"/>
    </row>
    <row r="438" ht="15">
      <c r="J438" s="54"/>
    </row>
    <row r="439" ht="15">
      <c r="J439" s="54"/>
    </row>
    <row r="440" ht="15">
      <c r="J440" s="54"/>
    </row>
    <row r="441" ht="15">
      <c r="J441" s="54"/>
    </row>
    <row r="442" ht="15">
      <c r="J442" s="54"/>
    </row>
    <row r="443" ht="15">
      <c r="J443" s="54"/>
    </row>
    <row r="444" ht="15">
      <c r="J444" s="54"/>
    </row>
    <row r="445" ht="15">
      <c r="J445" s="54"/>
    </row>
    <row r="446" ht="15">
      <c r="J446" s="54"/>
    </row>
    <row r="447" ht="15">
      <c r="J447" s="54"/>
    </row>
    <row r="448" ht="15">
      <c r="J448" s="54"/>
    </row>
    <row r="449" ht="15">
      <c r="J449" s="54"/>
    </row>
    <row r="450" ht="15">
      <c r="J450" s="54"/>
    </row>
    <row r="451" ht="15">
      <c r="J451" s="54"/>
    </row>
    <row r="452" ht="15">
      <c r="J452" s="54"/>
    </row>
    <row r="453" ht="15">
      <c r="J453" s="54"/>
    </row>
    <row r="454" ht="15">
      <c r="J454" s="54"/>
    </row>
    <row r="455" ht="15">
      <c r="J455" s="54"/>
    </row>
    <row r="456" ht="15">
      <c r="J456" s="54"/>
    </row>
    <row r="457" ht="15">
      <c r="J457" s="54"/>
    </row>
    <row r="458" ht="15">
      <c r="J458" s="54"/>
    </row>
    <row r="459" ht="15">
      <c r="J459" s="54"/>
    </row>
    <row r="460" ht="15">
      <c r="J460" s="54"/>
    </row>
    <row r="461" ht="15">
      <c r="J461" s="54"/>
    </row>
    <row r="462" ht="15">
      <c r="J462" s="54"/>
    </row>
    <row r="463" ht="15">
      <c r="J463" s="54"/>
    </row>
    <row r="464" ht="15">
      <c r="J464" s="54"/>
    </row>
    <row r="465" ht="15">
      <c r="J465" s="54"/>
    </row>
    <row r="466" ht="15">
      <c r="J466" s="54"/>
    </row>
    <row r="467" ht="15">
      <c r="J467" s="54"/>
    </row>
    <row r="468" ht="15">
      <c r="J468" s="54"/>
    </row>
    <row r="469" ht="15">
      <c r="J469" s="54"/>
    </row>
    <row r="470" ht="15">
      <c r="J470" s="54"/>
    </row>
    <row r="471" ht="15">
      <c r="J471" s="54"/>
    </row>
    <row r="472" ht="15">
      <c r="J472" s="54"/>
    </row>
    <row r="473" ht="15">
      <c r="J473" s="54"/>
    </row>
    <row r="474" ht="15">
      <c r="J474" s="54"/>
    </row>
    <row r="475" ht="15">
      <c r="J475" s="54"/>
    </row>
    <row r="476" ht="15">
      <c r="J476" s="54"/>
    </row>
    <row r="477" ht="15">
      <c r="J477" s="54"/>
    </row>
    <row r="478" ht="15">
      <c r="J478" s="54"/>
    </row>
    <row r="479" ht="15">
      <c r="J479" s="54"/>
    </row>
    <row r="480" ht="15">
      <c r="J480" s="54"/>
    </row>
    <row r="481" ht="15">
      <c r="J481" s="54"/>
    </row>
    <row r="482" ht="15">
      <c r="J482" s="54"/>
    </row>
    <row r="483" ht="15">
      <c r="J483" s="54"/>
    </row>
    <row r="484" ht="15">
      <c r="J484" s="54"/>
    </row>
    <row r="485" ht="15">
      <c r="J485" s="54"/>
    </row>
    <row r="486" ht="15">
      <c r="J486" s="54"/>
    </row>
    <row r="487" ht="15">
      <c r="J487" s="54"/>
    </row>
    <row r="488" ht="15">
      <c r="J488" s="54"/>
    </row>
    <row r="489" ht="15">
      <c r="J489" s="54"/>
    </row>
    <row r="490" ht="15">
      <c r="J490" s="54"/>
    </row>
    <row r="491" ht="15">
      <c r="J491" s="54"/>
    </row>
    <row r="492" ht="15">
      <c r="J492" s="54"/>
    </row>
    <row r="493" ht="15">
      <c r="J493" s="54"/>
    </row>
    <row r="494" ht="15">
      <c r="J494" s="54"/>
    </row>
    <row r="495" ht="15">
      <c r="J495" s="54"/>
    </row>
    <row r="496" ht="15">
      <c r="J496" s="54"/>
    </row>
    <row r="497" ht="15">
      <c r="J497" s="54"/>
    </row>
    <row r="498" ht="15">
      <c r="J498" s="54"/>
    </row>
    <row r="499" ht="15">
      <c r="J499" s="54"/>
    </row>
    <row r="500" ht="15">
      <c r="J500" s="54"/>
    </row>
    <row r="501" ht="15">
      <c r="J501" s="54"/>
    </row>
    <row r="502" ht="15">
      <c r="J502" s="54"/>
    </row>
    <row r="503" ht="15">
      <c r="J503" s="54"/>
    </row>
    <row r="504" ht="15">
      <c r="J504" s="54"/>
    </row>
    <row r="505" ht="15">
      <c r="J505" s="54"/>
    </row>
    <row r="506" ht="15">
      <c r="J506" s="54"/>
    </row>
    <row r="507" ht="15">
      <c r="J507" s="54"/>
    </row>
    <row r="508" ht="15">
      <c r="J508" s="54"/>
    </row>
    <row r="509" ht="15">
      <c r="J509" s="54"/>
    </row>
    <row r="510" ht="15">
      <c r="J510" s="54"/>
    </row>
    <row r="511" ht="15">
      <c r="J511" s="54"/>
    </row>
    <row r="512" ht="15">
      <c r="J512" s="54"/>
    </row>
    <row r="513" ht="15">
      <c r="J513" s="54"/>
    </row>
    <row r="514" ht="15">
      <c r="J514" s="54"/>
    </row>
    <row r="515" ht="15">
      <c r="J515" s="54"/>
    </row>
    <row r="516" ht="15">
      <c r="J516" s="54"/>
    </row>
    <row r="517" ht="15">
      <c r="J517" s="54"/>
    </row>
    <row r="518" ht="15">
      <c r="J518" s="54"/>
    </row>
    <row r="519" ht="15">
      <c r="J519" s="54"/>
    </row>
    <row r="520" ht="15">
      <c r="J520" s="54"/>
    </row>
    <row r="521" ht="15">
      <c r="J521" s="54"/>
    </row>
    <row r="522" ht="15">
      <c r="J522" s="54"/>
    </row>
    <row r="523" ht="15">
      <c r="J523" s="54"/>
    </row>
    <row r="524" ht="15">
      <c r="J524" s="54"/>
    </row>
    <row r="525" ht="15">
      <c r="J525" s="54"/>
    </row>
    <row r="526" ht="15">
      <c r="J526" s="54"/>
    </row>
    <row r="527" ht="15">
      <c r="J527" s="54"/>
    </row>
    <row r="528" ht="15">
      <c r="J528" s="54"/>
    </row>
    <row r="529" ht="15">
      <c r="J529" s="54"/>
    </row>
    <row r="530" ht="15">
      <c r="J530" s="54"/>
    </row>
    <row r="531" ht="15">
      <c r="J531" s="54"/>
    </row>
    <row r="532" ht="15">
      <c r="J532" s="54"/>
    </row>
    <row r="533" ht="15">
      <c r="J533" s="54"/>
    </row>
    <row r="534" ht="15">
      <c r="J534" s="54"/>
    </row>
    <row r="535" ht="15">
      <c r="J535" s="54"/>
    </row>
    <row r="536" ht="15">
      <c r="J536" s="54"/>
    </row>
    <row r="537" ht="15">
      <c r="J537" s="54"/>
    </row>
    <row r="538" ht="15">
      <c r="J538" s="54"/>
    </row>
    <row r="539" ht="15">
      <c r="J539" s="54"/>
    </row>
    <row r="540" ht="15">
      <c r="J540" s="54"/>
    </row>
    <row r="541" ht="15">
      <c r="J541" s="54"/>
    </row>
    <row r="542" ht="15">
      <c r="J542" s="54"/>
    </row>
    <row r="543" ht="15">
      <c r="J543" s="54"/>
    </row>
    <row r="544" ht="15">
      <c r="J544" s="54"/>
    </row>
    <row r="545" ht="15">
      <c r="J545" s="54"/>
    </row>
    <row r="546" ht="15">
      <c r="J546" s="54"/>
    </row>
    <row r="547" ht="15">
      <c r="J547" s="54"/>
    </row>
    <row r="548" ht="15">
      <c r="J548" s="54"/>
    </row>
    <row r="549" ht="15">
      <c r="J549" s="54"/>
    </row>
    <row r="550" ht="15">
      <c r="J550" s="54"/>
    </row>
    <row r="551" ht="15">
      <c r="J551" s="54"/>
    </row>
    <row r="552" ht="15">
      <c r="J552" s="54"/>
    </row>
    <row r="553" ht="15">
      <c r="J553" s="54"/>
    </row>
    <row r="554" ht="15">
      <c r="J554" s="54"/>
    </row>
    <row r="555" ht="15">
      <c r="J555" s="54"/>
    </row>
    <row r="556" ht="15">
      <c r="J556" s="54"/>
    </row>
    <row r="557" ht="15">
      <c r="J557" s="54"/>
    </row>
    <row r="558" ht="15">
      <c r="J558" s="54"/>
    </row>
    <row r="559" ht="15">
      <c r="J559" s="54"/>
    </row>
    <row r="560" ht="15">
      <c r="J560" s="54"/>
    </row>
    <row r="561" ht="15">
      <c r="J561" s="54"/>
    </row>
    <row r="562" ht="15">
      <c r="J562" s="54"/>
    </row>
    <row r="563" ht="15">
      <c r="J563" s="54"/>
    </row>
    <row r="564" ht="15">
      <c r="J564" s="54"/>
    </row>
    <row r="565" ht="15">
      <c r="J565" s="54"/>
    </row>
    <row r="566" ht="15">
      <c r="J566" s="54"/>
    </row>
    <row r="567" ht="15">
      <c r="J567" s="54"/>
    </row>
    <row r="568" ht="15">
      <c r="J568" s="54"/>
    </row>
    <row r="569" ht="15">
      <c r="J569" s="54"/>
    </row>
    <row r="570" ht="15">
      <c r="J570" s="54"/>
    </row>
    <row r="571" ht="15">
      <c r="J571" s="54"/>
    </row>
    <row r="572" ht="15">
      <c r="J572" s="54"/>
    </row>
    <row r="573" ht="15">
      <c r="J573" s="54"/>
    </row>
    <row r="574" ht="15">
      <c r="J574" s="54"/>
    </row>
    <row r="575" ht="15">
      <c r="J575" s="54"/>
    </row>
    <row r="576" ht="15">
      <c r="J576" s="54"/>
    </row>
    <row r="577" ht="15">
      <c r="J577" s="54"/>
    </row>
    <row r="578" ht="15">
      <c r="J578" s="54"/>
    </row>
    <row r="579" ht="15">
      <c r="J579" s="54"/>
    </row>
    <row r="580" ht="15">
      <c r="J580" s="54"/>
    </row>
    <row r="581" ht="15">
      <c r="J581" s="54"/>
    </row>
    <row r="582" ht="15">
      <c r="J582" s="54"/>
    </row>
    <row r="583" ht="15">
      <c r="J583" s="54"/>
    </row>
    <row r="584" ht="15">
      <c r="J584" s="54"/>
    </row>
    <row r="585" ht="15">
      <c r="J585" s="54"/>
    </row>
    <row r="586" ht="15">
      <c r="J586" s="54"/>
    </row>
    <row r="587" ht="15">
      <c r="J587" s="54"/>
    </row>
    <row r="588" ht="15">
      <c r="J588" s="54"/>
    </row>
    <row r="589" ht="15">
      <c r="J589" s="54"/>
    </row>
    <row r="590" ht="15">
      <c r="J590" s="54"/>
    </row>
    <row r="591" ht="15">
      <c r="J591" s="54"/>
    </row>
    <row r="592" ht="15">
      <c r="J592" s="54"/>
    </row>
    <row r="593" ht="15">
      <c r="J593" s="54"/>
    </row>
    <row r="594" ht="15">
      <c r="J594" s="54"/>
    </row>
    <row r="595" ht="15">
      <c r="J595" s="54"/>
    </row>
    <row r="596" ht="15">
      <c r="J596" s="54"/>
    </row>
    <row r="597" ht="15">
      <c r="J597" s="54"/>
    </row>
    <row r="598" ht="15">
      <c r="J598" s="54"/>
    </row>
    <row r="599" ht="15">
      <c r="J599" s="54"/>
    </row>
    <row r="600" ht="15">
      <c r="J600" s="54"/>
    </row>
    <row r="601" ht="15">
      <c r="J601" s="54"/>
    </row>
    <row r="602" ht="15">
      <c r="J602" s="54"/>
    </row>
    <row r="603" ht="15">
      <c r="J603" s="54"/>
    </row>
    <row r="604" ht="15">
      <c r="J604" s="54"/>
    </row>
    <row r="605" ht="15">
      <c r="J605" s="54"/>
    </row>
    <row r="606" ht="15">
      <c r="J606" s="54"/>
    </row>
    <row r="607" ht="15">
      <c r="J607" s="54"/>
    </row>
    <row r="608" ht="15">
      <c r="J608" s="54"/>
    </row>
    <row r="609" ht="15">
      <c r="J609" s="54"/>
    </row>
    <row r="610" ht="15">
      <c r="J610" s="54"/>
    </row>
    <row r="611" ht="15">
      <c r="J611" s="54"/>
    </row>
    <row r="612" ht="15">
      <c r="J612" s="54"/>
    </row>
    <row r="613" ht="15">
      <c r="J613" s="54"/>
    </row>
    <row r="614" ht="15">
      <c r="J614" s="54"/>
    </row>
    <row r="615" ht="15">
      <c r="J615" s="54"/>
    </row>
    <row r="616" ht="15">
      <c r="J616" s="54"/>
    </row>
    <row r="617" ht="15">
      <c r="J617" s="54"/>
    </row>
    <row r="618" ht="15">
      <c r="J618" s="54"/>
    </row>
    <row r="619" ht="15">
      <c r="J619" s="54"/>
    </row>
    <row r="620" ht="15">
      <c r="J620" s="54"/>
    </row>
    <row r="621" ht="15">
      <c r="J621" s="54"/>
    </row>
    <row r="622" ht="15">
      <c r="J622" s="54"/>
    </row>
    <row r="623" ht="15">
      <c r="J623" s="54"/>
    </row>
    <row r="624" ht="15">
      <c r="J624" s="54"/>
    </row>
    <row r="625" ht="15">
      <c r="J625" s="54"/>
    </row>
    <row r="626" ht="15">
      <c r="J626" s="54"/>
    </row>
    <row r="627" ht="15">
      <c r="J627" s="54"/>
    </row>
    <row r="628" ht="15">
      <c r="J628" s="54"/>
    </row>
    <row r="629" ht="15">
      <c r="J629" s="54"/>
    </row>
    <row r="630" ht="15">
      <c r="J630" s="54"/>
    </row>
    <row r="631" ht="15">
      <c r="J631" s="54"/>
    </row>
    <row r="632" ht="15">
      <c r="J632" s="54"/>
    </row>
    <row r="633" ht="15">
      <c r="J633" s="54"/>
    </row>
    <row r="634" ht="15">
      <c r="J634" s="54"/>
    </row>
    <row r="635" ht="15">
      <c r="J635" s="54"/>
    </row>
    <row r="636" ht="15">
      <c r="J636" s="54"/>
    </row>
    <row r="637" ht="15">
      <c r="J637" s="54"/>
    </row>
    <row r="638" ht="15">
      <c r="J638" s="54"/>
    </row>
    <row r="639" ht="15">
      <c r="J639" s="54"/>
    </row>
    <row r="640" ht="15">
      <c r="J640" s="54"/>
    </row>
    <row r="641" ht="15">
      <c r="J641" s="54"/>
    </row>
    <row r="642" ht="15">
      <c r="J642" s="54"/>
    </row>
    <row r="643" ht="15">
      <c r="J643" s="54"/>
    </row>
    <row r="644" ht="15">
      <c r="J644" s="54"/>
    </row>
    <row r="645" ht="15">
      <c r="J645" s="54"/>
    </row>
    <row r="646" ht="15">
      <c r="J646" s="54"/>
    </row>
    <row r="647" ht="15">
      <c r="J647" s="54"/>
    </row>
    <row r="648" ht="15">
      <c r="J648" s="54"/>
    </row>
    <row r="649" ht="15">
      <c r="J649" s="54"/>
    </row>
    <row r="650" ht="15">
      <c r="J650" s="54"/>
    </row>
    <row r="651" ht="15">
      <c r="J651" s="54"/>
    </row>
    <row r="652" ht="15">
      <c r="J652" s="54"/>
    </row>
    <row r="653" ht="15">
      <c r="J653" s="54"/>
    </row>
    <row r="654" ht="15">
      <c r="J654" s="54"/>
    </row>
    <row r="655" ht="15">
      <c r="J655" s="54"/>
    </row>
    <row r="656" ht="15">
      <c r="J656" s="54"/>
    </row>
    <row r="657" ht="15">
      <c r="J657" s="54"/>
    </row>
    <row r="658" ht="15">
      <c r="J658" s="54"/>
    </row>
    <row r="659" ht="15">
      <c r="J659" s="54"/>
    </row>
    <row r="660" ht="15">
      <c r="J660" s="54"/>
    </row>
    <row r="661" ht="15">
      <c r="J661" s="54"/>
    </row>
    <row r="662" ht="15">
      <c r="J662" s="54"/>
    </row>
    <row r="663" ht="15">
      <c r="J663" s="54"/>
    </row>
    <row r="664" ht="15">
      <c r="J664" s="54"/>
    </row>
    <row r="665" ht="15">
      <c r="J665" s="54"/>
    </row>
    <row r="666" ht="15">
      <c r="J666" s="54"/>
    </row>
    <row r="667" ht="15">
      <c r="J667" s="54"/>
    </row>
    <row r="668" ht="15">
      <c r="J668" s="54"/>
    </row>
    <row r="669" ht="15">
      <c r="J669" s="54"/>
    </row>
    <row r="670" ht="15">
      <c r="J670" s="54"/>
    </row>
    <row r="671" ht="15">
      <c r="J671" s="54"/>
    </row>
    <row r="672" ht="15">
      <c r="J672" s="54"/>
    </row>
    <row r="673" ht="15">
      <c r="J673" s="54"/>
    </row>
    <row r="674" ht="15">
      <c r="J674" s="54"/>
    </row>
    <row r="675" ht="15">
      <c r="J675" s="54"/>
    </row>
    <row r="676" ht="15">
      <c r="J676" s="54"/>
    </row>
    <row r="677" ht="15">
      <c r="J677" s="54"/>
    </row>
    <row r="678" ht="15">
      <c r="J678" s="54"/>
    </row>
    <row r="679" ht="15">
      <c r="J679" s="54"/>
    </row>
    <row r="680" ht="15">
      <c r="J680" s="54"/>
    </row>
    <row r="681" ht="15">
      <c r="J681" s="54"/>
    </row>
    <row r="682" ht="15">
      <c r="J682" s="54"/>
    </row>
    <row r="683" ht="15">
      <c r="J683" s="54"/>
    </row>
    <row r="684" ht="15">
      <c r="J684" s="54"/>
    </row>
    <row r="685" ht="15">
      <c r="J685" s="54"/>
    </row>
    <row r="686" ht="15">
      <c r="J686" s="54"/>
    </row>
    <row r="687" ht="15">
      <c r="J687" s="54"/>
    </row>
    <row r="688" ht="15">
      <c r="J688" s="54"/>
    </row>
    <row r="689" ht="15">
      <c r="J689" s="54"/>
    </row>
    <row r="690" ht="15">
      <c r="J690" s="54"/>
    </row>
    <row r="691" ht="15">
      <c r="J691" s="54"/>
    </row>
    <row r="692" ht="15">
      <c r="J692" s="54"/>
    </row>
    <row r="693" ht="15">
      <c r="J693" s="54"/>
    </row>
    <row r="694" ht="15">
      <c r="J694" s="54"/>
    </row>
    <row r="695" ht="15">
      <c r="J695" s="54"/>
    </row>
    <row r="696" ht="15">
      <c r="J696" s="54"/>
    </row>
    <row r="697" ht="15">
      <c r="J697" s="54"/>
    </row>
    <row r="698" ht="15">
      <c r="J698" s="54"/>
    </row>
    <row r="699" ht="15">
      <c r="J699" s="54"/>
    </row>
    <row r="700" ht="15">
      <c r="J700" s="54"/>
    </row>
    <row r="701" ht="15">
      <c r="J701" s="54"/>
    </row>
    <row r="702" ht="15">
      <c r="J702" s="54"/>
    </row>
    <row r="703" ht="15">
      <c r="J703" s="54"/>
    </row>
    <row r="704" ht="15">
      <c r="J704" s="54"/>
    </row>
    <row r="705" ht="15">
      <c r="J705" s="54"/>
    </row>
    <row r="706" ht="15">
      <c r="J706" s="54"/>
    </row>
    <row r="707" ht="15">
      <c r="J707" s="54"/>
    </row>
    <row r="708" ht="15">
      <c r="J708" s="54"/>
    </row>
    <row r="709" ht="15">
      <c r="J709" s="54"/>
    </row>
    <row r="710" ht="15">
      <c r="J710" s="54"/>
    </row>
    <row r="711" ht="15">
      <c r="J711" s="54"/>
    </row>
    <row r="712" ht="15">
      <c r="J712" s="54"/>
    </row>
    <row r="713" ht="15">
      <c r="J713" s="54"/>
    </row>
    <row r="714" ht="15">
      <c r="J714" s="54"/>
    </row>
    <row r="715" ht="15">
      <c r="J715" s="54"/>
    </row>
    <row r="716" ht="15">
      <c r="J716" s="54"/>
    </row>
    <row r="717" ht="15">
      <c r="J717" s="54"/>
    </row>
    <row r="718" ht="15">
      <c r="J718" s="54"/>
    </row>
    <row r="719" ht="15">
      <c r="J719" s="54"/>
    </row>
    <row r="720" ht="15">
      <c r="J720" s="54"/>
    </row>
    <row r="721" ht="15">
      <c r="J721" s="54"/>
    </row>
    <row r="722" ht="15">
      <c r="J722" s="54"/>
    </row>
    <row r="723" ht="15">
      <c r="J723" s="54"/>
    </row>
    <row r="724" ht="15">
      <c r="J724" s="54"/>
    </row>
    <row r="725" ht="15">
      <c r="J725" s="54"/>
    </row>
    <row r="726" ht="15">
      <c r="J726" s="54"/>
    </row>
    <row r="727" ht="15">
      <c r="J727" s="54"/>
    </row>
    <row r="728" ht="15">
      <c r="J728" s="54"/>
    </row>
    <row r="729" ht="15">
      <c r="J729" s="54"/>
    </row>
    <row r="730" ht="15">
      <c r="J730" s="54"/>
    </row>
    <row r="731" ht="15">
      <c r="J731" s="54"/>
    </row>
    <row r="732" ht="15">
      <c r="J732" s="54"/>
    </row>
    <row r="733" ht="15">
      <c r="J733" s="54"/>
    </row>
    <row r="734" ht="15">
      <c r="J734" s="54"/>
    </row>
    <row r="735" ht="15">
      <c r="J735" s="54"/>
    </row>
    <row r="736" ht="15">
      <c r="J736" s="54"/>
    </row>
    <row r="737" ht="15">
      <c r="J737" s="54"/>
    </row>
    <row r="738" ht="15">
      <c r="J738" s="54"/>
    </row>
    <row r="739" ht="15">
      <c r="J739" s="54"/>
    </row>
    <row r="740" ht="15">
      <c r="J740" s="54"/>
    </row>
    <row r="741" ht="15">
      <c r="J741" s="54"/>
    </row>
    <row r="742" ht="15">
      <c r="J742" s="54"/>
    </row>
    <row r="743" ht="15">
      <c r="J743" s="54"/>
    </row>
    <row r="744" ht="15">
      <c r="J744" s="54"/>
    </row>
    <row r="745" ht="15">
      <c r="J745" s="54"/>
    </row>
    <row r="746" ht="15">
      <c r="J746" s="54"/>
    </row>
    <row r="747" ht="15">
      <c r="J747" s="54"/>
    </row>
    <row r="748" ht="15">
      <c r="J748" s="54"/>
    </row>
    <row r="749" ht="15">
      <c r="J749" s="54"/>
    </row>
    <row r="750" ht="15">
      <c r="J750" s="54"/>
    </row>
    <row r="751" ht="15">
      <c r="J751" s="54"/>
    </row>
    <row r="752" ht="15">
      <c r="J752" s="54"/>
    </row>
    <row r="753" ht="15">
      <c r="J753" s="54"/>
    </row>
    <row r="754" ht="15">
      <c r="J754" s="54"/>
    </row>
    <row r="755" ht="15">
      <c r="J755" s="54"/>
    </row>
    <row r="756" ht="15">
      <c r="J756" s="54"/>
    </row>
    <row r="757" ht="15">
      <c r="J757" s="54"/>
    </row>
    <row r="758" ht="15">
      <c r="J758" s="54"/>
    </row>
    <row r="759" ht="15">
      <c r="J759" s="54"/>
    </row>
    <row r="760" ht="15">
      <c r="J760" s="54"/>
    </row>
    <row r="761" ht="15">
      <c r="J761" s="54"/>
    </row>
    <row r="762" ht="15">
      <c r="J762" s="54"/>
    </row>
    <row r="763" ht="15">
      <c r="J763" s="54"/>
    </row>
    <row r="764" ht="15">
      <c r="J764" s="54"/>
    </row>
    <row r="765" ht="15">
      <c r="J765" s="54"/>
    </row>
    <row r="766" ht="15">
      <c r="J766" s="54"/>
    </row>
    <row r="767" ht="15">
      <c r="J767" s="54"/>
    </row>
    <row r="768" ht="15">
      <c r="J768" s="54"/>
    </row>
    <row r="769" ht="15">
      <c r="J769" s="54"/>
    </row>
    <row r="770" ht="15">
      <c r="J770" s="54"/>
    </row>
    <row r="771" ht="15">
      <c r="J771" s="54"/>
    </row>
    <row r="772" ht="15">
      <c r="J772" s="54"/>
    </row>
    <row r="773" ht="15">
      <c r="J773" s="54"/>
    </row>
    <row r="774" ht="15">
      <c r="J774" s="54"/>
    </row>
    <row r="775" ht="15">
      <c r="J775" s="54"/>
    </row>
    <row r="776" ht="15">
      <c r="J776" s="54"/>
    </row>
    <row r="777" ht="15">
      <c r="J777" s="54"/>
    </row>
    <row r="778" ht="15">
      <c r="J778" s="54"/>
    </row>
    <row r="779" ht="15">
      <c r="J779" s="54"/>
    </row>
    <row r="780" ht="15">
      <c r="J780" s="54"/>
    </row>
    <row r="781" ht="15">
      <c r="J781" s="54"/>
    </row>
    <row r="782" ht="15">
      <c r="J782" s="54"/>
    </row>
    <row r="783" ht="15">
      <c r="J783" s="54"/>
    </row>
    <row r="784" ht="15">
      <c r="J784" s="54"/>
    </row>
    <row r="785" ht="15">
      <c r="J785" s="54"/>
    </row>
    <row r="786" ht="15">
      <c r="J786" s="54"/>
    </row>
    <row r="787" ht="15">
      <c r="J787" s="54"/>
    </row>
    <row r="788" ht="15">
      <c r="J788" s="54"/>
    </row>
    <row r="789" ht="15">
      <c r="J789" s="54"/>
    </row>
    <row r="790" ht="15">
      <c r="J790" s="54"/>
    </row>
    <row r="791" ht="15">
      <c r="J791" s="54"/>
    </row>
    <row r="792" ht="15">
      <c r="J792" s="54"/>
    </row>
    <row r="793" ht="15">
      <c r="J793" s="54"/>
    </row>
    <row r="794" ht="15">
      <c r="J794" s="54"/>
    </row>
    <row r="795" ht="15">
      <c r="J795" s="54"/>
    </row>
    <row r="796" ht="15">
      <c r="J796" s="54"/>
    </row>
    <row r="797" ht="15">
      <c r="J797" s="54"/>
    </row>
    <row r="798" ht="15">
      <c r="J798" s="54"/>
    </row>
    <row r="799" ht="15">
      <c r="J799" s="54"/>
    </row>
    <row r="800" ht="15">
      <c r="J800" s="54"/>
    </row>
    <row r="801" ht="15">
      <c r="J801" s="54"/>
    </row>
    <row r="802" ht="15">
      <c r="J802" s="54"/>
    </row>
    <row r="803" ht="15">
      <c r="J803" s="54"/>
    </row>
    <row r="804" ht="15">
      <c r="J804" s="54"/>
    </row>
    <row r="805" ht="15">
      <c r="J805" s="54"/>
    </row>
    <row r="806" ht="15">
      <c r="J806" s="54"/>
    </row>
    <row r="807" ht="15">
      <c r="J807" s="54"/>
    </row>
    <row r="808" ht="15">
      <c r="J808" s="54"/>
    </row>
    <row r="809" ht="15">
      <c r="J809" s="54"/>
    </row>
    <row r="810" ht="15">
      <c r="J810" s="54"/>
    </row>
    <row r="811" ht="15">
      <c r="J811" s="54"/>
    </row>
    <row r="812" ht="15">
      <c r="J812" s="54"/>
    </row>
    <row r="813" ht="15">
      <c r="J813" s="54"/>
    </row>
    <row r="814" ht="15">
      <c r="J814" s="54"/>
    </row>
    <row r="815" ht="15">
      <c r="J815" s="54"/>
    </row>
    <row r="816" ht="15">
      <c r="J816" s="54"/>
    </row>
    <row r="817" ht="15">
      <c r="J817" s="54"/>
    </row>
    <row r="818" ht="15">
      <c r="J818" s="54"/>
    </row>
    <row r="819" ht="15">
      <c r="J819" s="54"/>
    </row>
    <row r="820" ht="15">
      <c r="J820" s="54"/>
    </row>
    <row r="821" ht="15">
      <c r="J821" s="54"/>
    </row>
    <row r="822" ht="15">
      <c r="J822" s="54"/>
    </row>
    <row r="823" ht="15">
      <c r="J823" s="54"/>
    </row>
    <row r="824" ht="15">
      <c r="J824" s="54"/>
    </row>
    <row r="825" ht="15">
      <c r="J825" s="54"/>
    </row>
    <row r="826" ht="15">
      <c r="J826" s="54"/>
    </row>
    <row r="827" ht="15">
      <c r="J827" s="54"/>
    </row>
    <row r="828" ht="15">
      <c r="J828" s="54"/>
    </row>
    <row r="829" ht="15">
      <c r="J829" s="54"/>
    </row>
    <row r="830" ht="15">
      <c r="J830" s="54"/>
    </row>
    <row r="831" ht="15">
      <c r="J831" s="54"/>
    </row>
    <row r="832" ht="15">
      <c r="J832" s="54"/>
    </row>
    <row r="833" ht="15">
      <c r="J833" s="54"/>
    </row>
    <row r="834" ht="15">
      <c r="J834" s="54"/>
    </row>
    <row r="835" ht="15">
      <c r="J835" s="54"/>
    </row>
    <row r="836" ht="15">
      <c r="J836" s="54"/>
    </row>
    <row r="837" ht="15">
      <c r="J837" s="54"/>
    </row>
    <row r="838" ht="15">
      <c r="J838" s="54"/>
    </row>
    <row r="839" ht="15">
      <c r="J839" s="54"/>
    </row>
    <row r="840" ht="15">
      <c r="J840" s="54"/>
    </row>
    <row r="841" ht="15">
      <c r="J841" s="54"/>
    </row>
    <row r="842" ht="15">
      <c r="J842" s="54"/>
    </row>
    <row r="843" ht="15">
      <c r="J843" s="54"/>
    </row>
    <row r="844" ht="15">
      <c r="J844" s="54"/>
    </row>
    <row r="845" ht="15">
      <c r="J845" s="54"/>
    </row>
    <row r="846" ht="15">
      <c r="J846" s="54"/>
    </row>
    <row r="847" ht="15">
      <c r="J847" s="54"/>
    </row>
    <row r="848" ht="15">
      <c r="J848" s="54"/>
    </row>
    <row r="849" ht="15">
      <c r="J849" s="54"/>
    </row>
    <row r="850" ht="15">
      <c r="J850" s="54"/>
    </row>
    <row r="851" ht="15">
      <c r="J851" s="54"/>
    </row>
    <row r="852" ht="15">
      <c r="J852" s="54"/>
    </row>
    <row r="853" ht="15">
      <c r="J853" s="54"/>
    </row>
    <row r="854" ht="15">
      <c r="J854" s="54"/>
    </row>
    <row r="855" ht="15">
      <c r="J855" s="54"/>
    </row>
    <row r="856" ht="15">
      <c r="J856" s="54"/>
    </row>
    <row r="857" ht="15">
      <c r="J857" s="54"/>
    </row>
    <row r="858" ht="15">
      <c r="J858" s="54"/>
    </row>
    <row r="859" ht="15">
      <c r="J859" s="54"/>
    </row>
    <row r="860" ht="15">
      <c r="J860" s="54"/>
    </row>
    <row r="861" ht="15">
      <c r="J861" s="54"/>
    </row>
    <row r="862" ht="15">
      <c r="J862" s="54"/>
    </row>
    <row r="863" ht="15">
      <c r="J863" s="54"/>
    </row>
    <row r="864" ht="15">
      <c r="J864" s="54"/>
    </row>
    <row r="865" ht="15">
      <c r="J865" s="54"/>
    </row>
    <row r="866" ht="15">
      <c r="J866" s="54"/>
    </row>
    <row r="867" ht="15">
      <c r="J867" s="54"/>
    </row>
    <row r="868" ht="15">
      <c r="J868" s="54"/>
    </row>
    <row r="869" ht="15">
      <c r="J869" s="54"/>
    </row>
    <row r="870" ht="15">
      <c r="J870" s="54"/>
    </row>
    <row r="871" ht="15">
      <c r="J871" s="54"/>
    </row>
    <row r="872" ht="15">
      <c r="J872" s="54"/>
    </row>
    <row r="873" ht="15">
      <c r="J873" s="54"/>
    </row>
    <row r="874" ht="15">
      <c r="J874" s="54"/>
    </row>
    <row r="875" ht="15">
      <c r="J875" s="54"/>
    </row>
    <row r="876" ht="15">
      <c r="J876" s="54"/>
    </row>
    <row r="877" ht="15">
      <c r="J877" s="54"/>
    </row>
    <row r="878" ht="15">
      <c r="J878" s="54"/>
    </row>
    <row r="879" ht="15">
      <c r="J879" s="54"/>
    </row>
    <row r="880" ht="15">
      <c r="J880" s="54"/>
    </row>
    <row r="881" ht="15">
      <c r="J881" s="54"/>
    </row>
    <row r="882" ht="15">
      <c r="J882" s="54"/>
    </row>
    <row r="883" ht="15">
      <c r="J883" s="54"/>
    </row>
    <row r="884" ht="15">
      <c r="J884" s="54"/>
    </row>
    <row r="885" ht="15">
      <c r="J885" s="54"/>
    </row>
    <row r="886" ht="15">
      <c r="J886" s="54"/>
    </row>
    <row r="887" ht="15">
      <c r="J887" s="54"/>
    </row>
    <row r="888" ht="15">
      <c r="J888" s="54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99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77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30" t="s">
        <v>147</v>
      </c>
      <c r="B4" s="2"/>
      <c r="C4" s="2"/>
      <c r="D4" s="2"/>
      <c r="E4" s="2"/>
      <c r="F4" s="2"/>
      <c r="G4" s="2"/>
      <c r="H4" s="2"/>
      <c r="I4" s="2"/>
      <c r="J4" s="5"/>
      <c r="K4" s="5"/>
      <c r="L4" s="233" t="s">
        <v>306</v>
      </c>
      <c r="M4" s="5"/>
    </row>
    <row r="5" spans="1:14" ht="15">
      <c r="A5" s="108"/>
      <c r="B5" s="182"/>
      <c r="C5" s="182"/>
      <c r="D5" s="182"/>
      <c r="E5" s="182"/>
      <c r="F5" s="182"/>
      <c r="G5" s="182"/>
      <c r="H5" s="182"/>
      <c r="I5" s="182"/>
      <c r="J5" s="183"/>
      <c r="K5" s="183"/>
      <c r="L5" s="183"/>
      <c r="M5" s="183"/>
      <c r="N5" s="184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71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169</v>
      </c>
      <c r="B9" s="7" t="s">
        <v>165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52</v>
      </c>
      <c r="B10" s="7" t="s">
        <v>166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167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234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200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235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259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 t="s">
        <v>260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/>
      <c r="B19" s="7" t="s">
        <v>261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7" t="s">
        <v>262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5">
      <c r="A21" s="5"/>
      <c r="B21" s="7"/>
      <c r="C21" s="4"/>
      <c r="D21" s="4"/>
      <c r="E21" s="4"/>
      <c r="F21" s="4"/>
      <c r="G21" s="4"/>
      <c r="H21" s="4"/>
      <c r="I21" s="4"/>
      <c r="J21" s="20" t="s">
        <v>276</v>
      </c>
      <c r="K21" s="4"/>
      <c r="L21" s="20" t="s">
        <v>276</v>
      </c>
      <c r="M21" s="4"/>
      <c r="N21" s="4"/>
      <c r="O21" s="5"/>
    </row>
    <row r="22" spans="1:15" ht="15">
      <c r="A22" s="5"/>
      <c r="B22" s="7"/>
      <c r="C22" s="4"/>
      <c r="D22" s="4"/>
      <c r="E22" s="4"/>
      <c r="F22" s="4"/>
      <c r="G22" s="4"/>
      <c r="H22" s="4"/>
      <c r="I22" s="299" t="s">
        <v>263</v>
      </c>
      <c r="J22" s="299"/>
      <c r="K22" s="299"/>
      <c r="M22" s="4"/>
      <c r="N22" s="4"/>
      <c r="O22" s="5"/>
    </row>
    <row r="23" spans="1:15" ht="15">
      <c r="A23" s="5"/>
      <c r="B23" s="7"/>
      <c r="C23" s="4"/>
      <c r="D23" s="4"/>
      <c r="E23" s="4"/>
      <c r="F23" s="4"/>
      <c r="G23" s="4"/>
      <c r="H23" s="4"/>
      <c r="I23" s="299" t="s">
        <v>264</v>
      </c>
      <c r="J23" s="299"/>
      <c r="K23" s="299"/>
      <c r="L23" s="2" t="s">
        <v>265</v>
      </c>
      <c r="M23" s="4"/>
      <c r="N23" s="4"/>
      <c r="O23" s="5"/>
    </row>
    <row r="24" spans="1:15" ht="15">
      <c r="A24" s="5"/>
      <c r="B24" s="70" t="s">
        <v>418</v>
      </c>
      <c r="C24" s="24"/>
      <c r="D24" s="4"/>
      <c r="E24" s="4"/>
      <c r="F24" s="4"/>
      <c r="G24" s="4"/>
      <c r="H24" s="4"/>
      <c r="I24" s="4"/>
      <c r="J24" s="20" t="s">
        <v>54</v>
      </c>
      <c r="K24" s="266"/>
      <c r="L24" s="20" t="s">
        <v>54</v>
      </c>
      <c r="M24" s="266"/>
      <c r="N24" s="266"/>
      <c r="O24" s="5"/>
    </row>
    <row r="25" spans="1:15" ht="8.25" customHeight="1">
      <c r="A25" s="5"/>
      <c r="B25" s="7"/>
      <c r="C25" s="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7" t="s">
        <v>230</v>
      </c>
      <c r="C26" s="24"/>
      <c r="D26" s="4"/>
      <c r="E26" s="4"/>
      <c r="F26" s="4"/>
      <c r="G26" s="4"/>
      <c r="H26" s="4"/>
      <c r="I26" s="4"/>
      <c r="J26" s="267">
        <v>159195</v>
      </c>
      <c r="K26" s="268"/>
      <c r="L26" s="269">
        <f>+'BS'!J22</f>
        <v>175316</v>
      </c>
      <c r="M26" s="4"/>
      <c r="N26" s="4"/>
      <c r="O26" s="5"/>
    </row>
    <row r="27" spans="1:15" ht="15">
      <c r="A27" s="5"/>
      <c r="B27" s="7" t="s">
        <v>295</v>
      </c>
      <c r="C27" s="24"/>
      <c r="D27" s="4"/>
      <c r="E27" s="4"/>
      <c r="F27" s="4"/>
      <c r="G27" s="4"/>
      <c r="H27" s="4"/>
      <c r="I27" s="4"/>
      <c r="J27" s="267">
        <v>53630</v>
      </c>
      <c r="K27" s="268"/>
      <c r="L27" s="269">
        <f>+'BS'!J44</f>
        <v>19110</v>
      </c>
      <c r="M27" s="4"/>
      <c r="N27" s="4"/>
      <c r="O27" s="5"/>
    </row>
    <row r="28" spans="1:15" ht="15">
      <c r="A28" s="5"/>
      <c r="B28" s="7" t="s">
        <v>266</v>
      </c>
      <c r="C28" s="24"/>
      <c r="D28" s="4"/>
      <c r="E28" s="4"/>
      <c r="F28" s="4"/>
      <c r="G28" s="4"/>
      <c r="H28" s="4"/>
      <c r="I28" s="4"/>
      <c r="J28" s="267">
        <v>1490709</v>
      </c>
      <c r="K28" s="268"/>
      <c r="L28" s="269">
        <f>+'BS'!J45</f>
        <v>1494333</v>
      </c>
      <c r="M28" s="4"/>
      <c r="N28" s="4"/>
      <c r="O28" s="5"/>
    </row>
    <row r="29" spans="1:15" ht="15">
      <c r="A29" s="5"/>
      <c r="B29" s="7" t="s">
        <v>90</v>
      </c>
      <c r="C29" s="24"/>
      <c r="D29" s="4"/>
      <c r="E29" s="4"/>
      <c r="F29" s="4"/>
      <c r="G29" s="4"/>
      <c r="H29" s="4"/>
      <c r="I29" s="4"/>
      <c r="J29" s="269">
        <v>81990</v>
      </c>
      <c r="K29" s="269"/>
      <c r="L29" s="269">
        <f>+'BS'!J53</f>
        <v>129007</v>
      </c>
      <c r="M29" s="266"/>
      <c r="N29" s="266"/>
      <c r="O29" s="5"/>
    </row>
    <row r="30" spans="1:15" ht="15">
      <c r="A30" s="5"/>
      <c r="B30" s="7"/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15">
      <c r="A31" s="5" t="s">
        <v>170</v>
      </c>
      <c r="B31" s="225" t="s">
        <v>419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5">
      <c r="A32" s="5"/>
      <c r="B32" s="225" t="s">
        <v>168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</row>
    <row r="34" spans="1:15" ht="15">
      <c r="A34" s="5" t="s">
        <v>171</v>
      </c>
      <c r="B34" s="6" t="s">
        <v>100</v>
      </c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1:15" ht="15">
      <c r="A35" s="5"/>
      <c r="B35" s="6" t="s">
        <v>116</v>
      </c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1:15" ht="15">
      <c r="A36" s="5"/>
      <c r="B36" s="6" t="s">
        <v>56</v>
      </c>
      <c r="C36" s="6" t="s">
        <v>117</v>
      </c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1:15" ht="15">
      <c r="A37" s="5"/>
      <c r="B37" s="6"/>
      <c r="C37" s="5" t="s">
        <v>118</v>
      </c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  <row r="38" spans="1:15" ht="15">
      <c r="A38" s="5"/>
      <c r="B38" s="6" t="s">
        <v>106</v>
      </c>
      <c r="C38" s="6" t="s">
        <v>119</v>
      </c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1:15" ht="15">
      <c r="A39" s="5"/>
      <c r="B39" s="6"/>
      <c r="C39" s="6" t="s">
        <v>228</v>
      </c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</row>
    <row r="40" spans="1:15" ht="15">
      <c r="A40" s="5"/>
      <c r="B40" s="6" t="s">
        <v>107</v>
      </c>
      <c r="C40" s="5" t="s">
        <v>194</v>
      </c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</row>
    <row r="41" spans="1:15" ht="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1:15" ht="15.75" customHeight="1">
      <c r="A42" s="5" t="s">
        <v>172</v>
      </c>
      <c r="B42" s="6" t="s">
        <v>320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 customHeight="1">
      <c r="A43" s="5"/>
      <c r="B43" s="6" t="s">
        <v>239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 customHeight="1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 customHeight="1">
      <c r="A45" s="5"/>
      <c r="B45" s="6"/>
      <c r="C45" s="5"/>
      <c r="D45" s="5"/>
      <c r="E45" s="5"/>
      <c r="F45" s="5"/>
      <c r="G45" s="5"/>
      <c r="H45" s="5"/>
      <c r="I45" s="5"/>
      <c r="J45" s="5"/>
      <c r="K45" s="24"/>
      <c r="L45" s="20" t="s">
        <v>321</v>
      </c>
      <c r="M45" s="24"/>
      <c r="N45" s="20" t="s">
        <v>114</v>
      </c>
      <c r="O45" s="5"/>
    </row>
    <row r="46" spans="1:15" ht="15.75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240"/>
      <c r="L46" s="20" t="s">
        <v>322</v>
      </c>
      <c r="M46" s="24"/>
      <c r="N46" s="20" t="s">
        <v>236</v>
      </c>
      <c r="O46" s="5"/>
    </row>
    <row r="47" spans="1:15" ht="15.75" customHeight="1">
      <c r="A47" s="5"/>
      <c r="B47" s="6"/>
      <c r="C47" s="5"/>
      <c r="D47" s="5"/>
      <c r="E47" s="5"/>
      <c r="F47" s="5"/>
      <c r="G47" s="5"/>
      <c r="H47" s="5"/>
      <c r="I47" s="5"/>
      <c r="J47" s="5"/>
      <c r="K47" s="240"/>
      <c r="L47" s="52" t="s">
        <v>304</v>
      </c>
      <c r="M47" s="24"/>
      <c r="N47" s="52" t="s">
        <v>304</v>
      </c>
      <c r="O47" s="5"/>
    </row>
    <row r="48" spans="1:15" ht="15.75" customHeight="1">
      <c r="A48" s="5"/>
      <c r="B48" s="6"/>
      <c r="C48" s="5"/>
      <c r="D48" s="5"/>
      <c r="E48" s="5"/>
      <c r="F48" s="5"/>
      <c r="G48" s="5"/>
      <c r="H48" s="5"/>
      <c r="I48" s="5"/>
      <c r="J48" s="5"/>
      <c r="K48" s="240"/>
      <c r="L48" s="20" t="s">
        <v>54</v>
      </c>
      <c r="M48" s="24"/>
      <c r="N48" s="20" t="s">
        <v>54</v>
      </c>
      <c r="O48" s="5"/>
    </row>
    <row r="49" spans="1:15" ht="9" customHeight="1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"/>
      <c r="B50" s="6" t="s">
        <v>237</v>
      </c>
      <c r="C50" s="5"/>
      <c r="D50" s="5"/>
      <c r="E50" s="5"/>
      <c r="F50" s="5"/>
      <c r="G50" s="5"/>
      <c r="H50" s="5"/>
      <c r="I50" s="5"/>
      <c r="J50" s="5"/>
      <c r="K50" s="5"/>
      <c r="L50" s="49">
        <v>-186</v>
      </c>
      <c r="M50" s="5"/>
      <c r="N50" s="49">
        <v>-3977</v>
      </c>
      <c r="O50" s="5"/>
    </row>
    <row r="51" spans="1:15" ht="15.75" customHeight="1">
      <c r="A51" s="5"/>
      <c r="B51" s="6" t="s">
        <v>296</v>
      </c>
      <c r="C51" s="5"/>
      <c r="D51" s="5"/>
      <c r="E51" s="5"/>
      <c r="F51" s="5"/>
      <c r="G51" s="5"/>
      <c r="H51" s="5"/>
      <c r="I51" s="5"/>
      <c r="J51" s="5"/>
      <c r="K51" s="5"/>
      <c r="L51" s="280">
        <v>0</v>
      </c>
      <c r="M51" s="5"/>
      <c r="N51" s="49">
        <v>-4635</v>
      </c>
      <c r="O51" s="5"/>
    </row>
    <row r="52" spans="1:15" ht="15.75" customHeight="1">
      <c r="A52" s="5"/>
      <c r="B52" s="6" t="s">
        <v>292</v>
      </c>
      <c r="C52" s="5"/>
      <c r="D52" s="5"/>
      <c r="E52" s="5"/>
      <c r="F52" s="5"/>
      <c r="G52" s="5"/>
      <c r="H52" s="5"/>
      <c r="I52" s="5"/>
      <c r="J52" s="5"/>
      <c r="K52" s="5"/>
      <c r="L52" s="49">
        <v>1636</v>
      </c>
      <c r="M52" s="5"/>
      <c r="N52" s="49">
        <v>2200</v>
      </c>
      <c r="O52" s="5"/>
    </row>
    <row r="53" spans="1:15" ht="15.75" customHeight="1" thickBot="1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239">
        <f>SUM(L50:L52)</f>
        <v>1450</v>
      </c>
      <c r="M53" s="5"/>
      <c r="N53" s="239">
        <f>SUM(N50:N52)</f>
        <v>-6412</v>
      </c>
      <c r="O53" s="5"/>
    </row>
    <row r="54" spans="1:15" ht="15.75" thickTop="1">
      <c r="A54" s="5"/>
      <c r="C54" s="4"/>
      <c r="D54" s="4"/>
      <c r="E54" s="5"/>
      <c r="F54" s="5"/>
      <c r="G54" s="5"/>
      <c r="H54" s="5"/>
      <c r="I54" s="5"/>
      <c r="J54" s="50"/>
      <c r="K54" s="50"/>
      <c r="L54" s="50"/>
      <c r="N54" s="50"/>
      <c r="O54" s="5"/>
    </row>
    <row r="55" spans="1:15" ht="15">
      <c r="A55" s="5"/>
      <c r="D55" s="4"/>
      <c r="E55" s="5"/>
      <c r="F55" s="5"/>
      <c r="G55" s="5"/>
      <c r="H55" s="5"/>
      <c r="I55" s="5"/>
      <c r="J55" s="50"/>
      <c r="K55" s="50"/>
      <c r="L55" s="50"/>
      <c r="O55" s="5"/>
    </row>
    <row r="56" spans="1:15" ht="15">
      <c r="A56" s="5"/>
      <c r="D56" s="4"/>
      <c r="E56" s="5"/>
      <c r="F56" s="5"/>
      <c r="G56" s="5"/>
      <c r="H56" s="5"/>
      <c r="I56" s="5"/>
      <c r="J56" s="50"/>
      <c r="K56" s="50"/>
      <c r="L56" s="50"/>
      <c r="O56" s="5"/>
    </row>
    <row r="57" spans="1:15" ht="15">
      <c r="A57" s="5"/>
      <c r="D57" s="4"/>
      <c r="E57" s="5"/>
      <c r="F57" s="5"/>
      <c r="G57" s="5"/>
      <c r="H57" s="5"/>
      <c r="I57" s="5"/>
      <c r="J57" s="50"/>
      <c r="K57" s="50"/>
      <c r="L57" s="50"/>
      <c r="O57" s="5"/>
    </row>
    <row r="58" spans="1:15" ht="15">
      <c r="A58" s="79" t="str">
        <f>+A3</f>
        <v>BERJAYA LAND BERHAD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1:15" ht="15">
      <c r="A59" s="185" t="str">
        <f>+A4</f>
        <v>(COMPANY NO: 201765-A)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236" t="str">
        <f>+L4</f>
        <v>Quarterly report 31-10-03</v>
      </c>
      <c r="M59" s="4"/>
      <c r="N59" s="4"/>
      <c r="O59" s="5"/>
    </row>
    <row r="60" spans="1:15" ht="12.7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5"/>
    </row>
    <row r="61" spans="1:15" ht="15">
      <c r="A61" s="18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>
      <c r="A62" s="79" t="s">
        <v>30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2" customHeight="1">
      <c r="A63" s="7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 customHeight="1">
      <c r="A64" s="2" t="s">
        <v>172</v>
      </c>
      <c r="B64" s="2" t="s">
        <v>323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 customHeight="1">
      <c r="A65" s="79"/>
      <c r="B65" s="258" t="s">
        <v>324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 customHeight="1">
      <c r="A66" s="79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 customHeight="1">
      <c r="A67" s="5" t="s">
        <v>173</v>
      </c>
      <c r="B67" s="6" t="s">
        <v>75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 customHeight="1">
      <c r="A68" s="5"/>
      <c r="B68" s="6" t="s">
        <v>238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1:15" ht="15" customHeight="1">
      <c r="A69" s="5"/>
      <c r="B69" s="6" t="s">
        <v>325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 customHeight="1">
      <c r="A70" s="5"/>
      <c r="B70" s="6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</row>
    <row r="71" spans="1:15" ht="15" customHeight="1">
      <c r="A71" s="5" t="s">
        <v>174</v>
      </c>
      <c r="B71" s="7" t="s">
        <v>326</v>
      </c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</row>
    <row r="72" spans="1:15" ht="15" customHeight="1">
      <c r="A72" s="5"/>
      <c r="B72" s="6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5" t="s">
        <v>219</v>
      </c>
      <c r="B73" s="6" t="s">
        <v>327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5"/>
    </row>
    <row r="74" spans="1:15" ht="7.5" customHeight="1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5"/>
    </row>
    <row r="75" spans="1:15" ht="15">
      <c r="A75" s="5"/>
      <c r="B75" s="70" t="s">
        <v>105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5"/>
    </row>
    <row r="76" spans="1:15" ht="15">
      <c r="A76" s="5"/>
      <c r="B76" s="70"/>
      <c r="C76" s="5"/>
      <c r="D76" s="5"/>
      <c r="E76" s="5"/>
      <c r="F76" s="5"/>
      <c r="G76" s="5"/>
      <c r="H76" s="5"/>
      <c r="I76" s="5"/>
      <c r="J76" s="20" t="s">
        <v>32</v>
      </c>
      <c r="K76" s="5"/>
      <c r="L76" s="20" t="s">
        <v>195</v>
      </c>
      <c r="M76" s="5"/>
      <c r="N76" s="4" t="s">
        <v>95</v>
      </c>
      <c r="O76" s="5"/>
    </row>
    <row r="77" spans="1:15" ht="15">
      <c r="A77" s="5"/>
      <c r="B77" s="45"/>
      <c r="C77" s="2"/>
      <c r="D77" s="2"/>
      <c r="E77" s="2"/>
      <c r="G77" s="45"/>
      <c r="H77" s="46"/>
      <c r="I77" s="46"/>
      <c r="J77" s="46" t="s">
        <v>54</v>
      </c>
      <c r="K77" s="44"/>
      <c r="L77" s="46" t="s">
        <v>54</v>
      </c>
      <c r="M77" s="46"/>
      <c r="N77" s="46" t="s">
        <v>54</v>
      </c>
      <c r="O77" s="5"/>
    </row>
    <row r="78" spans="1:15" ht="7.5" customHeight="1">
      <c r="A78" s="5"/>
      <c r="B78" s="45"/>
      <c r="C78" s="2"/>
      <c r="D78" s="2"/>
      <c r="E78" s="2"/>
      <c r="G78" s="45"/>
      <c r="H78" s="46"/>
      <c r="I78" s="46"/>
      <c r="J78" s="46"/>
      <c r="K78" s="44"/>
      <c r="L78" s="46"/>
      <c r="M78" s="46"/>
      <c r="N78" s="46"/>
      <c r="O78" s="5"/>
    </row>
    <row r="79" spans="1:15" ht="15">
      <c r="A79" s="5"/>
      <c r="B79" s="2" t="s">
        <v>270</v>
      </c>
      <c r="C79" s="2"/>
      <c r="D79" s="2"/>
      <c r="E79" s="2"/>
      <c r="G79" s="2"/>
      <c r="H79" s="2"/>
      <c r="I79" s="2"/>
      <c r="J79" s="49">
        <v>84417</v>
      </c>
      <c r="K79" s="49"/>
      <c r="L79" s="246">
        <v>0</v>
      </c>
      <c r="M79" s="2"/>
      <c r="N79" s="49">
        <v>84417</v>
      </c>
      <c r="O79" s="5"/>
    </row>
    <row r="80" spans="1:15" ht="15">
      <c r="A80" s="5"/>
      <c r="B80" s="7" t="s">
        <v>96</v>
      </c>
      <c r="C80" s="2"/>
      <c r="D80" s="2"/>
      <c r="E80" s="2"/>
      <c r="G80" s="49"/>
      <c r="H80" s="49"/>
      <c r="I80" s="51"/>
      <c r="J80" s="51">
        <v>154779</v>
      </c>
      <c r="K80" s="49"/>
      <c r="L80" s="214">
        <v>861</v>
      </c>
      <c r="M80" s="51"/>
      <c r="N80" s="49">
        <v>155640</v>
      </c>
      <c r="O80" s="5"/>
    </row>
    <row r="81" spans="1:15" ht="15">
      <c r="A81" s="5"/>
      <c r="B81" s="7" t="s">
        <v>97</v>
      </c>
      <c r="C81" s="2"/>
      <c r="D81" s="2"/>
      <c r="E81" s="2"/>
      <c r="G81" s="49"/>
      <c r="H81" s="49"/>
      <c r="I81" s="51"/>
      <c r="J81" s="247">
        <v>154594</v>
      </c>
      <c r="K81" s="49"/>
      <c r="L81" s="263">
        <v>120</v>
      </c>
      <c r="M81" s="51"/>
      <c r="N81" s="55">
        <v>154714</v>
      </c>
      <c r="O81" s="5"/>
    </row>
    <row r="82" spans="1:15" ht="15">
      <c r="A82" s="5"/>
      <c r="B82" s="7" t="s">
        <v>220</v>
      </c>
      <c r="C82" s="2"/>
      <c r="D82" s="2"/>
      <c r="E82" s="2"/>
      <c r="G82" s="49"/>
      <c r="H82" s="49"/>
      <c r="I82" s="51"/>
      <c r="J82" s="51">
        <f>SUM(J79:J81)</f>
        <v>393790</v>
      </c>
      <c r="K82" s="49"/>
      <c r="L82" s="51">
        <f>SUM(L79:L81)</f>
        <v>981</v>
      </c>
      <c r="M82" s="51"/>
      <c r="N82" s="51">
        <f>SUM(N79:N81)</f>
        <v>394771</v>
      </c>
      <c r="O82" s="5"/>
    </row>
    <row r="83" spans="1:15" ht="15">
      <c r="A83" s="5"/>
      <c r="B83" s="7" t="s">
        <v>221</v>
      </c>
      <c r="C83" s="2"/>
      <c r="D83" s="2"/>
      <c r="E83" s="2"/>
      <c r="G83" s="49"/>
      <c r="H83" s="49"/>
      <c r="I83" s="51"/>
      <c r="J83" s="248">
        <v>0</v>
      </c>
      <c r="K83" s="49"/>
      <c r="L83" s="214">
        <v>-981</v>
      </c>
      <c r="M83" s="51"/>
      <c r="N83" s="49">
        <f>+J83+L83</f>
        <v>-981</v>
      </c>
      <c r="O83" s="5"/>
    </row>
    <row r="84" spans="1:15" ht="15.75" thickBot="1">
      <c r="A84" s="5"/>
      <c r="B84" s="7" t="s">
        <v>33</v>
      </c>
      <c r="C84" s="2"/>
      <c r="D84" s="2"/>
      <c r="E84" s="2"/>
      <c r="G84" s="49"/>
      <c r="H84" s="193"/>
      <c r="I84" s="192"/>
      <c r="J84" s="216">
        <f>+J82+J83</f>
        <v>393790</v>
      </c>
      <c r="K84" s="61"/>
      <c r="L84" s="252">
        <f>+L82+L83</f>
        <v>0</v>
      </c>
      <c r="M84" s="61"/>
      <c r="N84" s="216">
        <f>+N82+N83</f>
        <v>393790</v>
      </c>
      <c r="O84" s="5"/>
    </row>
    <row r="85" spans="1:15" ht="12.75" customHeight="1" thickTop="1">
      <c r="A85" s="5"/>
      <c r="B85" s="2"/>
      <c r="C85" s="2"/>
      <c r="D85" s="2"/>
      <c r="E85" s="2"/>
      <c r="G85" s="54"/>
      <c r="H85" s="61"/>
      <c r="I85" s="61"/>
      <c r="J85" s="61"/>
      <c r="K85" s="193"/>
      <c r="L85" s="61"/>
      <c r="M85" s="61"/>
      <c r="O85" s="5"/>
    </row>
    <row r="86" spans="1:15" ht="15">
      <c r="A86" s="5"/>
      <c r="B86" s="70" t="s">
        <v>34</v>
      </c>
      <c r="C86" s="2"/>
      <c r="D86" s="2"/>
      <c r="E86" s="2"/>
      <c r="G86" s="2"/>
      <c r="H86" s="193"/>
      <c r="I86" s="54"/>
      <c r="J86" s="54"/>
      <c r="K86" s="54"/>
      <c r="L86" s="193"/>
      <c r="M86" s="62"/>
      <c r="O86" s="5"/>
    </row>
    <row r="87" spans="1:15" ht="9" customHeight="1">
      <c r="A87" s="5"/>
      <c r="B87" s="7"/>
      <c r="C87" s="2"/>
      <c r="D87" s="2"/>
      <c r="E87" s="2"/>
      <c r="G87" s="2"/>
      <c r="H87" s="54"/>
      <c r="I87" s="54"/>
      <c r="J87" s="54"/>
      <c r="K87" s="195"/>
      <c r="L87" s="54"/>
      <c r="M87" s="54"/>
      <c r="O87" s="5"/>
    </row>
    <row r="88" spans="1:15" ht="15">
      <c r="A88" s="5"/>
      <c r="B88" s="2" t="s">
        <v>270</v>
      </c>
      <c r="C88" s="2"/>
      <c r="D88" s="2"/>
      <c r="E88" s="2"/>
      <c r="G88" s="2"/>
      <c r="H88" s="54"/>
      <c r="I88" s="54"/>
      <c r="J88" s="54"/>
      <c r="K88" s="195"/>
      <c r="M88" s="54"/>
      <c r="N88" s="54">
        <v>7190</v>
      </c>
      <c r="O88" s="5"/>
    </row>
    <row r="89" spans="1:15" ht="15">
      <c r="A89" s="5"/>
      <c r="B89" s="7" t="s">
        <v>96</v>
      </c>
      <c r="C89" s="2"/>
      <c r="D89" s="2"/>
      <c r="E89" s="2"/>
      <c r="G89" s="2"/>
      <c r="H89" s="54"/>
      <c r="I89" s="54"/>
      <c r="J89" s="54"/>
      <c r="K89" s="195"/>
      <c r="M89" s="54"/>
      <c r="N89" s="54">
        <v>37952</v>
      </c>
      <c r="O89" s="5"/>
    </row>
    <row r="90" spans="1:15" ht="15">
      <c r="A90" s="5"/>
      <c r="B90" s="7" t="s">
        <v>97</v>
      </c>
      <c r="C90" s="2"/>
      <c r="D90" s="2"/>
      <c r="E90" s="2"/>
      <c r="G90" s="2"/>
      <c r="H90" s="54"/>
      <c r="I90" s="54"/>
      <c r="J90" s="54"/>
      <c r="K90" s="195"/>
      <c r="M90" s="54"/>
      <c r="N90" s="55">
        <v>26295</v>
      </c>
      <c r="O90" s="5"/>
    </row>
    <row r="91" spans="1:15" ht="15">
      <c r="A91" s="5"/>
      <c r="C91" s="2"/>
      <c r="D91" s="2"/>
      <c r="E91" s="2"/>
      <c r="G91" s="45"/>
      <c r="H91" s="195"/>
      <c r="I91" s="195"/>
      <c r="J91" s="195"/>
      <c r="K91" s="195"/>
      <c r="M91" s="46"/>
      <c r="N91" s="197">
        <f>SUM(N88:N90)</f>
        <v>71437</v>
      </c>
      <c r="O91" s="5"/>
    </row>
    <row r="92" spans="1:15" ht="15">
      <c r="A92" s="5"/>
      <c r="B92" s="7" t="s">
        <v>35</v>
      </c>
      <c r="C92" s="2"/>
      <c r="D92" s="2"/>
      <c r="E92" s="2"/>
      <c r="G92" s="45"/>
      <c r="H92" s="196"/>
      <c r="I92" s="195"/>
      <c r="J92" s="196"/>
      <c r="K92" s="196"/>
      <c r="M92" s="46"/>
      <c r="N92" s="198">
        <v>-3002</v>
      </c>
      <c r="O92" s="5"/>
    </row>
    <row r="93" spans="1:15" ht="15">
      <c r="A93" s="5"/>
      <c r="B93" s="2" t="s">
        <v>36</v>
      </c>
      <c r="C93" s="2"/>
      <c r="D93" s="2"/>
      <c r="E93" s="2"/>
      <c r="G93" s="2"/>
      <c r="H93" s="196"/>
      <c r="I93" s="196"/>
      <c r="J93" s="196"/>
      <c r="K93" s="54"/>
      <c r="M93" s="44"/>
      <c r="N93" s="197">
        <f>+N91+N92</f>
        <v>68435</v>
      </c>
      <c r="O93" s="5"/>
    </row>
    <row r="94" spans="1:15" ht="15">
      <c r="A94" s="5"/>
      <c r="B94" s="2" t="s">
        <v>137</v>
      </c>
      <c r="C94" s="2"/>
      <c r="D94" s="2"/>
      <c r="E94" s="2"/>
      <c r="G94" s="2"/>
      <c r="H94" s="196"/>
      <c r="I94" s="196"/>
      <c r="J94" s="196"/>
      <c r="K94" s="54"/>
      <c r="M94" s="44"/>
      <c r="N94" s="197">
        <f>+'P&amp;L'!K27</f>
        <v>-80739</v>
      </c>
      <c r="O94" s="5"/>
    </row>
    <row r="95" spans="1:15" ht="15">
      <c r="A95" s="5"/>
      <c r="B95" s="2" t="s">
        <v>271</v>
      </c>
      <c r="C95" s="2"/>
      <c r="D95" s="2"/>
      <c r="E95" s="2"/>
      <c r="G95" s="2"/>
      <c r="H95" s="196"/>
      <c r="I95" s="196"/>
      <c r="J95" s="196"/>
      <c r="K95" s="54"/>
      <c r="M95" s="44"/>
      <c r="N95" s="197"/>
      <c r="O95" s="5"/>
    </row>
    <row r="96" spans="1:15" ht="15">
      <c r="A96" s="5"/>
      <c r="B96" s="87" t="s">
        <v>272</v>
      </c>
      <c r="C96" s="2"/>
      <c r="D96" s="2"/>
      <c r="E96" s="2"/>
      <c r="G96" s="2"/>
      <c r="H96" s="196"/>
      <c r="I96" s="196"/>
      <c r="J96" s="196"/>
      <c r="K96" s="54"/>
      <c r="M96" s="44"/>
      <c r="N96" s="270">
        <v>70120</v>
      </c>
      <c r="O96" s="50"/>
    </row>
    <row r="97" spans="1:15" ht="15">
      <c r="A97" s="5"/>
      <c r="B97" s="87" t="s">
        <v>273</v>
      </c>
      <c r="C97" s="2"/>
      <c r="D97" s="2"/>
      <c r="E97" s="2"/>
      <c r="G97" s="2"/>
      <c r="H97" s="196"/>
      <c r="I97" s="196"/>
      <c r="J97" s="196"/>
      <c r="K97" s="54"/>
      <c r="M97" s="44"/>
      <c r="N97" s="271">
        <v>-6706</v>
      </c>
      <c r="O97" s="50"/>
    </row>
    <row r="98" spans="1:15" ht="15">
      <c r="A98" s="5"/>
      <c r="B98" s="2"/>
      <c r="C98" s="2"/>
      <c r="D98" s="2"/>
      <c r="E98" s="2"/>
      <c r="G98" s="2"/>
      <c r="H98" s="196"/>
      <c r="I98" s="196"/>
      <c r="J98" s="196"/>
      <c r="K98" s="54"/>
      <c r="M98" s="44"/>
      <c r="N98" s="197">
        <f>+N96+N97</f>
        <v>63414</v>
      </c>
      <c r="O98" s="50"/>
    </row>
    <row r="99" spans="1:15" ht="15">
      <c r="A99" s="5"/>
      <c r="B99" s="7" t="s">
        <v>37</v>
      </c>
      <c r="C99" s="2"/>
      <c r="D99" s="2"/>
      <c r="E99" s="2"/>
      <c r="G99" s="49"/>
      <c r="H99" s="54"/>
      <c r="I99" s="54"/>
      <c r="J99" s="54"/>
      <c r="K99" s="54"/>
      <c r="M99" s="49"/>
      <c r="N99" s="55">
        <f>+'P&amp;L'!K28</f>
        <v>74828</v>
      </c>
      <c r="O99" s="5"/>
    </row>
    <row r="100" spans="1:15" ht="15">
      <c r="A100" s="5"/>
      <c r="B100" s="7" t="s">
        <v>198</v>
      </c>
      <c r="C100" s="2"/>
      <c r="D100" s="2"/>
      <c r="E100" s="2"/>
      <c r="G100" s="49"/>
      <c r="H100" s="54"/>
      <c r="I100" s="54"/>
      <c r="J100" s="54"/>
      <c r="K100" s="54"/>
      <c r="M100" s="54"/>
      <c r="N100" s="54">
        <f>+N93+N94+N98+N99</f>
        <v>125938</v>
      </c>
      <c r="O100" s="5"/>
    </row>
    <row r="101" spans="1:15" ht="15">
      <c r="A101" s="5"/>
      <c r="B101" s="7" t="s">
        <v>38</v>
      </c>
      <c r="C101" s="2"/>
      <c r="D101" s="2"/>
      <c r="E101" s="2"/>
      <c r="G101" s="54"/>
      <c r="H101" s="54"/>
      <c r="I101" s="54"/>
      <c r="J101" s="54"/>
      <c r="K101" s="193"/>
      <c r="M101" s="54"/>
      <c r="N101" s="54">
        <f>+'P&amp;L'!K32</f>
        <v>-41312</v>
      </c>
      <c r="O101" s="5"/>
    </row>
    <row r="102" spans="1:15" ht="15.75" thickBot="1">
      <c r="A102" s="5"/>
      <c r="B102" s="7" t="s">
        <v>199</v>
      </c>
      <c r="C102" s="2"/>
      <c r="D102" s="2"/>
      <c r="E102" s="2"/>
      <c r="G102" s="49"/>
      <c r="H102" s="193"/>
      <c r="I102" s="193"/>
      <c r="J102" s="193"/>
      <c r="K102" s="54"/>
      <c r="M102" s="62"/>
      <c r="N102" s="215">
        <f>+N100+N101</f>
        <v>84626</v>
      </c>
      <c r="O102" s="50"/>
    </row>
    <row r="103" spans="1:15" ht="11.25" customHeight="1" thickTop="1">
      <c r="A103" s="5"/>
      <c r="B103" s="7"/>
      <c r="C103" s="2"/>
      <c r="D103" s="2"/>
      <c r="E103" s="2"/>
      <c r="G103" s="49"/>
      <c r="H103" s="54"/>
      <c r="I103" s="54"/>
      <c r="J103" s="54"/>
      <c r="K103" s="54"/>
      <c r="L103" s="54"/>
      <c r="M103" s="54"/>
      <c r="O103" s="5"/>
    </row>
    <row r="104" spans="1:15" ht="15" customHeight="1">
      <c r="A104" s="5"/>
      <c r="B104" s="7"/>
      <c r="C104" s="2"/>
      <c r="D104" s="2"/>
      <c r="E104" s="2"/>
      <c r="G104" s="49"/>
      <c r="H104" s="54"/>
      <c r="I104" s="54"/>
      <c r="J104" s="54"/>
      <c r="K104" s="54"/>
      <c r="L104" s="54"/>
      <c r="M104" s="54"/>
      <c r="O104" s="5"/>
    </row>
    <row r="105" spans="1:15" ht="15" customHeight="1">
      <c r="A105" s="5" t="s">
        <v>175</v>
      </c>
      <c r="B105" s="7" t="s">
        <v>226</v>
      </c>
      <c r="C105" s="4"/>
      <c r="D105" s="2"/>
      <c r="E105" s="2"/>
      <c r="G105" s="49"/>
      <c r="H105" s="54"/>
      <c r="I105" s="54"/>
      <c r="J105" s="54"/>
      <c r="K105" s="54"/>
      <c r="L105" s="54"/>
      <c r="M105" s="54"/>
      <c r="O105" s="5"/>
    </row>
    <row r="106" spans="1:15" ht="15" customHeight="1">
      <c r="A106" s="5"/>
      <c r="B106" s="7" t="s">
        <v>274</v>
      </c>
      <c r="C106" s="4"/>
      <c r="D106" s="2"/>
      <c r="E106" s="2"/>
      <c r="G106" s="49"/>
      <c r="H106" s="54"/>
      <c r="I106" s="54"/>
      <c r="J106" s="54"/>
      <c r="K106" s="54"/>
      <c r="L106" s="54"/>
      <c r="M106" s="54"/>
      <c r="O106" s="5"/>
    </row>
    <row r="107" spans="1:15" ht="15" customHeight="1">
      <c r="A107" s="5"/>
      <c r="B107" s="7"/>
      <c r="C107" s="4"/>
      <c r="D107" s="2"/>
      <c r="E107" s="2"/>
      <c r="G107" s="49"/>
      <c r="H107" s="54"/>
      <c r="I107" s="54"/>
      <c r="J107" s="54"/>
      <c r="K107" s="54"/>
      <c r="L107" s="54"/>
      <c r="M107" s="54"/>
      <c r="O107" s="5"/>
    </row>
    <row r="108" spans="1:15" ht="15" customHeight="1">
      <c r="A108" s="5" t="s">
        <v>178</v>
      </c>
      <c r="B108" s="7" t="s">
        <v>176</v>
      </c>
      <c r="C108" s="4"/>
      <c r="D108" s="2"/>
      <c r="E108" s="2"/>
      <c r="G108" s="49"/>
      <c r="H108" s="54"/>
      <c r="I108" s="54"/>
      <c r="J108" s="54"/>
      <c r="K108" s="54"/>
      <c r="L108" s="54"/>
      <c r="M108" s="54"/>
      <c r="O108" s="5"/>
    </row>
    <row r="109" spans="1:15" ht="15" customHeight="1">
      <c r="A109" s="5"/>
      <c r="B109" s="7" t="s">
        <v>177</v>
      </c>
      <c r="C109" s="4"/>
      <c r="D109" s="2"/>
      <c r="E109" s="2"/>
      <c r="G109" s="49"/>
      <c r="H109" s="54"/>
      <c r="I109" s="54"/>
      <c r="J109" s="54"/>
      <c r="K109" s="54"/>
      <c r="L109" s="54"/>
      <c r="M109" s="54"/>
      <c r="O109" s="5"/>
    </row>
    <row r="110" spans="1:15" ht="15" customHeight="1">
      <c r="A110" s="5"/>
      <c r="B110" s="7"/>
      <c r="C110" s="2"/>
      <c r="D110" s="2"/>
      <c r="E110" s="2"/>
      <c r="G110" s="49"/>
      <c r="H110" s="54"/>
      <c r="I110" s="54"/>
      <c r="J110" s="54"/>
      <c r="K110" s="54"/>
      <c r="L110" s="54"/>
      <c r="M110" s="54"/>
      <c r="O110" s="5"/>
    </row>
    <row r="111" spans="1:15" ht="15" customHeight="1">
      <c r="A111" s="5"/>
      <c r="B111" s="7"/>
      <c r="C111" s="2"/>
      <c r="D111" s="2"/>
      <c r="E111" s="2"/>
      <c r="G111" s="49"/>
      <c r="H111" s="54"/>
      <c r="I111" s="54"/>
      <c r="J111" s="54"/>
      <c r="K111" s="54"/>
      <c r="L111" s="54"/>
      <c r="M111" s="54"/>
      <c r="O111" s="5"/>
    </row>
    <row r="112" spans="1:15" ht="15" customHeight="1">
      <c r="A112" s="5"/>
      <c r="B112" s="7"/>
      <c r="C112" s="2"/>
      <c r="D112" s="2"/>
      <c r="E112" s="2"/>
      <c r="G112" s="49"/>
      <c r="H112" s="54"/>
      <c r="I112" s="54"/>
      <c r="J112" s="54"/>
      <c r="K112" s="54"/>
      <c r="L112" s="54"/>
      <c r="M112" s="54"/>
      <c r="O112" s="5"/>
    </row>
    <row r="113" spans="1:15" ht="15" customHeight="1">
      <c r="A113" s="5"/>
      <c r="B113" s="7"/>
      <c r="C113" s="2"/>
      <c r="D113" s="2"/>
      <c r="E113" s="2"/>
      <c r="G113" s="49"/>
      <c r="H113" s="54"/>
      <c r="I113" s="54"/>
      <c r="J113" s="54"/>
      <c r="K113" s="54"/>
      <c r="L113" s="54"/>
      <c r="M113" s="54"/>
      <c r="O113" s="5"/>
    </row>
    <row r="114" spans="1:15" ht="15" customHeight="1">
      <c r="A114" s="79" t="str">
        <f>+A3</f>
        <v>BERJAYA LAND BERHAD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 customHeight="1">
      <c r="A115" s="185" t="str">
        <f>+A4</f>
        <v>(COMPANY NO: 201765-A)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36" t="str">
        <f>+L4</f>
        <v>Quarterly report 31-10-03</v>
      </c>
      <c r="M115" s="4"/>
      <c r="N115" s="4"/>
      <c r="O115" s="5"/>
    </row>
    <row r="116" spans="1:15" ht="15" customHeight="1">
      <c r="A116" s="183"/>
      <c r="B116" s="272"/>
      <c r="C116" s="182"/>
      <c r="D116" s="182"/>
      <c r="E116" s="182"/>
      <c r="F116" s="184"/>
      <c r="G116" s="55"/>
      <c r="H116" s="55"/>
      <c r="I116" s="55"/>
      <c r="J116" s="55"/>
      <c r="K116" s="55"/>
      <c r="L116" s="55"/>
      <c r="M116" s="55"/>
      <c r="N116" s="184"/>
      <c r="O116" s="5"/>
    </row>
    <row r="117" spans="1:15" ht="15" customHeight="1">
      <c r="A117" s="5"/>
      <c r="B117" s="7"/>
      <c r="C117" s="2"/>
      <c r="D117" s="2"/>
      <c r="E117" s="2"/>
      <c r="G117" s="49"/>
      <c r="H117" s="54"/>
      <c r="I117" s="54"/>
      <c r="J117" s="54"/>
      <c r="K117" s="54"/>
      <c r="L117" s="54"/>
      <c r="M117" s="54"/>
      <c r="O117" s="5"/>
    </row>
    <row r="118" spans="1:15" ht="15">
      <c r="A118" s="79" t="s">
        <v>30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4:15" ht="1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>
      <c r="A120" s="5" t="s">
        <v>179</v>
      </c>
      <c r="B120" s="6" t="s">
        <v>115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>
      <c r="A121" s="5"/>
      <c r="B121" s="6" t="s">
        <v>328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>
      <c r="A122" s="5"/>
      <c r="B122" s="6" t="s">
        <v>240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>
      <c r="A123" s="5"/>
      <c r="B123" s="24" t="s">
        <v>457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>
      <c r="A124" s="5"/>
      <c r="B124" s="24" t="s">
        <v>458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3:15" ht="12" customHeight="1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>
      <c r="A126" s="5" t="s">
        <v>31</v>
      </c>
      <c r="B126" s="6" t="s">
        <v>329</v>
      </c>
      <c r="C126" s="4"/>
      <c r="D126" s="5"/>
      <c r="E126" s="5"/>
      <c r="F126" s="5"/>
      <c r="G126" s="5"/>
      <c r="H126" s="5"/>
      <c r="I126" s="5"/>
      <c r="J126" s="5"/>
      <c r="K126" s="5"/>
      <c r="L126" s="78"/>
      <c r="M126" s="78"/>
      <c r="N126" s="5"/>
      <c r="O126" s="5"/>
    </row>
    <row r="127" spans="1:15" ht="9" customHeight="1">
      <c r="A127" s="5"/>
      <c r="B127" s="6"/>
      <c r="C127" s="4"/>
      <c r="D127" s="5"/>
      <c r="E127" s="5"/>
      <c r="F127" s="5"/>
      <c r="G127" s="5"/>
      <c r="H127" s="5"/>
      <c r="I127" s="5"/>
      <c r="J127" s="5"/>
      <c r="K127" s="5"/>
      <c r="L127" s="78"/>
      <c r="M127" s="78"/>
      <c r="N127" s="5"/>
      <c r="O127" s="5"/>
    </row>
    <row r="128" spans="1:15" ht="15">
      <c r="A128" s="5"/>
      <c r="B128" s="6"/>
      <c r="C128" s="68"/>
      <c r="D128" s="5"/>
      <c r="E128" s="5"/>
      <c r="F128" s="5"/>
      <c r="G128" s="5"/>
      <c r="H128" s="69"/>
      <c r="I128" s="69"/>
      <c r="J128" s="72"/>
      <c r="K128" s="72"/>
      <c r="L128" s="20" t="s">
        <v>54</v>
      </c>
      <c r="M128" s="69"/>
      <c r="N128" s="5"/>
      <c r="O128" s="5"/>
    </row>
    <row r="129" spans="1:15" ht="15">
      <c r="A129" s="5"/>
      <c r="B129" s="7" t="s">
        <v>243</v>
      </c>
      <c r="C129" s="68"/>
      <c r="D129" s="5"/>
      <c r="E129" s="5"/>
      <c r="F129" s="5"/>
      <c r="G129" s="5"/>
      <c r="H129" s="69"/>
      <c r="I129" s="69"/>
      <c r="J129" s="72"/>
      <c r="K129" s="72"/>
      <c r="L129" s="69"/>
      <c r="M129" s="69"/>
      <c r="N129" s="5"/>
      <c r="O129" s="5"/>
    </row>
    <row r="130" spans="1:15" ht="15">
      <c r="A130" s="5"/>
      <c r="B130" s="71" t="s">
        <v>244</v>
      </c>
      <c r="C130" s="68"/>
      <c r="D130" s="5"/>
      <c r="E130" s="5"/>
      <c r="F130" s="5"/>
      <c r="G130" s="5"/>
      <c r="H130" s="69"/>
      <c r="I130" s="69"/>
      <c r="J130" s="72"/>
      <c r="K130" s="72"/>
      <c r="L130" s="69"/>
      <c r="M130" s="69"/>
      <c r="N130" s="5"/>
      <c r="O130" s="5"/>
    </row>
    <row r="131" spans="1:15" ht="15.75" thickBot="1">
      <c r="A131" s="5"/>
      <c r="B131" s="70"/>
      <c r="C131" s="24" t="s">
        <v>330</v>
      </c>
      <c r="D131" s="5"/>
      <c r="E131" s="5"/>
      <c r="F131" s="5"/>
      <c r="G131" s="5"/>
      <c r="H131" s="81"/>
      <c r="I131" s="81"/>
      <c r="J131" s="73"/>
      <c r="K131" s="73"/>
      <c r="L131" s="259">
        <v>24699</v>
      </c>
      <c r="M131" s="75"/>
      <c r="N131" s="5"/>
      <c r="O131" s="5"/>
    </row>
    <row r="132" spans="3:15" ht="15.75" thickTop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</row>
    <row r="133" spans="1:15" ht="15">
      <c r="A133" s="250"/>
      <c r="B133" s="250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5"/>
    </row>
    <row r="134" spans="3:15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</row>
    <row r="135" spans="3:15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</row>
    <row r="136" spans="3:15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</row>
    <row r="137" spans="3:15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</row>
    <row r="138" spans="3:15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</row>
    <row r="139" spans="3:15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</row>
    <row r="140" spans="3:15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</row>
    <row r="141" spans="3:15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</row>
    <row r="142" spans="3:15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</row>
    <row r="143" spans="3:15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</row>
    <row r="144" spans="3:15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</row>
    <row r="145" spans="3:15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</row>
    <row r="146" spans="3:15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</row>
    <row r="147" spans="3:15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</row>
    <row r="148" spans="3:15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</row>
    <row r="149" spans="3:15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</row>
    <row r="150" spans="3:15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</row>
    <row r="151" spans="3:15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</row>
    <row r="152" spans="3:15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</row>
    <row r="153" spans="3:15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</row>
    <row r="154" spans="3:15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</row>
    <row r="155" spans="3:15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</row>
    <row r="156" spans="3:15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</row>
    <row r="157" spans="3:15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</row>
    <row r="158" spans="3:15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</row>
    <row r="159" spans="3:15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</row>
    <row r="160" spans="3:15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</row>
    <row r="161" spans="3:15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</row>
    <row r="162" spans="3:15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</row>
    <row r="163" spans="3:15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</row>
    <row r="164" spans="3:15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3:15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3:15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3:15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26" t="s">
        <v>23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2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26" t="str">
        <f>+A3</f>
        <v>BERJAYA LAND BERHAD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26" t="str">
        <f>+A4</f>
        <v>(COMPANY NO: 201765-A)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 t="str">
        <f>+L4</f>
        <v>Quarterly report 31-10-03</v>
      </c>
      <c r="M171" s="4"/>
      <c r="N171" s="4"/>
      <c r="O171" s="5"/>
    </row>
    <row r="172" spans="1:15" ht="15">
      <c r="A172" s="183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5"/>
    </row>
    <row r="173" spans="1:15" ht="1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 t="s">
        <v>180</v>
      </c>
      <c r="B174" s="2" t="s">
        <v>420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421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422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423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424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 t="s">
        <v>425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5"/>
      <c r="B180" s="2" t="s">
        <v>446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5"/>
      <c r="B181" s="2" t="s">
        <v>447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5"/>
      <c r="B182" s="2" t="s">
        <v>448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5"/>
      <c r="B183" s="2" t="s">
        <v>449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5"/>
      <c r="B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5"/>
      <c r="B185" s="2" t="s">
        <v>428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426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 t="s">
        <v>427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5"/>
      <c r="B188" s="2" t="s">
        <v>459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/>
      <c r="B189" s="2" t="s">
        <v>460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/>
      <c r="B190" s="2" t="s">
        <v>461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 t="s">
        <v>181</v>
      </c>
      <c r="B192" s="2" t="s">
        <v>450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" t="s">
        <v>451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 t="s">
        <v>453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 t="s">
        <v>452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2:15" ht="15">
      <c r="B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0</v>
      </c>
      <c r="C197" s="2" t="s">
        <v>429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/>
      <c r="C198" s="2" t="s">
        <v>430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 t="s">
        <v>1</v>
      </c>
      <c r="C199" s="2" t="s">
        <v>454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 t="s">
        <v>2</v>
      </c>
      <c r="C200" s="2" t="s">
        <v>462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/>
      <c r="C201" s="2" t="s">
        <v>455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/>
      <c r="C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/>
      <c r="C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/>
      <c r="C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/>
      <c r="B207" s="2"/>
      <c r="C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"/>
      <c r="C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2"/>
      <c r="C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2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79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79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>
      <c r="A214" s="79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>
      <c r="A215" s="79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>
      <c r="A216" s="79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79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79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79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79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79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</row>
    <row r="222" spans="1:15" ht="15">
      <c r="A222" s="26" t="str">
        <f>+A3</f>
        <v>BERJAYA LAND BERHAD</v>
      </c>
      <c r="B222" s="4"/>
      <c r="C222" s="4"/>
      <c r="D222" s="4"/>
      <c r="E222" s="4"/>
      <c r="F222" s="4"/>
      <c r="G222" s="4"/>
      <c r="H222" s="234"/>
      <c r="I222" s="4"/>
      <c r="J222" s="4"/>
      <c r="K222" s="4"/>
      <c r="L222" s="4"/>
      <c r="M222" s="4"/>
      <c r="N222" s="4"/>
      <c r="O222" s="5"/>
    </row>
    <row r="223" spans="1:15" ht="15">
      <c r="A223" s="188" t="str">
        <f>+A4</f>
        <v>(COMPANY NO: 201765-A)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236" t="str">
        <f>+L4</f>
        <v>Quarterly report 31-10-03</v>
      </c>
      <c r="M223" s="4"/>
      <c r="N223" s="4"/>
      <c r="O223" s="5"/>
    </row>
    <row r="224" spans="1:15" ht="15">
      <c r="A224" s="189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5"/>
    </row>
    <row r="225" spans="1:15" ht="15">
      <c r="A225" s="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</row>
    <row r="226" spans="1:15" ht="15">
      <c r="A226" s="26" t="str">
        <f>+A62</f>
        <v>NOTES (Continued)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</row>
    <row r="227" spans="1:15" ht="1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</row>
    <row r="228" spans="1:15" ht="15">
      <c r="A228" s="5" t="s">
        <v>182</v>
      </c>
      <c r="B228" s="2" t="s">
        <v>456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</row>
    <row r="229" spans="1:15" ht="15">
      <c r="A229" s="5"/>
      <c r="B229" s="2" t="s">
        <v>297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</row>
    <row r="230" spans="1:15" ht="15">
      <c r="A230" s="5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</row>
    <row r="231" spans="1:15" ht="15">
      <c r="A231" s="5" t="s">
        <v>183</v>
      </c>
      <c r="B231" s="6" t="s">
        <v>216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</row>
    <row r="232" spans="1:15" ht="1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</row>
    <row r="233" spans="1:15" ht="15">
      <c r="A233" s="6" t="s">
        <v>140</v>
      </c>
      <c r="B233" s="6" t="s">
        <v>331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5">
      <c r="A234" s="5"/>
      <c r="B234" s="5" t="s">
        <v>113</v>
      </c>
      <c r="C234" s="5"/>
      <c r="D234" s="5"/>
      <c r="E234" s="5"/>
      <c r="F234" s="5"/>
      <c r="G234" s="5"/>
      <c r="H234" s="5"/>
      <c r="I234" s="5"/>
      <c r="J234" s="2"/>
      <c r="K234" s="2"/>
      <c r="L234" s="5"/>
      <c r="M234" s="5"/>
      <c r="N234" s="5"/>
      <c r="O234" s="5"/>
    </row>
    <row r="235" spans="1:15" ht="15">
      <c r="A235" s="5"/>
      <c r="B235" s="5"/>
      <c r="C235" s="5"/>
      <c r="D235" s="5"/>
      <c r="E235" s="5"/>
      <c r="F235" s="5"/>
      <c r="G235" s="5"/>
      <c r="J235" s="20"/>
      <c r="K235" s="20"/>
      <c r="L235" s="20" t="s">
        <v>321</v>
      </c>
      <c r="N235" s="20" t="s">
        <v>114</v>
      </c>
      <c r="O235" s="5"/>
    </row>
    <row r="236" spans="1:15" ht="15">
      <c r="A236" s="5"/>
      <c r="B236" s="5"/>
      <c r="C236" s="5"/>
      <c r="D236" s="5"/>
      <c r="E236" s="5"/>
      <c r="F236" s="5"/>
      <c r="G236" s="5"/>
      <c r="J236" s="20"/>
      <c r="K236" s="20"/>
      <c r="L236" s="20" t="s">
        <v>322</v>
      </c>
      <c r="N236" s="20" t="s">
        <v>236</v>
      </c>
      <c r="O236" s="5"/>
    </row>
    <row r="237" spans="1:15" ht="15">
      <c r="A237" s="5"/>
      <c r="B237" s="5"/>
      <c r="C237" s="5"/>
      <c r="D237" s="5"/>
      <c r="E237" s="5"/>
      <c r="F237" s="5"/>
      <c r="G237" s="5"/>
      <c r="J237" s="52"/>
      <c r="K237" s="52"/>
      <c r="L237" s="52" t="s">
        <v>304</v>
      </c>
      <c r="N237" s="52" t="s">
        <v>304</v>
      </c>
      <c r="O237" s="5"/>
    </row>
    <row r="238" spans="1:15" ht="15">
      <c r="A238" s="5"/>
      <c r="B238" s="5"/>
      <c r="C238" s="5"/>
      <c r="D238" s="5"/>
      <c r="E238" s="5"/>
      <c r="F238" s="5"/>
      <c r="G238" s="5"/>
      <c r="J238" s="12"/>
      <c r="K238" s="12"/>
      <c r="L238" s="20" t="s">
        <v>54</v>
      </c>
      <c r="N238" s="20" t="s">
        <v>54</v>
      </c>
      <c r="O238" s="5"/>
    </row>
    <row r="239" spans="1:15" ht="15">
      <c r="A239" s="5"/>
      <c r="B239" s="5"/>
      <c r="C239" s="5"/>
      <c r="D239" s="5"/>
      <c r="E239" s="5"/>
      <c r="F239" s="5"/>
      <c r="G239" s="5"/>
      <c r="J239" s="12"/>
      <c r="K239" s="12"/>
      <c r="L239" s="5"/>
      <c r="N239" s="5"/>
      <c r="O239" s="5"/>
    </row>
    <row r="240" spans="1:15" ht="15">
      <c r="A240" s="5"/>
      <c r="B240" s="6" t="s">
        <v>72</v>
      </c>
      <c r="C240" s="5"/>
      <c r="D240" s="5"/>
      <c r="E240" s="6" t="s">
        <v>88</v>
      </c>
      <c r="F240" s="5"/>
      <c r="G240" s="5"/>
      <c r="H240" s="48"/>
      <c r="I240" s="48"/>
      <c r="J240" s="80"/>
      <c r="K240" s="80"/>
      <c r="L240" s="80">
        <v>8620</v>
      </c>
      <c r="N240" s="80">
        <v>14913</v>
      </c>
      <c r="O240" s="5"/>
    </row>
    <row r="241" spans="1:15" ht="15">
      <c r="A241" s="5"/>
      <c r="C241" s="5"/>
      <c r="D241" s="5"/>
      <c r="E241" s="6" t="s">
        <v>89</v>
      </c>
      <c r="F241" s="5"/>
      <c r="G241" s="5"/>
      <c r="H241" s="48"/>
      <c r="I241" s="48"/>
      <c r="J241" s="80"/>
      <c r="K241" s="80"/>
      <c r="L241" s="80">
        <v>234</v>
      </c>
      <c r="N241" s="80">
        <v>2217</v>
      </c>
      <c r="O241" s="5"/>
    </row>
    <row r="242" spans="1:15" ht="15">
      <c r="A242" s="5"/>
      <c r="B242" s="6" t="s">
        <v>90</v>
      </c>
      <c r="C242" s="5"/>
      <c r="D242" s="5"/>
      <c r="E242" s="5"/>
      <c r="F242" s="5"/>
      <c r="G242" s="5"/>
      <c r="H242" s="53"/>
      <c r="I242" s="53"/>
      <c r="J242" s="80"/>
      <c r="K242" s="80"/>
      <c r="L242" s="80">
        <v>-185</v>
      </c>
      <c r="N242" s="80">
        <v>-528</v>
      </c>
      <c r="O242" s="5"/>
    </row>
    <row r="243" spans="1:15" ht="15">
      <c r="A243" s="5"/>
      <c r="B243" s="6" t="s">
        <v>206</v>
      </c>
      <c r="C243" s="5"/>
      <c r="D243" s="5"/>
      <c r="E243" s="5"/>
      <c r="F243" s="5"/>
      <c r="G243" s="5"/>
      <c r="H243" s="48"/>
      <c r="I243" s="48"/>
      <c r="J243" s="194"/>
      <c r="K243" s="80"/>
      <c r="L243" s="80">
        <v>12324</v>
      </c>
      <c r="N243" s="80">
        <v>24710</v>
      </c>
      <c r="O243" s="5"/>
    </row>
    <row r="244" spans="1:15" ht="15.75" thickBot="1">
      <c r="A244" s="5"/>
      <c r="B244" s="5"/>
      <c r="C244" s="5"/>
      <c r="D244" s="5"/>
      <c r="E244" s="5"/>
      <c r="F244" s="5"/>
      <c r="G244" s="5"/>
      <c r="H244" s="74"/>
      <c r="I244" s="74"/>
      <c r="J244" s="194"/>
      <c r="K244" s="194"/>
      <c r="L244" s="217">
        <f>SUM(L240:L243)</f>
        <v>20993</v>
      </c>
      <c r="N244" s="217">
        <f>SUM(N240:N243)</f>
        <v>41312</v>
      </c>
      <c r="O244" s="50"/>
    </row>
    <row r="245" spans="1:15" ht="15.75" thickTop="1">
      <c r="A245" s="5"/>
      <c r="B245" s="5"/>
      <c r="C245" s="5"/>
      <c r="D245" s="5"/>
      <c r="E245" s="5"/>
      <c r="F245" s="5"/>
      <c r="G245" s="5"/>
      <c r="H245" s="5"/>
      <c r="I245" s="5"/>
      <c r="J245" s="36"/>
      <c r="K245" s="36"/>
      <c r="L245" s="5"/>
      <c r="M245" s="5"/>
      <c r="N245" s="5"/>
      <c r="O245" s="50"/>
    </row>
    <row r="246" spans="1:15" ht="15">
      <c r="A246" s="5"/>
      <c r="B246" s="5" t="s">
        <v>332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">
      <c r="A247" s="5"/>
      <c r="B247" s="5" t="s">
        <v>241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">
      <c r="A248" s="5"/>
      <c r="B248" s="5" t="s">
        <v>242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5">
      <c r="A250" s="6" t="s">
        <v>184</v>
      </c>
      <c r="B250" s="7" t="s">
        <v>333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5">
      <c r="A251" s="6"/>
      <c r="B251" s="7" t="s">
        <v>302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5">
      <c r="A252" s="6"/>
      <c r="B252" s="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">
      <c r="A253" s="6" t="s">
        <v>186</v>
      </c>
      <c r="B253" s="6" t="s">
        <v>334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5">
      <c r="A254" s="6"/>
      <c r="B254" s="6" t="s">
        <v>245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>
      <c r="A255" s="6"/>
      <c r="B255" s="6"/>
      <c r="C255" s="5"/>
      <c r="D255" s="5"/>
      <c r="E255" s="5"/>
      <c r="F255" s="5"/>
      <c r="G255" s="5"/>
      <c r="H255" s="5"/>
      <c r="I255" s="5"/>
      <c r="J255" s="256"/>
      <c r="K255" s="20"/>
      <c r="L255" s="20" t="s">
        <v>321</v>
      </c>
      <c r="M255" s="5"/>
      <c r="N255" s="20" t="s">
        <v>114</v>
      </c>
      <c r="O255" s="5"/>
    </row>
    <row r="256" spans="1:15" ht="15">
      <c r="A256" s="6"/>
      <c r="B256" s="6"/>
      <c r="C256" s="5"/>
      <c r="D256" s="5"/>
      <c r="E256" s="5"/>
      <c r="F256" s="5"/>
      <c r="G256" s="5"/>
      <c r="H256" s="5"/>
      <c r="I256" s="5"/>
      <c r="J256" s="256"/>
      <c r="K256" s="20"/>
      <c r="L256" s="20" t="s">
        <v>322</v>
      </c>
      <c r="M256" s="5"/>
      <c r="N256" s="20" t="s">
        <v>236</v>
      </c>
      <c r="O256" s="5"/>
    </row>
    <row r="257" spans="1:15" ht="15">
      <c r="A257" s="6"/>
      <c r="B257" s="6"/>
      <c r="C257" s="5"/>
      <c r="D257" s="5"/>
      <c r="E257" s="5"/>
      <c r="F257" s="5"/>
      <c r="G257" s="5"/>
      <c r="H257" s="5"/>
      <c r="I257" s="5"/>
      <c r="J257" s="257"/>
      <c r="K257" s="52"/>
      <c r="L257" s="52" t="s">
        <v>304</v>
      </c>
      <c r="M257" s="5"/>
      <c r="N257" s="52" t="s">
        <v>304</v>
      </c>
      <c r="O257" s="5"/>
    </row>
    <row r="258" spans="1:15" ht="15">
      <c r="A258" s="6"/>
      <c r="B258" s="6"/>
      <c r="C258" s="5"/>
      <c r="D258" s="5"/>
      <c r="E258" s="5"/>
      <c r="F258" s="5"/>
      <c r="G258" s="5"/>
      <c r="H258" s="5"/>
      <c r="I258" s="5"/>
      <c r="J258" s="260"/>
      <c r="K258" s="12"/>
      <c r="L258" s="20" t="s">
        <v>54</v>
      </c>
      <c r="M258" s="5"/>
      <c r="N258" s="20" t="s">
        <v>54</v>
      </c>
      <c r="O258" s="5"/>
    </row>
    <row r="259" spans="1:15" ht="12.75" customHeight="1">
      <c r="A259" s="6"/>
      <c r="B259" s="6"/>
      <c r="C259" s="5"/>
      <c r="D259" s="5"/>
      <c r="E259" s="5"/>
      <c r="F259" s="5"/>
      <c r="G259" s="5"/>
      <c r="H259" s="5"/>
      <c r="I259" s="5"/>
      <c r="J259" s="36"/>
      <c r="K259" s="5"/>
      <c r="L259" s="5"/>
      <c r="M259" s="5"/>
      <c r="N259" s="5"/>
      <c r="O259" s="5"/>
    </row>
    <row r="260" spans="1:15" ht="15.75" thickBot="1">
      <c r="A260" s="6"/>
      <c r="B260" s="6" t="s">
        <v>246</v>
      </c>
      <c r="C260" s="5"/>
      <c r="D260" s="5"/>
      <c r="E260" s="5"/>
      <c r="F260" s="5"/>
      <c r="G260" s="5"/>
      <c r="H260" s="5"/>
      <c r="I260" s="5"/>
      <c r="J260" s="261"/>
      <c r="K260" s="50"/>
      <c r="L260" s="262">
        <v>1555</v>
      </c>
      <c r="M260" s="5"/>
      <c r="N260" s="262">
        <v>8536</v>
      </c>
      <c r="O260" s="5"/>
    </row>
    <row r="261" spans="1:15" ht="15.75" thickTop="1">
      <c r="A261" s="6"/>
      <c r="B261" s="6"/>
      <c r="C261" s="5"/>
      <c r="D261" s="5"/>
      <c r="E261" s="5"/>
      <c r="F261" s="5"/>
      <c r="G261" s="5"/>
      <c r="H261" s="5"/>
      <c r="I261" s="5"/>
      <c r="J261" s="36"/>
      <c r="K261" s="5"/>
      <c r="L261" s="5"/>
      <c r="M261" s="5"/>
      <c r="N261" s="5"/>
      <c r="O261" s="5"/>
    </row>
    <row r="262" spans="1:15" ht="15.75" thickBot="1">
      <c r="A262" s="6"/>
      <c r="B262" s="2" t="s">
        <v>247</v>
      </c>
      <c r="L262" s="232">
        <v>-1021</v>
      </c>
      <c r="M262" s="5"/>
      <c r="N262" s="232">
        <v>-4940</v>
      </c>
      <c r="O262" s="5"/>
    </row>
    <row r="263" spans="1:15" ht="15.75" thickTop="1">
      <c r="A263" s="6"/>
      <c r="M263" s="5"/>
      <c r="O263" s="5"/>
    </row>
    <row r="264" spans="1:15" ht="15">
      <c r="A264" s="6"/>
      <c r="B264" s="63"/>
      <c r="C264" s="36"/>
      <c r="D264" s="36"/>
      <c r="E264" s="36"/>
      <c r="F264" s="64"/>
      <c r="G264" s="36"/>
      <c r="H264" s="36"/>
      <c r="I264" s="36"/>
      <c r="J264" s="67"/>
      <c r="K264" s="67"/>
      <c r="L264" s="67"/>
      <c r="M264" s="5"/>
      <c r="O264" s="5"/>
    </row>
    <row r="265" spans="1:15" ht="15">
      <c r="A265" s="6"/>
      <c r="B265" s="63"/>
      <c r="C265" s="36"/>
      <c r="D265" s="36"/>
      <c r="E265" s="36"/>
      <c r="F265" s="64"/>
      <c r="G265" s="36"/>
      <c r="H265" s="36"/>
      <c r="I265" s="36"/>
      <c r="J265" s="67"/>
      <c r="K265" s="67"/>
      <c r="L265" s="67"/>
      <c r="M265" s="5"/>
      <c r="O265" s="5"/>
    </row>
    <row r="266" spans="1:15" ht="15">
      <c r="A266" s="6"/>
      <c r="B266" s="63"/>
      <c r="C266" s="36"/>
      <c r="D266" s="36"/>
      <c r="E266" s="36"/>
      <c r="F266" s="64"/>
      <c r="G266" s="36"/>
      <c r="H266" s="36"/>
      <c r="I266" s="36"/>
      <c r="J266" s="67"/>
      <c r="K266" s="67"/>
      <c r="L266" s="67"/>
      <c r="M266" s="5"/>
      <c r="O266" s="5"/>
    </row>
    <row r="267" spans="1:15" ht="15">
      <c r="A267" s="6"/>
      <c r="B267" s="63"/>
      <c r="C267" s="36"/>
      <c r="D267" s="36"/>
      <c r="E267" s="36"/>
      <c r="F267" s="64"/>
      <c r="G267" s="36"/>
      <c r="H267" s="36"/>
      <c r="I267" s="36"/>
      <c r="J267" s="67"/>
      <c r="K267" s="67"/>
      <c r="L267" s="67"/>
      <c r="M267" s="5"/>
      <c r="O267" s="5"/>
    </row>
    <row r="268" spans="1:15" ht="15">
      <c r="A268" s="6"/>
      <c r="B268" s="63"/>
      <c r="C268" s="36"/>
      <c r="D268" s="36"/>
      <c r="E268" s="36"/>
      <c r="F268" s="64"/>
      <c r="G268" s="36"/>
      <c r="H268" s="36"/>
      <c r="I268" s="36"/>
      <c r="J268" s="67"/>
      <c r="K268" s="67"/>
      <c r="L268" s="67"/>
      <c r="M268" s="5"/>
      <c r="O268" s="5"/>
    </row>
    <row r="269" spans="1:15" ht="15">
      <c r="A269" s="6"/>
      <c r="B269" s="63"/>
      <c r="C269" s="36"/>
      <c r="D269" s="36"/>
      <c r="E269" s="36"/>
      <c r="F269" s="64"/>
      <c r="G269" s="36"/>
      <c r="H269" s="36"/>
      <c r="I269" s="36"/>
      <c r="J269" s="67"/>
      <c r="K269" s="67"/>
      <c r="L269" s="67"/>
      <c r="M269" s="5"/>
      <c r="O269" s="5"/>
    </row>
    <row r="270" spans="1:15" ht="15">
      <c r="A270" s="6"/>
      <c r="B270" s="63"/>
      <c r="C270" s="36"/>
      <c r="D270" s="36"/>
      <c r="E270" s="36"/>
      <c r="F270" s="64"/>
      <c r="G270" s="36"/>
      <c r="H270" s="36"/>
      <c r="I270" s="36"/>
      <c r="J270" s="67"/>
      <c r="K270" s="67"/>
      <c r="L270" s="67"/>
      <c r="M270" s="5"/>
      <c r="O270" s="5"/>
    </row>
    <row r="271" spans="1:15" ht="15">
      <c r="A271" s="6"/>
      <c r="B271" s="63"/>
      <c r="C271" s="36"/>
      <c r="D271" s="36"/>
      <c r="E271" s="36"/>
      <c r="F271" s="64"/>
      <c r="G271" s="36"/>
      <c r="H271" s="36"/>
      <c r="I271" s="36"/>
      <c r="J271" s="67"/>
      <c r="K271" s="67"/>
      <c r="L271" s="67"/>
      <c r="M271" s="5"/>
      <c r="O271" s="5"/>
    </row>
    <row r="272" spans="1:15" ht="15">
      <c r="A272" s="6"/>
      <c r="B272" s="63"/>
      <c r="C272" s="36"/>
      <c r="D272" s="36"/>
      <c r="E272" s="36"/>
      <c r="F272" s="64"/>
      <c r="G272" s="36"/>
      <c r="H272" s="36"/>
      <c r="I272" s="36"/>
      <c r="J272" s="67"/>
      <c r="K272" s="67"/>
      <c r="L272" s="67"/>
      <c r="M272" s="5"/>
      <c r="O272" s="5"/>
    </row>
    <row r="273" spans="1:15" ht="15">
      <c r="A273" s="6"/>
      <c r="B273" s="63"/>
      <c r="C273" s="36"/>
      <c r="D273" s="36"/>
      <c r="E273" s="36"/>
      <c r="F273" s="64"/>
      <c r="G273" s="36"/>
      <c r="H273" s="36"/>
      <c r="I273" s="36"/>
      <c r="J273" s="67"/>
      <c r="K273" s="67"/>
      <c r="L273" s="67"/>
      <c r="M273" s="5"/>
      <c r="O273" s="5"/>
    </row>
    <row r="274" spans="1:15" ht="15">
      <c r="A274" s="6"/>
      <c r="B274" s="63"/>
      <c r="C274" s="36"/>
      <c r="D274" s="36"/>
      <c r="E274" s="36"/>
      <c r="F274" s="64"/>
      <c r="G274" s="36"/>
      <c r="H274" s="36"/>
      <c r="I274" s="36"/>
      <c r="J274" s="67"/>
      <c r="K274" s="67"/>
      <c r="L274" s="67"/>
      <c r="M274" s="5"/>
      <c r="O274" s="5"/>
    </row>
    <row r="275" spans="1:15" ht="15">
      <c r="A275" s="6"/>
      <c r="B275" s="63"/>
      <c r="C275" s="36"/>
      <c r="D275" s="36"/>
      <c r="E275" s="36"/>
      <c r="F275" s="64"/>
      <c r="G275" s="36"/>
      <c r="H275" s="36"/>
      <c r="I275" s="36"/>
      <c r="J275" s="67"/>
      <c r="K275" s="67"/>
      <c r="L275" s="67"/>
      <c r="M275" s="5"/>
      <c r="O275" s="5"/>
    </row>
    <row r="276" spans="1:15" ht="15">
      <c r="A276" s="79" t="str">
        <f>+A3</f>
        <v>BERJAYA LAND BERHAD</v>
      </c>
      <c r="B276" s="63"/>
      <c r="C276" s="36"/>
      <c r="D276" s="36"/>
      <c r="E276" s="36"/>
      <c r="F276" s="64"/>
      <c r="G276" s="36"/>
      <c r="H276" s="36"/>
      <c r="I276" s="36"/>
      <c r="J276" s="67"/>
      <c r="K276" s="67"/>
      <c r="L276" s="67"/>
      <c r="M276" s="5"/>
      <c r="O276" s="5"/>
    </row>
    <row r="277" spans="1:15" ht="15">
      <c r="A277" s="185" t="str">
        <f>+A4</f>
        <v>(COMPANY NO: 201765-A)</v>
      </c>
      <c r="B277" s="63"/>
      <c r="C277" s="36"/>
      <c r="D277" s="36"/>
      <c r="E277" s="36"/>
      <c r="F277" s="64"/>
      <c r="G277" s="36"/>
      <c r="H277" s="36"/>
      <c r="I277" s="36"/>
      <c r="J277" s="67"/>
      <c r="K277" s="67"/>
      <c r="L277" s="235" t="str">
        <f>+L4</f>
        <v>Quarterly report 31-10-03</v>
      </c>
      <c r="M277" s="5"/>
      <c r="O277" s="5"/>
    </row>
    <row r="278" spans="1:15" ht="15">
      <c r="A278" s="183"/>
      <c r="B278" s="189"/>
      <c r="C278" s="183"/>
      <c r="D278" s="183"/>
      <c r="E278" s="183"/>
      <c r="F278" s="229"/>
      <c r="G278" s="183"/>
      <c r="H278" s="183"/>
      <c r="I278" s="183"/>
      <c r="J278" s="84"/>
      <c r="K278" s="84"/>
      <c r="L278" s="84"/>
      <c r="M278" s="183"/>
      <c r="N278" s="184"/>
      <c r="O278" s="5"/>
    </row>
    <row r="279" spans="1:15" ht="15">
      <c r="A279" s="5"/>
      <c r="B279" s="63"/>
      <c r="C279" s="36"/>
      <c r="D279" s="36"/>
      <c r="E279" s="36"/>
      <c r="F279" s="64"/>
      <c r="G279" s="36"/>
      <c r="H279" s="36"/>
      <c r="I279" s="36"/>
      <c r="J279" s="67"/>
      <c r="K279" s="67"/>
      <c r="L279" s="67"/>
      <c r="M279" s="5"/>
      <c r="O279" s="5"/>
    </row>
    <row r="280" spans="1:15" ht="15">
      <c r="A280" s="79" t="str">
        <f>+A62</f>
        <v>NOTES (Continued)</v>
      </c>
      <c r="B280" s="63"/>
      <c r="C280" s="36"/>
      <c r="D280" s="36"/>
      <c r="E280" s="36"/>
      <c r="F280" s="64"/>
      <c r="G280" s="36"/>
      <c r="H280" s="36"/>
      <c r="I280" s="36"/>
      <c r="J280" s="67"/>
      <c r="K280" s="67"/>
      <c r="L280" s="67"/>
      <c r="M280" s="5"/>
      <c r="O280" s="5"/>
    </row>
    <row r="281" spans="1:15" ht="15">
      <c r="A281" s="6"/>
      <c r="B281" s="63"/>
      <c r="C281" s="36"/>
      <c r="D281" s="36"/>
      <c r="E281" s="36"/>
      <c r="F281" s="64"/>
      <c r="G281" s="36"/>
      <c r="H281" s="36"/>
      <c r="I281" s="36"/>
      <c r="J281" s="67"/>
      <c r="K281" s="67"/>
      <c r="L281" s="67"/>
      <c r="M281" s="5"/>
      <c r="O281" s="5"/>
    </row>
    <row r="282" spans="1:15" ht="15">
      <c r="A282" s="12" t="s">
        <v>403</v>
      </c>
      <c r="B282" s="63" t="s">
        <v>335</v>
      </c>
      <c r="C282" s="36"/>
      <c r="D282" s="36"/>
      <c r="E282" s="36"/>
      <c r="F282" s="64"/>
      <c r="G282" s="36"/>
      <c r="H282" s="36"/>
      <c r="I282" s="36"/>
      <c r="J282" s="67"/>
      <c r="K282" s="67"/>
      <c r="L282" s="67"/>
      <c r="M282" s="5"/>
      <c r="O282" s="5"/>
    </row>
    <row r="283" spans="1:15" ht="15">
      <c r="A283" s="12"/>
      <c r="B283" s="63"/>
      <c r="C283" s="36"/>
      <c r="D283" s="36"/>
      <c r="E283" s="36"/>
      <c r="F283" s="64"/>
      <c r="G283" s="36"/>
      <c r="H283" s="36"/>
      <c r="I283" s="36"/>
      <c r="J283" s="230" t="s">
        <v>54</v>
      </c>
      <c r="K283" s="230"/>
      <c r="L283" s="230" t="s">
        <v>54</v>
      </c>
      <c r="M283" s="5"/>
      <c r="O283" s="5"/>
    </row>
    <row r="284" spans="1:15" ht="15">
      <c r="A284" s="12"/>
      <c r="B284" s="63"/>
      <c r="C284" s="36"/>
      <c r="D284" s="36"/>
      <c r="E284" s="36"/>
      <c r="F284" s="64"/>
      <c r="G284" s="36"/>
      <c r="H284" s="36"/>
      <c r="I284" s="36"/>
      <c r="J284" s="67"/>
      <c r="K284" s="67"/>
      <c r="L284" s="67"/>
      <c r="M284" s="5"/>
      <c r="O284" s="5"/>
    </row>
    <row r="285" spans="1:15" ht="15">
      <c r="A285" s="12"/>
      <c r="B285" s="36" t="s">
        <v>108</v>
      </c>
      <c r="D285" s="36"/>
      <c r="E285" s="36"/>
      <c r="F285" s="64" t="s">
        <v>109</v>
      </c>
      <c r="G285" s="36"/>
      <c r="H285" s="36"/>
      <c r="I285" s="36"/>
      <c r="J285" s="65">
        <v>9277</v>
      </c>
      <c r="K285" s="67"/>
      <c r="L285" s="5"/>
      <c r="M285" s="5"/>
      <c r="O285" s="5"/>
    </row>
    <row r="286" spans="1:15" ht="15.75" thickBot="1">
      <c r="A286" s="12"/>
      <c r="B286" s="63"/>
      <c r="C286" s="36"/>
      <c r="D286" s="36"/>
      <c r="E286" s="36"/>
      <c r="F286" s="64" t="s">
        <v>110</v>
      </c>
      <c r="G286" s="36"/>
      <c r="H286" s="36"/>
      <c r="I286" s="36"/>
      <c r="J286" s="66">
        <v>6689</v>
      </c>
      <c r="K286" s="67"/>
      <c r="L286" s="224">
        <f>+J285+J286</f>
        <v>15966</v>
      </c>
      <c r="M286" s="5"/>
      <c r="O286" s="5"/>
    </row>
    <row r="287" spans="1:15" ht="15.75" thickTop="1">
      <c r="A287" s="12"/>
      <c r="B287" s="63"/>
      <c r="C287" s="36"/>
      <c r="D287" s="36"/>
      <c r="E287" s="36"/>
      <c r="F287" s="64"/>
      <c r="G287" s="36"/>
      <c r="H287" s="36"/>
      <c r="I287" s="36"/>
      <c r="J287" s="67"/>
      <c r="K287" s="67"/>
      <c r="M287" s="5"/>
      <c r="O287" s="5"/>
    </row>
    <row r="288" spans="1:15" ht="15.75" customHeight="1">
      <c r="A288" s="6"/>
      <c r="B288" s="36" t="s">
        <v>111</v>
      </c>
      <c r="D288" s="36"/>
      <c r="E288" s="36"/>
      <c r="F288" s="64" t="s">
        <v>109</v>
      </c>
      <c r="G288" s="36"/>
      <c r="H288" s="36"/>
      <c r="I288" s="36"/>
      <c r="J288" s="65">
        <v>9277</v>
      </c>
      <c r="K288" s="67"/>
      <c r="L288" s="50"/>
      <c r="M288" s="5"/>
      <c r="O288" s="5"/>
    </row>
    <row r="289" spans="1:15" ht="15.75" thickBot="1">
      <c r="A289" s="6"/>
      <c r="B289" s="63"/>
      <c r="C289" s="36"/>
      <c r="D289" s="36"/>
      <c r="E289" s="36"/>
      <c r="F289" s="64" t="s">
        <v>110</v>
      </c>
      <c r="G289" s="36"/>
      <c r="H289" s="36"/>
      <c r="I289" s="36"/>
      <c r="J289" s="66">
        <v>2889</v>
      </c>
      <c r="K289" s="67"/>
      <c r="L289" s="224">
        <f>+J288+J289</f>
        <v>12166</v>
      </c>
      <c r="M289" s="5"/>
      <c r="O289" s="5"/>
    </row>
    <row r="290" spans="1:15" ht="15.75" thickTop="1">
      <c r="A290" s="6"/>
      <c r="B290" s="63"/>
      <c r="C290" s="36"/>
      <c r="D290" s="36"/>
      <c r="E290" s="36"/>
      <c r="F290" s="36"/>
      <c r="G290" s="36"/>
      <c r="H290" s="36"/>
      <c r="I290" s="36"/>
      <c r="J290" s="67"/>
      <c r="K290" s="67"/>
      <c r="M290" s="5"/>
      <c r="O290" s="5"/>
    </row>
    <row r="291" spans="1:15" ht="15">
      <c r="A291" s="6"/>
      <c r="B291" s="36" t="s">
        <v>39</v>
      </c>
      <c r="D291" s="36"/>
      <c r="E291" s="36"/>
      <c r="F291" s="64" t="s">
        <v>109</v>
      </c>
      <c r="G291" s="36"/>
      <c r="H291" s="5"/>
      <c r="I291" s="5"/>
      <c r="J291" s="65">
        <v>10056</v>
      </c>
      <c r="K291" s="67"/>
      <c r="L291" s="50"/>
      <c r="M291" s="5"/>
      <c r="O291" s="5"/>
    </row>
    <row r="292" spans="1:15" ht="15.75" thickBot="1">
      <c r="A292" s="6"/>
      <c r="B292" s="64"/>
      <c r="D292" s="36"/>
      <c r="E292" s="36"/>
      <c r="F292" s="64" t="s">
        <v>110</v>
      </c>
      <c r="G292" s="36"/>
      <c r="H292" s="5"/>
      <c r="I292" s="5"/>
      <c r="J292" s="66">
        <v>3600</v>
      </c>
      <c r="K292" s="67"/>
      <c r="L292" s="224">
        <f>+J291+J292</f>
        <v>13656</v>
      </c>
      <c r="M292" s="5"/>
      <c r="O292" s="5"/>
    </row>
    <row r="293" spans="1:15" ht="15.75" thickTop="1">
      <c r="A293" s="6"/>
      <c r="B293" s="5"/>
      <c r="C293" s="36"/>
      <c r="D293" s="36"/>
      <c r="E293" s="36"/>
      <c r="F293" s="36"/>
      <c r="G293" s="36"/>
      <c r="H293" s="5"/>
      <c r="I293" s="5"/>
      <c r="J293" s="36"/>
      <c r="K293" s="36"/>
      <c r="M293" s="5"/>
      <c r="O293" s="5"/>
    </row>
    <row r="294" spans="1:15" ht="15">
      <c r="A294" s="20" t="s">
        <v>185</v>
      </c>
      <c r="B294" s="24" t="s">
        <v>279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4"/>
      <c r="M294" s="4"/>
      <c r="N294" s="4"/>
      <c r="O294" s="5"/>
    </row>
    <row r="295" spans="1:15" ht="15">
      <c r="A295" s="5"/>
      <c r="B295" s="24" t="s">
        <v>280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</row>
    <row r="296" spans="1:15" ht="15">
      <c r="A296" s="5"/>
      <c r="B296" s="24" t="s">
        <v>281</v>
      </c>
      <c r="C296" s="24"/>
      <c r="D296" s="24"/>
      <c r="E296" s="24"/>
      <c r="F296" s="24"/>
      <c r="G296" s="24"/>
      <c r="H296" s="24"/>
      <c r="I296" s="24"/>
      <c r="J296" s="24"/>
      <c r="K296" s="24"/>
      <c r="L296" s="4"/>
      <c r="M296" s="4"/>
      <c r="N296" s="4"/>
      <c r="O296" s="5"/>
    </row>
    <row r="297" spans="1:15" ht="15">
      <c r="A297" s="5"/>
      <c r="B297" s="68"/>
      <c r="C297" s="24"/>
      <c r="D297" s="24"/>
      <c r="E297" s="24"/>
      <c r="F297" s="24"/>
      <c r="G297" s="24"/>
      <c r="H297" s="24"/>
      <c r="I297" s="24"/>
      <c r="J297" s="24"/>
      <c r="K297" s="24"/>
      <c r="L297" s="4"/>
      <c r="M297" s="4"/>
      <c r="N297" s="4"/>
      <c r="O297" s="5"/>
    </row>
    <row r="298" spans="1:15" ht="15">
      <c r="A298" s="5"/>
      <c r="B298" s="275" t="s">
        <v>277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4"/>
      <c r="M298" s="4"/>
      <c r="N298" s="4"/>
      <c r="O298" s="5"/>
    </row>
    <row r="299" spans="1:15" ht="15">
      <c r="A299" s="5"/>
      <c r="B299" s="24" t="s">
        <v>56</v>
      </c>
      <c r="C299" s="24" t="s">
        <v>278</v>
      </c>
      <c r="D299" s="24"/>
      <c r="E299" s="24"/>
      <c r="F299" s="24"/>
      <c r="G299" s="24"/>
      <c r="H299" s="24"/>
      <c r="I299" s="24"/>
      <c r="J299" s="24"/>
      <c r="K299" s="24"/>
      <c r="L299" s="4"/>
      <c r="M299" s="4"/>
      <c r="N299" s="4"/>
      <c r="O299" s="5"/>
    </row>
    <row r="300" spans="1:15" ht="15">
      <c r="A300" s="5"/>
      <c r="B300" s="24" t="s">
        <v>106</v>
      </c>
      <c r="C300" s="24" t="s">
        <v>283</v>
      </c>
      <c r="D300" s="24"/>
      <c r="E300" s="24"/>
      <c r="F300" s="24"/>
      <c r="G300" s="24"/>
      <c r="H300" s="24"/>
      <c r="I300" s="24"/>
      <c r="J300" s="24"/>
      <c r="K300" s="24"/>
      <c r="L300" s="4"/>
      <c r="M300" s="4"/>
      <c r="N300" s="4"/>
      <c r="O300" s="5"/>
    </row>
    <row r="301" spans="1:15" ht="15">
      <c r="A301" s="5"/>
      <c r="B301" s="24" t="s">
        <v>282</v>
      </c>
      <c r="C301" s="24" t="s">
        <v>285</v>
      </c>
      <c r="D301" s="24"/>
      <c r="E301" s="24"/>
      <c r="F301" s="24"/>
      <c r="G301" s="24"/>
      <c r="H301" s="24"/>
      <c r="I301" s="24"/>
      <c r="J301" s="24"/>
      <c r="K301" s="24"/>
      <c r="L301" s="4"/>
      <c r="M301" s="4"/>
      <c r="N301" s="4"/>
      <c r="O301" s="5"/>
    </row>
    <row r="302" spans="1:15" ht="15">
      <c r="A302" s="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4"/>
      <c r="M302" s="4"/>
      <c r="N302" s="4"/>
      <c r="O302" s="5"/>
    </row>
    <row r="303" spans="1:15" ht="15">
      <c r="A303" s="5"/>
      <c r="B303" s="275" t="s">
        <v>284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4"/>
      <c r="M303" s="4"/>
      <c r="N303" s="4"/>
      <c r="O303" s="5"/>
    </row>
    <row r="304" spans="1:15" ht="15">
      <c r="A304" s="5"/>
      <c r="B304" s="24" t="s">
        <v>56</v>
      </c>
      <c r="C304" s="24" t="s">
        <v>298</v>
      </c>
      <c r="D304" s="24"/>
      <c r="E304" s="24"/>
      <c r="F304" s="24"/>
      <c r="G304" s="24"/>
      <c r="H304" s="24"/>
      <c r="I304" s="24"/>
      <c r="J304" s="24"/>
      <c r="K304" s="24"/>
      <c r="L304" s="4"/>
      <c r="M304" s="4"/>
      <c r="N304" s="4"/>
      <c r="O304" s="5"/>
    </row>
    <row r="305" spans="1:15" ht="15">
      <c r="A305" s="5"/>
      <c r="B305" s="24" t="s">
        <v>106</v>
      </c>
      <c r="C305" s="24" t="s">
        <v>286</v>
      </c>
      <c r="D305" s="24"/>
      <c r="E305" s="24"/>
      <c r="F305" s="24"/>
      <c r="G305" s="24"/>
      <c r="H305" s="24"/>
      <c r="I305" s="24"/>
      <c r="J305" s="24"/>
      <c r="K305" s="24"/>
      <c r="L305" s="4"/>
      <c r="M305" s="4"/>
      <c r="N305" s="4"/>
      <c r="O305" s="5"/>
    </row>
    <row r="306" spans="1:15" ht="15">
      <c r="A306" s="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5"/>
    </row>
    <row r="307" spans="1:15" ht="15">
      <c r="A307" s="5"/>
      <c r="B307" s="24" t="s">
        <v>287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4"/>
      <c r="M307" s="4"/>
      <c r="N307" s="4"/>
      <c r="O307" s="5"/>
    </row>
    <row r="308" spans="1:15" ht="15">
      <c r="A308" s="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5"/>
    </row>
    <row r="309" spans="1:15" ht="15">
      <c r="A309" s="5"/>
      <c r="B309" s="24" t="s">
        <v>288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5"/>
    </row>
    <row r="310" spans="1:15" ht="15">
      <c r="A310" s="5"/>
      <c r="B310" s="24" t="s">
        <v>289</v>
      </c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5"/>
    </row>
    <row r="311" spans="1:15" ht="15">
      <c r="A311" s="5"/>
      <c r="B311" s="24" t="s">
        <v>290</v>
      </c>
      <c r="C311" s="8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5"/>
    </row>
    <row r="312" spans="1:15" ht="15">
      <c r="A312" s="5"/>
      <c r="B312" s="24" t="s">
        <v>294</v>
      </c>
      <c r="C312" s="8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5"/>
    </row>
    <row r="313" spans="1:15" ht="15">
      <c r="A313" s="5"/>
      <c r="B313" s="24"/>
      <c r="C313" s="8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5"/>
    </row>
    <row r="314" spans="2:15" ht="15">
      <c r="B314" s="2" t="s">
        <v>14</v>
      </c>
      <c r="C314" s="2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5"/>
    </row>
    <row r="315" spans="2:15" ht="15">
      <c r="B315" s="2" t="s">
        <v>15</v>
      </c>
      <c r="C315" s="2"/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2:15" ht="15">
      <c r="B316" s="2" t="s">
        <v>291</v>
      </c>
      <c r="C316" s="2"/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2:15" ht="15">
      <c r="B317" s="2" t="s">
        <v>16</v>
      </c>
      <c r="C317" s="2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>
      <c r="A318" s="5"/>
      <c r="B318" s="83" t="s">
        <v>17</v>
      </c>
      <c r="C318" s="83"/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>
      <c r="A319" s="5"/>
      <c r="B319" s="83" t="s">
        <v>13</v>
      </c>
      <c r="C319" s="24"/>
      <c r="D319" s="4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5"/>
    </row>
    <row r="320" spans="1:15" ht="15">
      <c r="A320" s="5"/>
      <c r="B320" s="83"/>
      <c r="C320" s="24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>
      <c r="A321" s="5"/>
      <c r="B321" s="83" t="s">
        <v>18</v>
      </c>
      <c r="C321" s="24"/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>
      <c r="A322" s="5"/>
      <c r="B322" s="24" t="s">
        <v>293</v>
      </c>
      <c r="C322" s="24"/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>
      <c r="A323" s="5"/>
      <c r="B323" s="2"/>
      <c r="C323" s="24"/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>
      <c r="A324" s="5"/>
      <c r="B324" s="2" t="s">
        <v>19</v>
      </c>
      <c r="C324" s="24"/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>
      <c r="A325" s="5"/>
      <c r="B325" s="2" t="s">
        <v>20</v>
      </c>
      <c r="C325" s="24"/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>
      <c r="A326" s="5"/>
      <c r="B326" s="83"/>
      <c r="C326" s="83"/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3.5" customHeight="1">
      <c r="A327" s="5"/>
      <c r="B327" s="264"/>
      <c r="C327" s="4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>
      <c r="A328" s="5"/>
      <c r="B328" s="24"/>
      <c r="C328" s="4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>
      <c r="A329" s="5"/>
      <c r="B329" s="24"/>
      <c r="C329" s="4"/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>
      <c r="A330" s="79" t="str">
        <f>+A3</f>
        <v>BERJAYA LAND BERHAD</v>
      </c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>
      <c r="A331" s="185" t="str">
        <f>+A4</f>
        <v>(COMPANY NO: 201765-A)</v>
      </c>
      <c r="B331" s="24"/>
      <c r="C331" s="4"/>
      <c r="D331" s="4"/>
      <c r="E331" s="4"/>
      <c r="F331" s="4"/>
      <c r="G331" s="4"/>
      <c r="H331" s="4"/>
      <c r="I331" s="4"/>
      <c r="J331" s="4"/>
      <c r="K331" s="4"/>
      <c r="L331" s="236" t="str">
        <f>+L4</f>
        <v>Quarterly report 31-10-03</v>
      </c>
      <c r="M331" s="24"/>
      <c r="N331" s="24"/>
      <c r="O331" s="5"/>
    </row>
    <row r="332" spans="1:15" ht="15">
      <c r="A332" s="183"/>
      <c r="B332" s="190"/>
      <c r="C332" s="187"/>
      <c r="D332" s="187"/>
      <c r="E332" s="187"/>
      <c r="F332" s="187"/>
      <c r="G332" s="187"/>
      <c r="H332" s="187"/>
      <c r="I332" s="187"/>
      <c r="J332" s="187"/>
      <c r="K332" s="187"/>
      <c r="L332" s="190"/>
      <c r="M332" s="190"/>
      <c r="N332" s="190"/>
      <c r="O332" s="5"/>
    </row>
    <row r="333" spans="1:15" ht="15" customHeight="1">
      <c r="A333" s="5"/>
      <c r="B333" s="24"/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>
      <c r="A334" s="79" t="str">
        <f>+A62</f>
        <v>NOTES (Continued)</v>
      </c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 customHeight="1">
      <c r="A335" s="5"/>
      <c r="B335" s="24"/>
      <c r="C335" s="4"/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>
      <c r="A336" s="199" t="s">
        <v>22</v>
      </c>
      <c r="B336" s="2" t="s">
        <v>469</v>
      </c>
      <c r="C336" s="4"/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>
      <c r="A337" s="5"/>
      <c r="B337" s="2" t="s">
        <v>464</v>
      </c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 customHeight="1">
      <c r="A338" s="5"/>
      <c r="B338" s="2" t="s">
        <v>470</v>
      </c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>
      <c r="A339" s="5"/>
      <c r="B339" s="2" t="s">
        <v>471</v>
      </c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>
      <c r="A340" s="5"/>
      <c r="B340" s="2" t="s">
        <v>472</v>
      </c>
      <c r="C340" s="4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>
      <c r="A341" s="5"/>
      <c r="B341" s="2" t="s">
        <v>480</v>
      </c>
      <c r="C341" s="4"/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>
      <c r="A342" s="5"/>
      <c r="B342" s="2" t="s">
        <v>473</v>
      </c>
      <c r="C342" s="4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1:15" ht="15">
      <c r="A343" s="5"/>
      <c r="B343" s="2"/>
      <c r="C343" s="4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>
      <c r="A344" s="5"/>
      <c r="B344" s="2" t="s">
        <v>474</v>
      </c>
      <c r="C344" s="4"/>
      <c r="D344" s="4"/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1:15" ht="15" customHeight="1">
      <c r="A345" s="5"/>
      <c r="B345" s="2" t="s">
        <v>475</v>
      </c>
      <c r="C345" s="4"/>
      <c r="D345" s="4"/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1:15" ht="15">
      <c r="A346" s="5"/>
      <c r="B346" s="2" t="s">
        <v>476</v>
      </c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5">
      <c r="A347" s="5"/>
      <c r="B347" s="2" t="s">
        <v>465</v>
      </c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5">
      <c r="A348" s="5"/>
      <c r="B348" s="2" t="s">
        <v>466</v>
      </c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 customHeight="1">
      <c r="A349" s="5"/>
      <c r="B349" s="2"/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>
      <c r="A350" s="5"/>
      <c r="B350" s="2" t="s">
        <v>467</v>
      </c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>
      <c r="A351" s="5"/>
      <c r="B351" s="2" t="s">
        <v>468</v>
      </c>
      <c r="C351" s="4"/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>
      <c r="A352" s="5"/>
      <c r="B352" s="2" t="s">
        <v>477</v>
      </c>
      <c r="C352" s="4"/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5"/>
      <c r="B353" s="24" t="s">
        <v>478</v>
      </c>
      <c r="C353" s="4"/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>
      <c r="A354" s="5"/>
      <c r="B354" s="2"/>
      <c r="C354" s="4"/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 customHeight="1">
      <c r="A355" s="5"/>
      <c r="B355" s="24"/>
      <c r="C355" s="4"/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 customHeight="1">
      <c r="A356" s="20" t="s">
        <v>336</v>
      </c>
      <c r="B356" s="24" t="s">
        <v>337</v>
      </c>
      <c r="C356" s="4"/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 customHeight="1">
      <c r="A357" s="20"/>
      <c r="B357" s="24" t="s">
        <v>350</v>
      </c>
      <c r="C357" s="4"/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 customHeight="1">
      <c r="A358" s="20"/>
      <c r="B358" s="24" t="s">
        <v>351</v>
      </c>
      <c r="C358" s="4"/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20"/>
      <c r="B359" s="24" t="s">
        <v>404</v>
      </c>
      <c r="C359" s="4"/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20"/>
      <c r="B360" s="24" t="s">
        <v>405</v>
      </c>
      <c r="C360" s="4"/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20"/>
      <c r="B361" s="24" t="s">
        <v>481</v>
      </c>
      <c r="C361" s="4"/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5"/>
      <c r="B362" s="24" t="s">
        <v>352</v>
      </c>
      <c r="C362" s="4"/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5"/>
      <c r="B363" s="24" t="s">
        <v>338</v>
      </c>
      <c r="C363" s="24" t="s">
        <v>339</v>
      </c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5"/>
      <c r="B364" s="24"/>
      <c r="C364" s="24" t="s">
        <v>340</v>
      </c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5"/>
      <c r="B365" s="24"/>
      <c r="C365" s="24" t="s">
        <v>341</v>
      </c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 customHeight="1">
      <c r="A366" s="5"/>
      <c r="B366" s="24"/>
      <c r="C366" s="24" t="s">
        <v>342</v>
      </c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 customHeight="1">
      <c r="A367" s="5"/>
      <c r="B367" s="24"/>
      <c r="C367" s="24" t="s">
        <v>343</v>
      </c>
      <c r="D367" s="4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 customHeight="1">
      <c r="A368" s="5"/>
      <c r="B368" s="24"/>
      <c r="C368" s="24" t="s">
        <v>344</v>
      </c>
      <c r="D368" s="4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5" customHeight="1">
      <c r="A369" s="5"/>
      <c r="B369" s="24"/>
      <c r="C369" s="24"/>
      <c r="D369" s="4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 customHeight="1">
      <c r="A370" s="5"/>
      <c r="B370" s="24" t="s">
        <v>106</v>
      </c>
      <c r="C370" s="24" t="s">
        <v>345</v>
      </c>
      <c r="D370" s="4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 customHeight="1">
      <c r="A371" s="5"/>
      <c r="B371" s="24"/>
      <c r="C371" s="24" t="s">
        <v>346</v>
      </c>
      <c r="D371" s="4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 customHeight="1">
      <c r="A372" s="5"/>
      <c r="B372" s="24"/>
      <c r="C372" s="24" t="s">
        <v>348</v>
      </c>
      <c r="D372" s="4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 customHeight="1">
      <c r="A373" s="5"/>
      <c r="B373" s="24"/>
      <c r="C373" s="24" t="s">
        <v>349</v>
      </c>
      <c r="D373" s="4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 customHeight="1">
      <c r="A374" s="5"/>
      <c r="B374" s="24"/>
      <c r="C374" s="24" t="s">
        <v>347</v>
      </c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 customHeight="1">
      <c r="A375" s="5"/>
      <c r="B375" s="24"/>
      <c r="C375" s="24"/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5" customHeight="1">
      <c r="A376" s="5"/>
      <c r="B376" s="24"/>
      <c r="C376" s="24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5" customHeight="1">
      <c r="A377" s="5"/>
      <c r="B377" s="24"/>
      <c r="C377" s="24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5" customHeight="1">
      <c r="A378" s="5"/>
      <c r="B378" s="24"/>
      <c r="C378" s="24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5" customHeight="1">
      <c r="A379" s="5"/>
      <c r="B379" s="24"/>
      <c r="C379" s="24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5" customHeight="1">
      <c r="A380" s="5"/>
      <c r="B380" s="24"/>
      <c r="C380" s="24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5" customHeight="1">
      <c r="A381" s="5"/>
      <c r="B381" s="24"/>
      <c r="C381" s="24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5"/>
      <c r="B382" s="24"/>
      <c r="C382" s="24"/>
      <c r="D382" s="4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5" customHeight="1">
      <c r="A383" s="5"/>
      <c r="B383" s="24"/>
      <c r="C383" s="24"/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5" customHeight="1">
      <c r="A384" s="79" t="str">
        <f>+A3</f>
        <v>BERJAYA LAND BERHAD</v>
      </c>
      <c r="B384" s="24"/>
      <c r="C384" s="4"/>
      <c r="D384" s="4"/>
      <c r="E384" s="4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5" customHeight="1">
      <c r="A385" s="185" t="str">
        <f>+A4</f>
        <v>(COMPANY NO: 201765-A)</v>
      </c>
      <c r="B385" s="24"/>
      <c r="C385" s="4"/>
      <c r="D385" s="4"/>
      <c r="E385" s="4"/>
      <c r="F385" s="4"/>
      <c r="G385" s="4"/>
      <c r="H385" s="4"/>
      <c r="I385" s="4"/>
      <c r="J385" s="4"/>
      <c r="K385" s="4"/>
      <c r="L385" s="236" t="str">
        <f>+L4</f>
        <v>Quarterly report 31-10-03</v>
      </c>
      <c r="M385" s="24"/>
      <c r="N385" s="24"/>
      <c r="O385" s="5"/>
    </row>
    <row r="386" spans="1:15" ht="15" customHeight="1">
      <c r="A386" s="183"/>
      <c r="B386" s="190"/>
      <c r="C386" s="187"/>
      <c r="D386" s="187"/>
      <c r="E386" s="187"/>
      <c r="F386" s="187"/>
      <c r="G386" s="187"/>
      <c r="H386" s="187"/>
      <c r="I386" s="187"/>
      <c r="J386" s="187"/>
      <c r="K386" s="187"/>
      <c r="L386" s="190"/>
      <c r="M386" s="190"/>
      <c r="N386" s="190"/>
      <c r="O386" s="5"/>
    </row>
    <row r="387" spans="1:15" ht="15" customHeight="1">
      <c r="A387" s="5"/>
      <c r="B387" s="24"/>
      <c r="C387" s="4"/>
      <c r="D387" s="4"/>
      <c r="E387" s="27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5" customHeight="1">
      <c r="A388" s="79" t="str">
        <f>+A62</f>
        <v>NOTES (Continued)</v>
      </c>
      <c r="B388" s="24"/>
      <c r="C388" s="4"/>
      <c r="D388" s="4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5" customHeight="1">
      <c r="A389" s="5"/>
      <c r="B389" s="24"/>
      <c r="C389" s="24"/>
      <c r="D389" s="4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5" customHeight="1">
      <c r="A390" s="199" t="s">
        <v>479</v>
      </c>
      <c r="B390" s="24" t="s">
        <v>353</v>
      </c>
      <c r="C390" s="4"/>
      <c r="D390" s="4"/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5" customHeight="1">
      <c r="A391" s="5"/>
      <c r="B391" s="24" t="s">
        <v>355</v>
      </c>
      <c r="C391" s="4"/>
      <c r="D391" s="4"/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5" customHeight="1">
      <c r="A392" s="5"/>
      <c r="B392" s="24" t="s">
        <v>433</v>
      </c>
      <c r="C392" s="4"/>
      <c r="D392" s="4"/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5" customHeight="1">
      <c r="A393" s="5"/>
      <c r="B393" s="24" t="s">
        <v>354</v>
      </c>
      <c r="C393" s="4"/>
      <c r="D393" s="4"/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1:15" ht="15" customHeight="1">
      <c r="A394" s="5"/>
      <c r="B394" s="24" t="s">
        <v>356</v>
      </c>
      <c r="C394" s="4"/>
      <c r="D394" s="4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1:15" ht="15" customHeight="1">
      <c r="A395" s="5"/>
      <c r="B395" s="24" t="s">
        <v>432</v>
      </c>
      <c r="C395" s="4"/>
      <c r="D395" s="4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5" customHeight="1">
      <c r="A396" s="5"/>
      <c r="B396" s="24" t="s">
        <v>431</v>
      </c>
      <c r="C396" s="4"/>
      <c r="D396" s="4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5" customHeight="1">
      <c r="A397" s="5"/>
      <c r="B397" s="24" t="s">
        <v>442</v>
      </c>
      <c r="C397" s="4"/>
      <c r="D397" s="4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5" customHeight="1">
      <c r="A398" s="5"/>
      <c r="B398" s="24" t="s">
        <v>482</v>
      </c>
      <c r="C398" s="4"/>
      <c r="D398" s="4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5" customHeight="1">
      <c r="A399" s="5"/>
      <c r="B399" s="24" t="s">
        <v>443</v>
      </c>
      <c r="C399" s="4"/>
      <c r="D399" s="4"/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15" customHeight="1">
      <c r="A400" s="5"/>
      <c r="B400" s="24"/>
      <c r="C400" s="4"/>
      <c r="D400" s="4"/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15" customHeight="1">
      <c r="A401" s="5"/>
      <c r="B401" s="24" t="s">
        <v>440</v>
      </c>
      <c r="C401" s="4"/>
      <c r="D401" s="4"/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5"/>
    </row>
    <row r="402" spans="1:15" ht="15" customHeight="1">
      <c r="A402" s="5"/>
      <c r="B402" s="24" t="s">
        <v>441</v>
      </c>
      <c r="C402" s="4"/>
      <c r="D402" s="4"/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5"/>
    </row>
    <row r="403" spans="1:15" ht="15" customHeight="1">
      <c r="A403" s="5"/>
      <c r="B403" s="24" t="s">
        <v>444</v>
      </c>
      <c r="C403" s="4"/>
      <c r="D403" s="4"/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5"/>
    </row>
    <row r="404" spans="1:15" ht="15" customHeight="1">
      <c r="A404" s="5"/>
      <c r="B404" s="24" t="s">
        <v>463</v>
      </c>
      <c r="C404" s="4"/>
      <c r="D404" s="4"/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 customHeight="1">
      <c r="A405" s="5"/>
      <c r="B405" s="24"/>
      <c r="C405" s="4"/>
      <c r="D405" s="4"/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 customHeight="1">
      <c r="A406" s="5"/>
      <c r="B406" s="24"/>
      <c r="C406" s="4"/>
      <c r="D406" s="4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 customHeight="1">
      <c r="A407" s="20" t="s">
        <v>357</v>
      </c>
      <c r="B407" s="7" t="s">
        <v>365</v>
      </c>
      <c r="D407" s="4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 customHeight="1">
      <c r="A408" s="20"/>
      <c r="B408" s="7" t="s">
        <v>366</v>
      </c>
      <c r="D408" s="4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 customHeight="1">
      <c r="A409" s="20"/>
      <c r="B409" s="7" t="s">
        <v>367</v>
      </c>
      <c r="D409" s="4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 customHeight="1">
      <c r="A410" s="20"/>
      <c r="B410" s="7" t="s">
        <v>368</v>
      </c>
      <c r="D410" s="4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 customHeight="1">
      <c r="A411" s="20"/>
      <c r="B411" s="7" t="s">
        <v>369</v>
      </c>
      <c r="D411" s="4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 customHeight="1">
      <c r="A412" s="20"/>
      <c r="B412" s="7" t="s">
        <v>370</v>
      </c>
      <c r="D412" s="4"/>
      <c r="E412" s="4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15" customHeight="1">
      <c r="A413" s="20"/>
      <c r="B413" s="7" t="s">
        <v>371</v>
      </c>
      <c r="D413" s="4"/>
      <c r="E413" s="4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 customHeight="1">
      <c r="A414" s="20"/>
      <c r="B414" s="2" t="s">
        <v>372</v>
      </c>
      <c r="C414" s="104"/>
      <c r="D414" s="4"/>
      <c r="E414" s="4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 customHeight="1">
      <c r="A415" s="20"/>
      <c r="B415" s="7" t="s">
        <v>373</v>
      </c>
      <c r="D415" s="4"/>
      <c r="E415" s="4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 customHeight="1">
      <c r="A416" s="20"/>
      <c r="B416" s="7" t="s">
        <v>374</v>
      </c>
      <c r="D416" s="4"/>
      <c r="E416" s="4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 customHeight="1">
      <c r="A417" s="20"/>
      <c r="B417" s="7" t="s">
        <v>375</v>
      </c>
      <c r="D417" s="4"/>
      <c r="E417" s="4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15" customHeight="1">
      <c r="A418" s="20"/>
      <c r="B418" s="7"/>
      <c r="D418" s="4"/>
      <c r="E418" s="4"/>
      <c r="F418" s="4"/>
      <c r="G418" s="4"/>
      <c r="H418" s="4"/>
      <c r="I418" s="4"/>
      <c r="J418" s="4"/>
      <c r="K418" s="4"/>
      <c r="L418" s="24"/>
      <c r="M418" s="24"/>
      <c r="N418" s="24"/>
      <c r="O418" s="5"/>
    </row>
    <row r="419" spans="1:15" ht="15" customHeight="1">
      <c r="A419" s="20"/>
      <c r="B419" s="7" t="s">
        <v>358</v>
      </c>
      <c r="D419" s="4"/>
      <c r="E419" s="4"/>
      <c r="F419" s="4"/>
      <c r="G419" s="4"/>
      <c r="H419" s="4"/>
      <c r="I419" s="4"/>
      <c r="J419" s="4"/>
      <c r="K419" s="4"/>
      <c r="L419" s="24"/>
      <c r="M419" s="24"/>
      <c r="N419" s="24"/>
      <c r="O419" s="5"/>
    </row>
    <row r="420" spans="1:15" ht="15" customHeight="1">
      <c r="A420" s="20"/>
      <c r="B420" s="7" t="s">
        <v>359</v>
      </c>
      <c r="D420" s="4"/>
      <c r="E420" s="4"/>
      <c r="F420" s="4"/>
      <c r="G420" s="4"/>
      <c r="H420" s="4"/>
      <c r="I420" s="4"/>
      <c r="J420" s="4"/>
      <c r="K420" s="4"/>
      <c r="L420" s="24"/>
      <c r="M420" s="24"/>
      <c r="N420" s="24"/>
      <c r="O420" s="5"/>
    </row>
    <row r="421" spans="1:15" ht="15" customHeight="1">
      <c r="A421" s="5"/>
      <c r="B421" s="7" t="s">
        <v>486</v>
      </c>
      <c r="D421" s="4"/>
      <c r="E421" s="4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 customHeight="1">
      <c r="A422" s="5"/>
      <c r="B422" s="7" t="s">
        <v>484</v>
      </c>
      <c r="D422" s="4"/>
      <c r="E422" s="4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 customHeight="1">
      <c r="A423" s="5"/>
      <c r="B423" s="7" t="s">
        <v>485</v>
      </c>
      <c r="D423" s="4"/>
      <c r="E423" s="4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 customHeight="1">
      <c r="A424" s="5"/>
      <c r="B424" s="83"/>
      <c r="C424" s="4"/>
      <c r="D424" s="4"/>
      <c r="E424" s="4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 customHeight="1">
      <c r="A425" s="5"/>
      <c r="B425" s="7" t="s">
        <v>360</v>
      </c>
      <c r="C425" s="4"/>
      <c r="D425" s="4"/>
      <c r="E425" s="4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 customHeight="1">
      <c r="A426" s="5"/>
      <c r="B426" s="7" t="s">
        <v>361</v>
      </c>
      <c r="C426" s="4"/>
      <c r="D426" s="4"/>
      <c r="E426" s="4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 customHeight="1">
      <c r="A427" s="5"/>
      <c r="B427" s="7" t="s">
        <v>362</v>
      </c>
      <c r="C427" s="4"/>
      <c r="D427" s="4"/>
      <c r="E427" s="4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 customHeight="1">
      <c r="A428" s="5"/>
      <c r="B428" s="7" t="s">
        <v>363</v>
      </c>
      <c r="C428" s="4"/>
      <c r="D428" s="4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 customHeight="1">
      <c r="A429" s="5"/>
      <c r="B429" s="7" t="s">
        <v>364</v>
      </c>
      <c r="C429" s="4"/>
      <c r="D429" s="4"/>
      <c r="E429" s="4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 customHeight="1">
      <c r="A430" s="5"/>
      <c r="B430" s="83"/>
      <c r="C430" s="4"/>
      <c r="D430" s="4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 customHeight="1">
      <c r="A431" s="5"/>
      <c r="B431" s="83"/>
      <c r="C431" s="4"/>
      <c r="D431" s="4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 customHeight="1">
      <c r="A432" s="5"/>
      <c r="B432" s="83"/>
      <c r="C432" s="4"/>
      <c r="D432" s="4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5"/>
      <c r="B433" s="83"/>
      <c r="C433" s="4"/>
      <c r="D433" s="4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 customHeight="1">
      <c r="A434" s="5"/>
      <c r="B434" s="83"/>
      <c r="C434" s="4"/>
      <c r="D434" s="4"/>
      <c r="E434" s="4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 customHeight="1">
      <c r="A435" s="5"/>
      <c r="B435" s="83"/>
      <c r="C435" s="4"/>
      <c r="D435" s="4"/>
      <c r="E435" s="4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5"/>
      <c r="B436" s="83"/>
      <c r="C436" s="4"/>
      <c r="D436" s="4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 customHeight="1">
      <c r="A437" s="5"/>
      <c r="B437" s="83"/>
      <c r="C437" s="4"/>
      <c r="D437" s="4"/>
      <c r="E437" s="4"/>
      <c r="F437" s="4"/>
      <c r="G437" s="4"/>
      <c r="H437" s="4"/>
      <c r="I437" s="4"/>
      <c r="J437" s="4"/>
      <c r="K437" s="4"/>
      <c r="L437" s="24"/>
      <c r="M437" s="24"/>
      <c r="N437" s="24"/>
      <c r="O437" s="5"/>
    </row>
    <row r="438" spans="1:15" ht="15" customHeight="1">
      <c r="A438" s="79" t="str">
        <f>+A3</f>
        <v>BERJAYA LAND BERHAD</v>
      </c>
      <c r="B438" s="112"/>
      <c r="C438" s="4"/>
      <c r="D438" s="4"/>
      <c r="E438" s="4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 customHeight="1">
      <c r="A439" s="185" t="str">
        <f>+A4</f>
        <v>(COMPANY NO: 201765-A)</v>
      </c>
      <c r="B439" s="112"/>
      <c r="C439" s="4"/>
      <c r="D439" s="4"/>
      <c r="E439" s="4"/>
      <c r="F439" s="4"/>
      <c r="G439" s="4"/>
      <c r="H439" s="4"/>
      <c r="I439" s="4"/>
      <c r="J439" s="4"/>
      <c r="K439" s="4"/>
      <c r="L439" s="236" t="str">
        <f>+L4</f>
        <v>Quarterly report 31-10-03</v>
      </c>
      <c r="M439" s="24"/>
      <c r="N439" s="24"/>
      <c r="O439" s="5"/>
    </row>
    <row r="440" spans="1:15" ht="15" customHeight="1">
      <c r="A440" s="183"/>
      <c r="B440" s="278"/>
      <c r="C440" s="187"/>
      <c r="D440" s="187"/>
      <c r="E440" s="187"/>
      <c r="F440" s="187"/>
      <c r="G440" s="187"/>
      <c r="H440" s="187"/>
      <c r="I440" s="187"/>
      <c r="J440" s="187"/>
      <c r="K440" s="187"/>
      <c r="L440" s="190"/>
      <c r="M440" s="190"/>
      <c r="N440" s="190"/>
      <c r="O440" s="5"/>
    </row>
    <row r="441" spans="1:15" ht="15" customHeight="1">
      <c r="A441" s="5"/>
      <c r="B441" s="112"/>
      <c r="C441" s="4"/>
      <c r="D441" s="4"/>
      <c r="E441" s="274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 customHeight="1">
      <c r="A442" s="79" t="str">
        <f>+A62</f>
        <v>NOTES (Continued)</v>
      </c>
      <c r="B442" s="112"/>
      <c r="C442" s="4"/>
      <c r="D442" s="4"/>
      <c r="E442" s="4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 customHeight="1">
      <c r="A443" s="5"/>
      <c r="B443" s="83"/>
      <c r="C443" s="4"/>
      <c r="D443" s="4"/>
      <c r="E443" s="4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 customHeight="1">
      <c r="A444" s="199" t="s">
        <v>406</v>
      </c>
      <c r="B444" s="7" t="s">
        <v>380</v>
      </c>
      <c r="C444" s="4"/>
      <c r="D444" s="4"/>
      <c r="E444" s="4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 customHeight="1">
      <c r="A445" s="5"/>
      <c r="B445" s="7" t="s">
        <v>381</v>
      </c>
      <c r="C445" s="4"/>
      <c r="D445" s="4"/>
      <c r="E445" s="4"/>
      <c r="F445" s="4"/>
      <c r="G445" s="4"/>
      <c r="H445" s="4"/>
      <c r="I445" s="4"/>
      <c r="J445" s="4"/>
      <c r="K445" s="4"/>
      <c r="L445" s="24"/>
      <c r="M445" s="24"/>
      <c r="N445" s="24"/>
      <c r="O445" s="5"/>
    </row>
    <row r="446" spans="1:15" ht="15" customHeight="1">
      <c r="A446" s="5"/>
      <c r="B446" s="7" t="s">
        <v>382</v>
      </c>
      <c r="C446" s="4"/>
      <c r="D446" s="4"/>
      <c r="E446" s="4"/>
      <c r="F446" s="4"/>
      <c r="G446" s="4"/>
      <c r="H446" s="4"/>
      <c r="I446" s="4"/>
      <c r="J446" s="4"/>
      <c r="K446" s="4"/>
      <c r="L446" s="24"/>
      <c r="M446" s="24"/>
      <c r="N446" s="24"/>
      <c r="O446" s="5"/>
    </row>
    <row r="447" spans="1:15" ht="15" customHeight="1">
      <c r="A447" s="5"/>
      <c r="B447" s="112"/>
      <c r="C447" s="4"/>
      <c r="D447" s="4"/>
      <c r="E447" s="4"/>
      <c r="F447" s="4"/>
      <c r="G447" s="4"/>
      <c r="H447" s="4"/>
      <c r="I447" s="4"/>
      <c r="J447" s="4"/>
      <c r="K447" s="4"/>
      <c r="L447" s="24"/>
      <c r="M447" s="24"/>
      <c r="N447" s="24"/>
      <c r="O447" s="5"/>
    </row>
    <row r="448" spans="1:15" ht="15" customHeight="1">
      <c r="A448" s="199"/>
      <c r="B448" s="7" t="s">
        <v>377</v>
      </c>
      <c r="C448" s="4"/>
      <c r="D448" s="4"/>
      <c r="E448" s="4"/>
      <c r="F448" s="4"/>
      <c r="G448" s="4"/>
      <c r="H448" s="4"/>
      <c r="I448" s="4"/>
      <c r="J448" s="4"/>
      <c r="K448" s="4"/>
      <c r="L448" s="24"/>
      <c r="M448" s="24"/>
      <c r="N448" s="24"/>
      <c r="O448" s="5"/>
    </row>
    <row r="449" spans="1:15" ht="15" customHeight="1">
      <c r="A449" s="5"/>
      <c r="B449" s="7" t="s">
        <v>378</v>
      </c>
      <c r="C449" s="4"/>
      <c r="D449" s="4"/>
      <c r="E449" s="4"/>
      <c r="F449" s="4"/>
      <c r="G449" s="4"/>
      <c r="H449" s="4"/>
      <c r="I449" s="4"/>
      <c r="J449" s="4"/>
      <c r="K449" s="4"/>
      <c r="L449" s="24"/>
      <c r="M449" s="24"/>
      <c r="N449" s="24"/>
      <c r="O449" s="5"/>
    </row>
    <row r="450" spans="1:15" ht="15" customHeight="1">
      <c r="A450" s="5"/>
      <c r="B450" s="7" t="s">
        <v>379</v>
      </c>
      <c r="C450" s="4"/>
      <c r="D450" s="4"/>
      <c r="E450" s="4"/>
      <c r="F450" s="4"/>
      <c r="G450" s="4"/>
      <c r="H450" s="4"/>
      <c r="I450" s="4"/>
      <c r="J450" s="4"/>
      <c r="K450" s="4"/>
      <c r="L450" s="24"/>
      <c r="M450" s="24"/>
      <c r="N450" s="24"/>
      <c r="O450" s="5"/>
    </row>
    <row r="451" spans="1:15" ht="15" customHeight="1">
      <c r="A451" s="5"/>
      <c r="B451" s="24"/>
      <c r="C451" s="4"/>
      <c r="D451" s="4"/>
      <c r="E451" s="4"/>
      <c r="F451" s="4"/>
      <c r="G451" s="4"/>
      <c r="H451" s="4"/>
      <c r="I451" s="4"/>
      <c r="J451" s="4"/>
      <c r="K451" s="4"/>
      <c r="L451" s="24"/>
      <c r="M451" s="24"/>
      <c r="N451" s="24"/>
      <c r="O451" s="5"/>
    </row>
    <row r="452" spans="1:15" ht="15" customHeight="1">
      <c r="A452" s="5"/>
      <c r="B452" s="24" t="s">
        <v>376</v>
      </c>
      <c r="C452" s="4"/>
      <c r="D452" s="4"/>
      <c r="E452" s="4"/>
      <c r="F452" s="4"/>
      <c r="G452" s="4"/>
      <c r="H452" s="4"/>
      <c r="I452" s="4"/>
      <c r="J452" s="4"/>
      <c r="K452" s="4"/>
      <c r="L452" s="24"/>
      <c r="M452" s="24"/>
      <c r="N452" s="24"/>
      <c r="O452" s="5"/>
    </row>
    <row r="453" spans="1:15" ht="15" customHeight="1">
      <c r="A453" s="5"/>
      <c r="B453" s="24" t="s">
        <v>383</v>
      </c>
      <c r="C453" s="4"/>
      <c r="D453" s="4"/>
      <c r="E453" s="4"/>
      <c r="F453" s="4"/>
      <c r="G453" s="4"/>
      <c r="H453" s="4"/>
      <c r="I453" s="4"/>
      <c r="J453" s="4"/>
      <c r="K453" s="4"/>
      <c r="L453" s="24"/>
      <c r="M453" s="24"/>
      <c r="N453" s="24"/>
      <c r="O453" s="5"/>
    </row>
    <row r="454" spans="1:15" ht="15" customHeight="1">
      <c r="A454" s="5"/>
      <c r="B454" s="24" t="s">
        <v>56</v>
      </c>
      <c r="C454" s="24" t="s">
        <v>384</v>
      </c>
      <c r="D454" s="4"/>
      <c r="E454" s="4"/>
      <c r="F454" s="4"/>
      <c r="G454" s="4"/>
      <c r="H454" s="4"/>
      <c r="I454" s="4"/>
      <c r="J454" s="4"/>
      <c r="K454" s="4"/>
      <c r="L454" s="24"/>
      <c r="M454" s="24"/>
      <c r="N454" s="24"/>
      <c r="O454" s="5"/>
    </row>
    <row r="455" spans="1:15" ht="15" customHeight="1">
      <c r="A455" s="5"/>
      <c r="B455" s="24"/>
      <c r="C455" s="24" t="s">
        <v>388</v>
      </c>
      <c r="D455" s="4"/>
      <c r="E455" s="4"/>
      <c r="F455" s="4"/>
      <c r="G455" s="4"/>
      <c r="H455" s="4"/>
      <c r="I455" s="4"/>
      <c r="J455" s="4"/>
      <c r="K455" s="4"/>
      <c r="L455" s="24"/>
      <c r="M455" s="24"/>
      <c r="N455" s="24"/>
      <c r="O455" s="5"/>
    </row>
    <row r="456" spans="1:15" ht="15" customHeight="1">
      <c r="A456" s="5"/>
      <c r="B456" s="24"/>
      <c r="C456" s="24" t="s">
        <v>483</v>
      </c>
      <c r="D456" s="4"/>
      <c r="E456" s="4"/>
      <c r="F456" s="4"/>
      <c r="G456" s="4"/>
      <c r="H456" s="4"/>
      <c r="I456" s="4"/>
      <c r="J456" s="4"/>
      <c r="K456" s="4"/>
      <c r="L456" s="24"/>
      <c r="M456" s="24"/>
      <c r="N456" s="24"/>
      <c r="O456" s="5"/>
    </row>
    <row r="457" spans="1:15" ht="15" customHeight="1">
      <c r="A457" s="5"/>
      <c r="B457" s="24"/>
      <c r="C457" s="24" t="s">
        <v>389</v>
      </c>
      <c r="D457" s="4"/>
      <c r="E457" s="4"/>
      <c r="F457" s="4"/>
      <c r="G457" s="4"/>
      <c r="H457" s="4"/>
      <c r="I457" s="4"/>
      <c r="J457" s="4"/>
      <c r="K457" s="4"/>
      <c r="L457" s="24"/>
      <c r="M457" s="24"/>
      <c r="N457" s="24"/>
      <c r="O457" s="5"/>
    </row>
    <row r="458" spans="1:15" ht="15" customHeight="1">
      <c r="A458" s="5"/>
      <c r="B458" s="24"/>
      <c r="C458" s="24" t="s">
        <v>390</v>
      </c>
      <c r="D458" s="4"/>
      <c r="E458" s="4"/>
      <c r="F458" s="4"/>
      <c r="G458" s="4"/>
      <c r="H458" s="4"/>
      <c r="I458" s="4"/>
      <c r="J458" s="4"/>
      <c r="K458" s="4"/>
      <c r="L458" s="24"/>
      <c r="M458" s="24"/>
      <c r="N458" s="24"/>
      <c r="O458" s="5"/>
    </row>
    <row r="459" spans="1:15" ht="15" customHeight="1">
      <c r="A459" s="5"/>
      <c r="B459" s="24" t="s">
        <v>106</v>
      </c>
      <c r="C459" s="24" t="s">
        <v>385</v>
      </c>
      <c r="D459" s="4"/>
      <c r="E459" s="4"/>
      <c r="F459" s="4"/>
      <c r="G459" s="4"/>
      <c r="H459" s="4"/>
      <c r="I459" s="4"/>
      <c r="J459" s="4"/>
      <c r="K459" s="4"/>
      <c r="L459" s="24"/>
      <c r="M459" s="24"/>
      <c r="N459" s="24"/>
      <c r="O459" s="5"/>
    </row>
    <row r="460" spans="1:15" ht="15" customHeight="1">
      <c r="A460" s="5"/>
      <c r="B460" s="24"/>
      <c r="C460" s="24" t="s">
        <v>386</v>
      </c>
      <c r="D460" s="4"/>
      <c r="E460" s="4"/>
      <c r="F460" s="4"/>
      <c r="G460" s="4"/>
      <c r="H460" s="4"/>
      <c r="I460" s="4"/>
      <c r="J460" s="4"/>
      <c r="K460" s="4"/>
      <c r="L460" s="24"/>
      <c r="M460" s="24"/>
      <c r="N460" s="24"/>
      <c r="O460" s="5"/>
    </row>
    <row r="461" spans="1:15" ht="15" customHeight="1">
      <c r="A461" s="5"/>
      <c r="B461" s="24"/>
      <c r="C461" s="24" t="s">
        <v>387</v>
      </c>
      <c r="D461" s="4"/>
      <c r="E461" s="4"/>
      <c r="F461" s="4"/>
      <c r="G461" s="4"/>
      <c r="H461" s="4"/>
      <c r="I461" s="4"/>
      <c r="J461" s="4"/>
      <c r="K461" s="4"/>
      <c r="L461" s="24"/>
      <c r="M461" s="24"/>
      <c r="N461" s="24"/>
      <c r="O461" s="5"/>
    </row>
    <row r="462" spans="1:15" ht="15" customHeight="1">
      <c r="A462" s="5"/>
      <c r="B462" s="24"/>
      <c r="C462" s="4"/>
      <c r="D462" s="4"/>
      <c r="E462" s="4"/>
      <c r="F462" s="4"/>
      <c r="G462" s="4"/>
      <c r="H462" s="4"/>
      <c r="I462" s="4"/>
      <c r="J462" s="4"/>
      <c r="K462" s="4"/>
      <c r="L462" s="24"/>
      <c r="M462" s="24"/>
      <c r="N462" s="24"/>
      <c r="O462" s="5"/>
    </row>
    <row r="463" spans="1:15" ht="15" customHeight="1">
      <c r="A463" s="5"/>
      <c r="B463" s="7" t="s">
        <v>391</v>
      </c>
      <c r="C463" s="2"/>
      <c r="D463" s="2"/>
      <c r="E463" s="4"/>
      <c r="F463" s="4"/>
      <c r="G463" s="4"/>
      <c r="H463" s="4"/>
      <c r="I463" s="4"/>
      <c r="J463" s="4"/>
      <c r="K463" s="4"/>
      <c r="L463" s="24"/>
      <c r="M463" s="24"/>
      <c r="N463" s="24"/>
      <c r="O463" s="5"/>
    </row>
    <row r="464" spans="1:15" ht="15" customHeight="1">
      <c r="A464" s="5"/>
      <c r="B464" s="71" t="s">
        <v>56</v>
      </c>
      <c r="C464" s="2" t="s">
        <v>392</v>
      </c>
      <c r="D464" s="2"/>
      <c r="E464" s="4"/>
      <c r="F464" s="4"/>
      <c r="G464" s="4"/>
      <c r="H464" s="4"/>
      <c r="I464" s="4"/>
      <c r="J464" s="4"/>
      <c r="K464" s="4"/>
      <c r="L464" s="24"/>
      <c r="M464" s="24"/>
      <c r="N464" s="24"/>
      <c r="O464" s="5"/>
    </row>
    <row r="465" spans="1:15" ht="15" customHeight="1">
      <c r="A465" s="5"/>
      <c r="B465" s="71" t="s">
        <v>106</v>
      </c>
      <c r="C465" s="2" t="s">
        <v>3</v>
      </c>
      <c r="D465" s="2"/>
      <c r="E465" s="4"/>
      <c r="F465" s="4"/>
      <c r="G465" s="4"/>
      <c r="H465" s="4"/>
      <c r="I465" s="4"/>
      <c r="J465" s="4"/>
      <c r="K465" s="4"/>
      <c r="L465" s="24"/>
      <c r="M465" s="24"/>
      <c r="N465" s="24"/>
      <c r="O465" s="5"/>
    </row>
    <row r="466" spans="1:15" ht="15" customHeight="1">
      <c r="A466" s="5"/>
      <c r="B466" s="7"/>
      <c r="C466" s="2" t="s">
        <v>393</v>
      </c>
      <c r="D466" s="2"/>
      <c r="E466" s="4"/>
      <c r="F466" s="4"/>
      <c r="G466" s="4"/>
      <c r="H466" s="4"/>
      <c r="I466" s="4"/>
      <c r="J466" s="4"/>
      <c r="K466" s="4"/>
      <c r="L466" s="24"/>
      <c r="M466" s="24"/>
      <c r="N466" s="24"/>
      <c r="O466" s="5"/>
    </row>
    <row r="467" spans="1:15" ht="15" customHeight="1">
      <c r="A467" s="5"/>
      <c r="B467" s="71" t="s">
        <v>107</v>
      </c>
      <c r="C467" s="2" t="s">
        <v>4</v>
      </c>
      <c r="D467" s="2"/>
      <c r="E467" s="4"/>
      <c r="F467" s="4"/>
      <c r="G467" s="4"/>
      <c r="H467" s="4"/>
      <c r="I467" s="4"/>
      <c r="J467" s="4"/>
      <c r="K467" s="4"/>
      <c r="L467" s="24"/>
      <c r="M467" s="24"/>
      <c r="N467" s="24"/>
      <c r="O467" s="5"/>
    </row>
    <row r="468" spans="1:15" ht="15" customHeight="1">
      <c r="A468" s="5"/>
      <c r="B468" s="7"/>
      <c r="C468" s="2" t="s">
        <v>5</v>
      </c>
      <c r="D468" s="2"/>
      <c r="E468" s="4"/>
      <c r="F468" s="4"/>
      <c r="G468" s="4"/>
      <c r="H468" s="4"/>
      <c r="I468" s="4"/>
      <c r="J468" s="4"/>
      <c r="K468" s="4"/>
      <c r="L468" s="24"/>
      <c r="M468" s="24"/>
      <c r="N468" s="24"/>
      <c r="O468" s="5"/>
    </row>
    <row r="469" spans="1:15" ht="15" customHeight="1">
      <c r="A469" s="5"/>
      <c r="B469" s="7"/>
      <c r="C469" s="2" t="s">
        <v>6</v>
      </c>
      <c r="D469" s="2"/>
      <c r="E469" s="4"/>
      <c r="F469" s="4"/>
      <c r="G469" s="4"/>
      <c r="H469" s="4"/>
      <c r="I469" s="4"/>
      <c r="J469" s="4"/>
      <c r="K469" s="4"/>
      <c r="L469" s="24"/>
      <c r="M469" s="24"/>
      <c r="N469" s="24"/>
      <c r="O469" s="5"/>
    </row>
    <row r="470" spans="1:15" ht="15" customHeight="1">
      <c r="A470" s="5"/>
      <c r="B470" s="7"/>
      <c r="C470" s="2" t="s">
        <v>7</v>
      </c>
      <c r="D470" s="2"/>
      <c r="E470" s="4"/>
      <c r="F470" s="4"/>
      <c r="G470" s="4"/>
      <c r="H470" s="4"/>
      <c r="I470" s="4"/>
      <c r="J470" s="4"/>
      <c r="K470" s="4"/>
      <c r="L470" s="24"/>
      <c r="M470" s="24"/>
      <c r="N470" s="24"/>
      <c r="O470" s="5"/>
    </row>
    <row r="471" spans="1:15" ht="15" customHeight="1">
      <c r="A471" s="5"/>
      <c r="B471" s="71" t="s">
        <v>394</v>
      </c>
      <c r="C471" s="2" t="s">
        <v>395</v>
      </c>
      <c r="D471" s="2"/>
      <c r="E471" s="4"/>
      <c r="F471" s="4"/>
      <c r="G471" s="4"/>
      <c r="H471" s="4"/>
      <c r="I471" s="4"/>
      <c r="J471" s="4"/>
      <c r="K471" s="4"/>
      <c r="L471" s="24"/>
      <c r="M471" s="24"/>
      <c r="N471" s="24"/>
      <c r="O471" s="5"/>
    </row>
    <row r="472" spans="1:15" ht="15" customHeight="1">
      <c r="A472" s="5"/>
      <c r="B472" s="7"/>
      <c r="C472" s="2" t="s">
        <v>396</v>
      </c>
      <c r="D472" s="2"/>
      <c r="E472" s="4"/>
      <c r="F472" s="4"/>
      <c r="G472" s="4"/>
      <c r="H472" s="4"/>
      <c r="I472" s="4"/>
      <c r="J472" s="4"/>
      <c r="K472" s="4"/>
      <c r="L472" s="24"/>
      <c r="M472" s="24"/>
      <c r="N472" s="24"/>
      <c r="O472" s="5"/>
    </row>
    <row r="473" spans="1:15" ht="15" customHeight="1">
      <c r="A473" s="5"/>
      <c r="B473" s="71" t="s">
        <v>397</v>
      </c>
      <c r="C473" s="2" t="s">
        <v>398</v>
      </c>
      <c r="D473" s="2"/>
      <c r="E473" s="4"/>
      <c r="F473" s="4"/>
      <c r="G473" s="4"/>
      <c r="H473" s="4"/>
      <c r="I473" s="4"/>
      <c r="J473" s="4"/>
      <c r="K473" s="4"/>
      <c r="L473" s="24"/>
      <c r="M473" s="24"/>
      <c r="N473" s="24"/>
      <c r="O473" s="5"/>
    </row>
    <row r="474" spans="1:15" ht="15" customHeight="1">
      <c r="A474" s="5"/>
      <c r="B474" s="7"/>
      <c r="C474" s="2" t="s">
        <v>399</v>
      </c>
      <c r="D474" s="2"/>
      <c r="E474" s="4"/>
      <c r="F474" s="4"/>
      <c r="G474" s="4"/>
      <c r="H474" s="4"/>
      <c r="I474" s="4"/>
      <c r="J474" s="4"/>
      <c r="K474" s="4"/>
      <c r="L474" s="24"/>
      <c r="M474" s="24"/>
      <c r="N474" s="24"/>
      <c r="O474" s="5"/>
    </row>
    <row r="475" spans="1:15" ht="15" customHeight="1">
      <c r="A475" s="5"/>
      <c r="B475" s="7" t="s">
        <v>400</v>
      </c>
      <c r="C475" s="2" t="s">
        <v>401</v>
      </c>
      <c r="D475" s="2"/>
      <c r="E475" s="4"/>
      <c r="F475" s="4"/>
      <c r="G475" s="4"/>
      <c r="H475" s="4"/>
      <c r="I475" s="4"/>
      <c r="J475" s="4"/>
      <c r="K475" s="4"/>
      <c r="L475" s="24"/>
      <c r="M475" s="24"/>
      <c r="N475" s="24"/>
      <c r="O475" s="5"/>
    </row>
    <row r="476" spans="1:15" ht="15" customHeight="1">
      <c r="A476" s="5"/>
      <c r="B476" s="112"/>
      <c r="C476" s="104"/>
      <c r="D476" s="104"/>
      <c r="E476" s="4"/>
      <c r="F476" s="4"/>
      <c r="G476" s="4"/>
      <c r="H476" s="4"/>
      <c r="I476" s="4"/>
      <c r="J476" s="4"/>
      <c r="K476" s="4"/>
      <c r="L476" s="24"/>
      <c r="M476" s="24"/>
      <c r="N476" s="24"/>
      <c r="O476" s="5"/>
    </row>
    <row r="477" spans="1:15" ht="15" customHeight="1">
      <c r="A477" s="5"/>
      <c r="B477" s="112"/>
      <c r="C477" s="104"/>
      <c r="D477" s="104"/>
      <c r="E477" s="4"/>
      <c r="F477" s="4"/>
      <c r="G477" s="4"/>
      <c r="H477" s="4"/>
      <c r="I477" s="4"/>
      <c r="J477" s="4"/>
      <c r="K477" s="4"/>
      <c r="L477" s="24"/>
      <c r="M477" s="24"/>
      <c r="N477" s="24"/>
      <c r="O477" s="5"/>
    </row>
    <row r="478" spans="1:15" ht="15" customHeight="1">
      <c r="A478" s="5"/>
      <c r="B478" s="112"/>
      <c r="C478" s="104"/>
      <c r="D478" s="104"/>
      <c r="E478" s="4"/>
      <c r="F478" s="4"/>
      <c r="G478" s="4"/>
      <c r="H478" s="4"/>
      <c r="I478" s="4"/>
      <c r="J478" s="4"/>
      <c r="K478" s="4"/>
      <c r="L478" s="24"/>
      <c r="M478" s="24"/>
      <c r="N478" s="24"/>
      <c r="O478" s="5"/>
    </row>
    <row r="479" spans="1:15" ht="15" customHeight="1">
      <c r="A479" s="5"/>
      <c r="B479" s="112"/>
      <c r="C479" s="104"/>
      <c r="D479" s="104"/>
      <c r="E479" s="4"/>
      <c r="F479" s="4"/>
      <c r="G479" s="4"/>
      <c r="H479" s="4"/>
      <c r="I479" s="4"/>
      <c r="J479" s="4"/>
      <c r="K479" s="4"/>
      <c r="L479" s="24"/>
      <c r="M479" s="24"/>
      <c r="N479" s="24"/>
      <c r="O479" s="5"/>
    </row>
    <row r="480" spans="1:15" ht="15" customHeight="1">
      <c r="A480" s="5"/>
      <c r="B480" s="112"/>
      <c r="C480" s="104"/>
      <c r="D480" s="104"/>
      <c r="E480" s="4"/>
      <c r="F480" s="4"/>
      <c r="G480" s="4"/>
      <c r="H480" s="4"/>
      <c r="I480" s="4"/>
      <c r="J480" s="4"/>
      <c r="K480" s="4"/>
      <c r="L480" s="24"/>
      <c r="M480" s="24"/>
      <c r="N480" s="24"/>
      <c r="O480" s="5"/>
    </row>
    <row r="481" spans="1:15" ht="15" customHeight="1">
      <c r="A481" s="5"/>
      <c r="B481" s="112"/>
      <c r="C481" s="104"/>
      <c r="D481" s="104"/>
      <c r="E481" s="4"/>
      <c r="F481" s="4"/>
      <c r="G481" s="4"/>
      <c r="H481" s="4"/>
      <c r="I481" s="4"/>
      <c r="J481" s="4"/>
      <c r="K481" s="4"/>
      <c r="L481" s="24"/>
      <c r="M481" s="24"/>
      <c r="N481" s="24"/>
      <c r="O481" s="5"/>
    </row>
    <row r="482" spans="1:15" ht="15" customHeight="1">
      <c r="A482" s="5"/>
      <c r="B482" s="112"/>
      <c r="C482" s="104"/>
      <c r="D482" s="104"/>
      <c r="E482" s="4"/>
      <c r="F482" s="4"/>
      <c r="G482" s="4"/>
      <c r="H482" s="4"/>
      <c r="I482" s="4"/>
      <c r="J482" s="4"/>
      <c r="K482" s="4"/>
      <c r="L482" s="24"/>
      <c r="M482" s="24"/>
      <c r="N482" s="24"/>
      <c r="O482" s="5"/>
    </row>
    <row r="483" spans="1:15" ht="15" customHeight="1">
      <c r="A483" s="5"/>
      <c r="B483" s="112"/>
      <c r="C483" s="104"/>
      <c r="D483" s="104"/>
      <c r="E483" s="4"/>
      <c r="F483" s="4"/>
      <c r="G483" s="4"/>
      <c r="H483" s="4"/>
      <c r="I483" s="4"/>
      <c r="J483" s="4"/>
      <c r="K483" s="4"/>
      <c r="L483" s="24"/>
      <c r="M483" s="24"/>
      <c r="N483" s="24"/>
      <c r="O483" s="5"/>
    </row>
    <row r="484" spans="1:15" ht="15" customHeight="1">
      <c r="A484" s="5"/>
      <c r="B484" s="112"/>
      <c r="C484" s="104"/>
      <c r="D484" s="104"/>
      <c r="E484" s="4"/>
      <c r="F484" s="4"/>
      <c r="G484" s="4"/>
      <c r="H484" s="4"/>
      <c r="I484" s="4"/>
      <c r="J484" s="4"/>
      <c r="K484" s="4"/>
      <c r="L484" s="24"/>
      <c r="M484" s="24"/>
      <c r="N484" s="24"/>
      <c r="O484" s="5"/>
    </row>
    <row r="485" spans="1:15" ht="15" customHeight="1">
      <c r="A485" s="5"/>
      <c r="B485" s="112"/>
      <c r="C485" s="104"/>
      <c r="D485" s="104"/>
      <c r="E485" s="4"/>
      <c r="F485" s="4"/>
      <c r="G485" s="4"/>
      <c r="H485" s="4"/>
      <c r="I485" s="4"/>
      <c r="J485" s="4"/>
      <c r="K485" s="4"/>
      <c r="L485" s="24"/>
      <c r="M485" s="24"/>
      <c r="N485" s="24"/>
      <c r="O485" s="5"/>
    </row>
    <row r="486" spans="1:15" ht="15" customHeight="1">
      <c r="A486" s="5"/>
      <c r="B486" s="112"/>
      <c r="C486" s="104"/>
      <c r="D486" s="104"/>
      <c r="E486" s="4"/>
      <c r="F486" s="4"/>
      <c r="G486" s="4"/>
      <c r="H486" s="4"/>
      <c r="I486" s="4"/>
      <c r="J486" s="4"/>
      <c r="K486" s="4"/>
      <c r="L486" s="24"/>
      <c r="M486" s="24"/>
      <c r="N486" s="24"/>
      <c r="O486" s="5"/>
    </row>
    <row r="487" spans="1:15" ht="15" customHeight="1">
      <c r="A487" s="5"/>
      <c r="B487" s="112"/>
      <c r="C487" s="104"/>
      <c r="D487" s="104"/>
      <c r="E487" s="4"/>
      <c r="F487" s="4"/>
      <c r="G487" s="4"/>
      <c r="H487" s="4"/>
      <c r="I487" s="4"/>
      <c r="J487" s="4"/>
      <c r="K487" s="4"/>
      <c r="L487" s="24"/>
      <c r="M487" s="24"/>
      <c r="N487" s="24"/>
      <c r="O487" s="5"/>
    </row>
    <row r="488" spans="1:15" ht="15" customHeight="1">
      <c r="A488" s="5"/>
      <c r="B488" s="112"/>
      <c r="C488" s="104"/>
      <c r="D488" s="104"/>
      <c r="E488" s="4"/>
      <c r="F488" s="4"/>
      <c r="G488" s="4"/>
      <c r="H488" s="4"/>
      <c r="I488" s="4"/>
      <c r="J488" s="4"/>
      <c r="K488" s="4"/>
      <c r="L488" s="24"/>
      <c r="M488" s="24"/>
      <c r="N488" s="24"/>
      <c r="O488" s="5"/>
    </row>
    <row r="489" spans="1:15" ht="15" customHeight="1">
      <c r="A489" s="5"/>
      <c r="B489" s="112"/>
      <c r="C489" s="104"/>
      <c r="D489" s="104"/>
      <c r="E489" s="4"/>
      <c r="F489" s="4"/>
      <c r="G489" s="4"/>
      <c r="H489" s="4"/>
      <c r="I489" s="4"/>
      <c r="J489" s="4"/>
      <c r="K489" s="4"/>
      <c r="L489" s="24"/>
      <c r="M489" s="24"/>
      <c r="N489" s="24"/>
      <c r="O489" s="5"/>
    </row>
    <row r="490" spans="1:15" ht="15" customHeight="1">
      <c r="A490" s="5"/>
      <c r="B490" s="112"/>
      <c r="C490" s="104"/>
      <c r="D490" s="104"/>
      <c r="E490" s="4"/>
      <c r="F490" s="4"/>
      <c r="G490" s="4"/>
      <c r="H490" s="4"/>
      <c r="I490" s="4"/>
      <c r="J490" s="4"/>
      <c r="K490" s="4"/>
      <c r="L490" s="24"/>
      <c r="M490" s="24"/>
      <c r="N490" s="24"/>
      <c r="O490" s="5"/>
    </row>
    <row r="491" spans="1:15" ht="15" customHeight="1">
      <c r="A491" s="5"/>
      <c r="B491" s="112"/>
      <c r="C491" s="104"/>
      <c r="D491" s="104"/>
      <c r="E491" s="4"/>
      <c r="F491" s="4"/>
      <c r="G491" s="4"/>
      <c r="H491" s="4"/>
      <c r="I491" s="4"/>
      <c r="J491" s="4"/>
      <c r="K491" s="4"/>
      <c r="L491" s="24"/>
      <c r="M491" s="24"/>
      <c r="N491" s="24"/>
      <c r="O491" s="5"/>
    </row>
    <row r="492" spans="1:15" ht="15" customHeight="1">
      <c r="A492" s="79" t="str">
        <f>+A58</f>
        <v>BERJAYA LAND BERHAD</v>
      </c>
      <c r="B492" s="24"/>
      <c r="C492" s="4"/>
      <c r="D492" s="4"/>
      <c r="E492" s="4"/>
      <c r="F492" s="4"/>
      <c r="G492" s="4"/>
      <c r="H492" s="4"/>
      <c r="I492" s="4"/>
      <c r="J492" s="4"/>
      <c r="K492" s="4"/>
      <c r="L492" s="24"/>
      <c r="M492" s="24"/>
      <c r="N492" s="24"/>
      <c r="O492" s="5"/>
    </row>
    <row r="493" spans="1:15" ht="15" customHeight="1">
      <c r="A493" s="185" t="str">
        <f>+A59</f>
        <v>(COMPANY NO: 201765-A)</v>
      </c>
      <c r="B493" s="24"/>
      <c r="C493" s="4"/>
      <c r="D493" s="4"/>
      <c r="E493" s="4"/>
      <c r="F493" s="4"/>
      <c r="G493" s="4"/>
      <c r="H493" s="4"/>
      <c r="I493" s="4"/>
      <c r="J493" s="4"/>
      <c r="K493" s="4"/>
      <c r="L493" s="236" t="str">
        <f>+L59</f>
        <v>Quarterly report 31-10-03</v>
      </c>
      <c r="M493" s="24"/>
      <c r="N493" s="24"/>
      <c r="O493" s="5"/>
    </row>
    <row r="494" spans="1:15" ht="15" customHeight="1">
      <c r="A494" s="183"/>
      <c r="B494" s="190"/>
      <c r="C494" s="187"/>
      <c r="D494" s="187"/>
      <c r="E494" s="187"/>
      <c r="F494" s="187"/>
      <c r="G494" s="187"/>
      <c r="H494" s="187"/>
      <c r="I494" s="187"/>
      <c r="J494" s="187"/>
      <c r="K494" s="187"/>
      <c r="L494" s="190"/>
      <c r="M494" s="190"/>
      <c r="N494" s="190"/>
      <c r="O494" s="5"/>
    </row>
    <row r="495" spans="1:15" ht="15" customHeight="1">
      <c r="A495" s="5"/>
      <c r="B495" s="24"/>
      <c r="C495" s="4"/>
      <c r="D495" s="4"/>
      <c r="E495" s="274"/>
      <c r="F495" s="4"/>
      <c r="G495" s="4"/>
      <c r="H495" s="4"/>
      <c r="I495" s="4"/>
      <c r="J495" s="4"/>
      <c r="K495" s="4"/>
      <c r="L495" s="24"/>
      <c r="M495" s="24"/>
      <c r="N495" s="24"/>
      <c r="O495" s="5"/>
    </row>
    <row r="496" spans="1:15" ht="15" customHeight="1">
      <c r="A496" s="79" t="str">
        <f>+A334</f>
        <v>NOTES (Continued)</v>
      </c>
      <c r="B496" s="24"/>
      <c r="C496" s="4"/>
      <c r="D496" s="4"/>
      <c r="E496" s="4"/>
      <c r="F496" s="4"/>
      <c r="G496" s="4"/>
      <c r="H496" s="4"/>
      <c r="I496" s="4"/>
      <c r="J496" s="4"/>
      <c r="K496" s="4"/>
      <c r="L496" s="24"/>
      <c r="M496" s="24"/>
      <c r="N496" s="24"/>
      <c r="O496" s="5"/>
    </row>
    <row r="497" spans="1:15" ht="15" customHeight="1">
      <c r="A497" s="5"/>
      <c r="B497" s="112"/>
      <c r="C497" s="104"/>
      <c r="D497" s="104"/>
      <c r="E497" s="4"/>
      <c r="F497" s="4"/>
      <c r="G497" s="4"/>
      <c r="H497" s="4"/>
      <c r="I497" s="4"/>
      <c r="J497" s="4"/>
      <c r="K497" s="4"/>
      <c r="L497" s="24"/>
      <c r="M497" s="24"/>
      <c r="N497" s="24"/>
      <c r="O497" s="5"/>
    </row>
    <row r="498" spans="1:15" ht="15">
      <c r="A498" s="6" t="s">
        <v>187</v>
      </c>
      <c r="B498" s="24" t="s">
        <v>402</v>
      </c>
      <c r="C498" s="4"/>
      <c r="D498" s="4"/>
      <c r="E498" s="4"/>
      <c r="F498" s="4"/>
      <c r="G498" s="4"/>
      <c r="H498" s="4"/>
      <c r="I498" s="4"/>
      <c r="J498" s="4"/>
      <c r="K498" s="4"/>
      <c r="L498" s="24"/>
      <c r="M498" s="24"/>
      <c r="N498" s="24"/>
      <c r="O498" s="5"/>
    </row>
    <row r="499" spans="1:15" ht="15">
      <c r="A499" s="5"/>
      <c r="B499" s="5" t="s">
        <v>91</v>
      </c>
      <c r="C499" s="5"/>
      <c r="D499" s="5"/>
      <c r="E499" s="4"/>
      <c r="F499" s="5"/>
      <c r="G499" s="5"/>
      <c r="H499" s="5"/>
      <c r="I499" s="5"/>
      <c r="J499" s="5"/>
      <c r="K499" s="5"/>
      <c r="L499" s="20" t="s">
        <v>54</v>
      </c>
      <c r="M499" s="24"/>
      <c r="N499" s="24"/>
      <c r="O499" s="5"/>
    </row>
    <row r="500" spans="1:15" ht="15">
      <c r="A500" s="5"/>
      <c r="B500" s="5"/>
      <c r="C500" s="5" t="s">
        <v>92</v>
      </c>
      <c r="D500" s="5"/>
      <c r="E500" s="5"/>
      <c r="F500" s="5"/>
      <c r="G500" s="5"/>
      <c r="H500" s="5"/>
      <c r="I500" s="5"/>
      <c r="J500" s="5"/>
      <c r="K500" s="5"/>
      <c r="L500" s="5"/>
      <c r="M500" s="24"/>
      <c r="N500" s="24"/>
      <c r="O500" s="5"/>
    </row>
    <row r="501" spans="1:15" ht="15">
      <c r="A501" s="5"/>
      <c r="B501" s="5"/>
      <c r="C501" s="5"/>
      <c r="D501" s="5" t="s">
        <v>93</v>
      </c>
      <c r="E501" s="5"/>
      <c r="F501" s="5"/>
      <c r="G501" s="5"/>
      <c r="H501" s="5"/>
      <c r="I501" s="5"/>
      <c r="J501" s="5"/>
      <c r="K501" s="5"/>
      <c r="L501" s="40">
        <v>170780</v>
      </c>
      <c r="M501" s="24"/>
      <c r="N501" s="24"/>
      <c r="O501" s="5"/>
    </row>
    <row r="502" spans="1:15" ht="15">
      <c r="A502" s="5"/>
      <c r="B502" s="5"/>
      <c r="C502" s="5"/>
      <c r="D502" s="5" t="s">
        <v>408</v>
      </c>
      <c r="E502" s="5"/>
      <c r="F502" s="5"/>
      <c r="G502" s="5"/>
      <c r="H502" s="5"/>
      <c r="I502" s="5"/>
      <c r="J502" s="37" t="s">
        <v>57</v>
      </c>
      <c r="K502" s="37"/>
      <c r="L502" s="41">
        <v>30518</v>
      </c>
      <c r="M502" s="24"/>
      <c r="N502" s="24"/>
      <c r="O502" s="5"/>
    </row>
    <row r="503" spans="1:15" ht="15">
      <c r="A503" s="5"/>
      <c r="B503" s="5"/>
      <c r="C503" s="5"/>
      <c r="D503" s="5" t="s">
        <v>439</v>
      </c>
      <c r="E503" s="5"/>
      <c r="F503" s="5"/>
      <c r="G503" s="5"/>
      <c r="H503" s="5"/>
      <c r="I503" s="5"/>
      <c r="J503" s="37" t="s">
        <v>57</v>
      </c>
      <c r="K503" s="37"/>
      <c r="L503" s="41">
        <v>309</v>
      </c>
      <c r="M503" s="24"/>
      <c r="N503" s="24"/>
      <c r="O503" s="5"/>
    </row>
    <row r="504" spans="1:15" ht="15">
      <c r="A504" s="5"/>
      <c r="B504" s="5"/>
      <c r="C504" s="5"/>
      <c r="D504" s="5" t="s">
        <v>411</v>
      </c>
      <c r="E504" s="5"/>
      <c r="F504" s="5"/>
      <c r="G504" s="5"/>
      <c r="H504" s="5"/>
      <c r="I504" s="5"/>
      <c r="J504" s="37" t="s">
        <v>57</v>
      </c>
      <c r="K504" s="37"/>
      <c r="L504" s="41">
        <v>3490</v>
      </c>
      <c r="M504" s="24"/>
      <c r="O504" s="5"/>
    </row>
    <row r="505" spans="1:15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43">
        <f>SUM(L501:L504)</f>
        <v>205097</v>
      </c>
      <c r="M505" s="24"/>
      <c r="O505" s="5"/>
    </row>
    <row r="506" spans="1:15" ht="15">
      <c r="A506" s="5"/>
      <c r="B506" s="5" t="s">
        <v>94</v>
      </c>
      <c r="C506" s="5"/>
      <c r="D506" s="5"/>
      <c r="E506" s="5"/>
      <c r="F506" s="5"/>
      <c r="G506" s="5"/>
      <c r="H506" s="5"/>
      <c r="I506" s="5"/>
      <c r="J506" s="5"/>
      <c r="K506" s="5"/>
      <c r="L506" s="40"/>
      <c r="M506" s="39"/>
      <c r="O506" s="5"/>
    </row>
    <row r="507" spans="1:15" ht="15">
      <c r="A507" s="5"/>
      <c r="B507" s="5"/>
      <c r="C507" s="5" t="s">
        <v>92</v>
      </c>
      <c r="D507" s="5"/>
      <c r="E507" s="5"/>
      <c r="F507" s="5"/>
      <c r="G507" s="5"/>
      <c r="H507" s="5"/>
      <c r="I507" s="5"/>
      <c r="J507" s="5"/>
      <c r="K507" s="5"/>
      <c r="L507" s="41"/>
      <c r="M507" s="39"/>
      <c r="O507" s="5"/>
    </row>
    <row r="508" spans="1:15" ht="15">
      <c r="A508" s="5"/>
      <c r="B508" s="5"/>
      <c r="C508" s="5"/>
      <c r="D508" s="5" t="s">
        <v>93</v>
      </c>
      <c r="E508" s="5"/>
      <c r="F508" s="5"/>
      <c r="G508" s="5"/>
      <c r="H508" s="5"/>
      <c r="I508" s="5"/>
      <c r="J508" s="5"/>
      <c r="K508" s="5"/>
      <c r="L508" s="41">
        <v>672145</v>
      </c>
      <c r="M508" s="78"/>
      <c r="O508" s="5"/>
    </row>
    <row r="509" spans="1:15" ht="15">
      <c r="A509" s="5" t="s">
        <v>52</v>
      </c>
      <c r="B509" s="5"/>
      <c r="C509" s="5"/>
      <c r="D509" s="5" t="s">
        <v>409</v>
      </c>
      <c r="E509" s="5"/>
      <c r="F509" s="5"/>
      <c r="G509" s="5"/>
      <c r="H509" s="5"/>
      <c r="I509" s="5"/>
      <c r="J509" s="5" t="s">
        <v>57</v>
      </c>
      <c r="K509" s="5"/>
      <c r="L509" s="41">
        <v>14710</v>
      </c>
      <c r="M509" s="78"/>
      <c r="N509" s="24"/>
      <c r="O509" s="5"/>
    </row>
    <row r="510" spans="1:15" ht="15">
      <c r="A510" s="5"/>
      <c r="B510" s="5"/>
      <c r="C510" s="5"/>
      <c r="D510" s="5" t="s">
        <v>410</v>
      </c>
      <c r="E510" s="5"/>
      <c r="F510" s="5"/>
      <c r="G510" s="5"/>
      <c r="H510" s="5"/>
      <c r="I510" s="5"/>
      <c r="J510" s="37" t="s">
        <v>57</v>
      </c>
      <c r="K510" s="37"/>
      <c r="L510" s="41">
        <v>1724</v>
      </c>
      <c r="M510" s="78"/>
      <c r="N510" s="24"/>
      <c r="O510" s="5"/>
    </row>
    <row r="511" spans="1:15" ht="15">
      <c r="A511" s="5"/>
      <c r="B511" s="5"/>
      <c r="C511" s="5"/>
      <c r="D511" s="5" t="s">
        <v>412</v>
      </c>
      <c r="E511" s="5"/>
      <c r="F511" s="5"/>
      <c r="G511" s="5"/>
      <c r="H511" s="5"/>
      <c r="I511" s="5"/>
      <c r="J511" s="37" t="s">
        <v>57</v>
      </c>
      <c r="K511" s="37"/>
      <c r="L511" s="42">
        <v>15556</v>
      </c>
      <c r="M511" s="78"/>
      <c r="N511" s="24"/>
      <c r="O511" s="5"/>
    </row>
    <row r="512" spans="1:15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42">
        <f>SUM(L508:L511)</f>
        <v>704135</v>
      </c>
      <c r="M512" s="78"/>
      <c r="N512" s="24"/>
      <c r="O512" s="5"/>
    </row>
    <row r="513" spans="1:15" ht="15.75" thickBot="1">
      <c r="A513" s="5"/>
      <c r="B513" s="5" t="s">
        <v>95</v>
      </c>
      <c r="C513" s="5"/>
      <c r="D513" s="5"/>
      <c r="E513" s="5"/>
      <c r="F513" s="5"/>
      <c r="G513" s="5"/>
      <c r="H513" s="5"/>
      <c r="I513" s="5"/>
      <c r="J513" s="5"/>
      <c r="K513" s="5"/>
      <c r="L513" s="218">
        <f>+L505+L512</f>
        <v>909232</v>
      </c>
      <c r="M513" s="78"/>
      <c r="N513" s="24"/>
      <c r="O513" s="5"/>
    </row>
    <row r="514" spans="1:15" ht="15.75" thickTop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78"/>
      <c r="M514" s="78"/>
      <c r="N514" s="24"/>
      <c r="O514" s="5"/>
    </row>
    <row r="515" spans="1:15" ht="15">
      <c r="A515" s="5"/>
      <c r="B515" s="47" t="s">
        <v>407</v>
      </c>
      <c r="C515" s="5"/>
      <c r="D515" s="5"/>
      <c r="E515" s="5"/>
      <c r="F515" s="5"/>
      <c r="G515" s="5"/>
      <c r="H515" s="5"/>
      <c r="I515" s="5"/>
      <c r="J515" s="5"/>
      <c r="K515" s="5"/>
      <c r="L515" s="78"/>
      <c r="M515" s="78"/>
      <c r="N515" s="24"/>
      <c r="O515" s="5"/>
    </row>
    <row r="516" spans="1:15" ht="15">
      <c r="A516" s="5"/>
      <c r="B516" s="24"/>
      <c r="C516" s="4"/>
      <c r="D516" s="4"/>
      <c r="E516" s="5"/>
      <c r="F516" s="4"/>
      <c r="G516" s="4"/>
      <c r="H516" s="4"/>
      <c r="I516" s="4"/>
      <c r="J516" s="4"/>
      <c r="K516" s="4"/>
      <c r="L516" s="24"/>
      <c r="M516" s="24"/>
      <c r="N516" s="24"/>
      <c r="O516" s="5"/>
    </row>
    <row r="517" spans="1:15" ht="15">
      <c r="A517" s="6" t="s">
        <v>188</v>
      </c>
      <c r="B517" s="6" t="s">
        <v>40</v>
      </c>
      <c r="C517" s="2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5"/>
    </row>
    <row r="518" spans="1:15" ht="15">
      <c r="A518" s="5"/>
      <c r="B518" s="6" t="s">
        <v>112</v>
      </c>
      <c r="C518" s="2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5"/>
    </row>
    <row r="519" spans="1:15" ht="10.5" customHeight="1">
      <c r="A519" s="5"/>
      <c r="B519" s="6"/>
      <c r="C519" s="2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5"/>
    </row>
    <row r="520" spans="1:15" ht="15">
      <c r="A520" s="6" t="s">
        <v>189</v>
      </c>
      <c r="B520" s="6" t="s">
        <v>101</v>
      </c>
      <c r="C520" s="2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5"/>
    </row>
    <row r="521" spans="1:15" ht="15">
      <c r="A521" s="5"/>
      <c r="B521" s="6"/>
      <c r="C521" s="2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5"/>
    </row>
    <row r="522" spans="1:14" ht="15">
      <c r="A522" s="6" t="s">
        <v>190</v>
      </c>
      <c r="B522" s="6" t="s">
        <v>8</v>
      </c>
      <c r="C522" s="5"/>
      <c r="D522" s="5"/>
      <c r="E522" s="4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>
      <c r="A523" s="5"/>
      <c r="B523" s="5" t="s">
        <v>9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2"/>
      <c r="B525" s="2"/>
      <c r="C525" s="104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79" t="str">
        <f>+A58</f>
        <v>BERJAYA LAND BERHAD</v>
      </c>
      <c r="B546" s="24"/>
      <c r="C546" s="4"/>
      <c r="D546" s="4"/>
      <c r="E546" s="5"/>
      <c r="F546" s="4"/>
      <c r="G546" s="4"/>
      <c r="H546" s="4"/>
      <c r="I546" s="4"/>
      <c r="J546" s="4"/>
      <c r="K546" s="4"/>
      <c r="L546" s="24"/>
      <c r="M546" s="24"/>
      <c r="N546" s="24"/>
    </row>
    <row r="547" spans="1:14" ht="15" customHeight="1">
      <c r="A547" s="185" t="str">
        <f>+A59</f>
        <v>(COMPANY NO: 201765-A)</v>
      </c>
      <c r="B547" s="24"/>
      <c r="C547" s="4"/>
      <c r="D547" s="4"/>
      <c r="E547" s="4"/>
      <c r="F547" s="4"/>
      <c r="G547" s="4"/>
      <c r="H547" s="4"/>
      <c r="I547" s="4"/>
      <c r="J547" s="4"/>
      <c r="K547" s="4"/>
      <c r="L547" s="236" t="str">
        <f>+L59</f>
        <v>Quarterly report 31-10-03</v>
      </c>
      <c r="M547" s="24"/>
      <c r="N547" s="24"/>
    </row>
    <row r="548" spans="1:14" ht="11.25" customHeight="1">
      <c r="A548" s="183"/>
      <c r="B548" s="190"/>
      <c r="C548" s="187"/>
      <c r="D548" s="187"/>
      <c r="E548" s="187"/>
      <c r="F548" s="187"/>
      <c r="G548" s="187"/>
      <c r="H548" s="187"/>
      <c r="I548" s="187"/>
      <c r="J548" s="187"/>
      <c r="K548" s="187"/>
      <c r="L548" s="190"/>
      <c r="M548" s="190"/>
      <c r="N548" s="190"/>
    </row>
    <row r="549" spans="1:14" ht="12" customHeight="1">
      <c r="A549" s="5"/>
      <c r="B549" s="24"/>
      <c r="C549" s="4"/>
      <c r="D549" s="4"/>
      <c r="E549" s="274"/>
      <c r="F549" s="4"/>
      <c r="G549" s="4"/>
      <c r="H549" s="4"/>
      <c r="I549" s="4"/>
      <c r="J549" s="4"/>
      <c r="K549" s="4"/>
      <c r="L549" s="24"/>
      <c r="M549" s="24"/>
      <c r="N549" s="24"/>
    </row>
    <row r="550" spans="1:14" ht="15" customHeight="1">
      <c r="A550" s="79" t="str">
        <f>+A388</f>
        <v>NOTES (Continued)</v>
      </c>
      <c r="B550" s="24"/>
      <c r="C550" s="4"/>
      <c r="D550" s="4"/>
      <c r="E550" s="4"/>
      <c r="F550" s="4"/>
      <c r="G550" s="4"/>
      <c r="H550" s="4"/>
      <c r="I550" s="4"/>
      <c r="J550" s="4"/>
      <c r="K550" s="4"/>
      <c r="L550" s="24"/>
      <c r="M550" s="24"/>
      <c r="N550" s="24"/>
    </row>
    <row r="551" spans="1:14" ht="11.25" customHeight="1">
      <c r="A551" s="5"/>
      <c r="B551" s="5"/>
      <c r="C551" s="5"/>
      <c r="D551" s="5"/>
      <c r="E551" s="4"/>
      <c r="F551" s="5"/>
      <c r="G551" s="5"/>
      <c r="H551" s="5"/>
      <c r="I551" s="5"/>
      <c r="J551" s="5"/>
      <c r="K551" s="5"/>
      <c r="L551" s="5"/>
      <c r="M551" s="5"/>
      <c r="N551" s="5"/>
    </row>
    <row r="552" spans="1:16" ht="15.75">
      <c r="A552" s="2" t="s">
        <v>143</v>
      </c>
      <c r="B552" s="2" t="s">
        <v>21</v>
      </c>
      <c r="C552" s="104"/>
      <c r="D552" s="104"/>
      <c r="E552" s="5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</row>
    <row r="553" spans="2:16" ht="12" customHeight="1">
      <c r="B553" s="104"/>
      <c r="C553" s="104"/>
      <c r="D553" s="104"/>
      <c r="E553" s="104"/>
      <c r="F553" s="104"/>
      <c r="G553" s="104"/>
      <c r="H553" s="104"/>
      <c r="I553" s="104"/>
      <c r="O553" s="104"/>
      <c r="P553" s="104"/>
    </row>
    <row r="554" spans="2:16" ht="15.75">
      <c r="B554" s="104"/>
      <c r="C554" s="104"/>
      <c r="D554" s="104"/>
      <c r="E554" s="104"/>
      <c r="F554" s="104"/>
      <c r="G554" s="104"/>
      <c r="H554" s="302" t="s">
        <v>437</v>
      </c>
      <c r="I554" s="302"/>
      <c r="J554" s="302"/>
      <c r="K554" s="302"/>
      <c r="L554" s="302"/>
      <c r="M554" s="302"/>
      <c r="N554" s="302"/>
      <c r="O554" s="104"/>
      <c r="P554" s="104"/>
    </row>
    <row r="555" spans="2:16" ht="15.75">
      <c r="B555" s="104"/>
      <c r="C555" s="104"/>
      <c r="D555" s="104"/>
      <c r="E555" s="104"/>
      <c r="F555" s="104"/>
      <c r="G555" s="104"/>
      <c r="H555" s="250"/>
      <c r="I555" s="250"/>
      <c r="J555" s="250"/>
      <c r="L555" s="300" t="s">
        <v>24</v>
      </c>
      <c r="M555" s="301"/>
      <c r="N555" s="301"/>
      <c r="O555" s="104"/>
      <c r="P555" s="104"/>
    </row>
    <row r="556" spans="2:16" ht="15.75">
      <c r="B556" s="104"/>
      <c r="C556" s="104"/>
      <c r="D556" s="104"/>
      <c r="E556" s="104"/>
      <c r="F556" s="104"/>
      <c r="G556" s="104"/>
      <c r="H556" s="300" t="s">
        <v>41</v>
      </c>
      <c r="I556" s="300"/>
      <c r="J556" s="300"/>
      <c r="L556" s="300" t="s">
        <v>227</v>
      </c>
      <c r="M556" s="300"/>
      <c r="N556" s="300"/>
      <c r="O556" s="104"/>
      <c r="P556" s="104"/>
    </row>
    <row r="557" spans="2:16" ht="15.75">
      <c r="B557" s="104"/>
      <c r="C557" s="104"/>
      <c r="D557" s="104"/>
      <c r="E557" s="104"/>
      <c r="F557" s="104"/>
      <c r="G557" s="104"/>
      <c r="H557" s="200" t="s">
        <v>304</v>
      </c>
      <c r="I557" s="2"/>
      <c r="J557" s="200" t="s">
        <v>305</v>
      </c>
      <c r="K557" s="2"/>
      <c r="L557" s="200" t="s">
        <v>304</v>
      </c>
      <c r="M557" s="2"/>
      <c r="N557" s="200" t="s">
        <v>305</v>
      </c>
      <c r="O557" s="104"/>
      <c r="P557" s="104"/>
    </row>
    <row r="558" spans="2:16" ht="11.25" customHeight="1">
      <c r="B558" s="104"/>
      <c r="C558" s="104"/>
      <c r="D558" s="104"/>
      <c r="E558" s="104"/>
      <c r="F558" s="104"/>
      <c r="G558" s="104"/>
      <c r="H558" s="104"/>
      <c r="I558" s="104"/>
      <c r="O558" s="104"/>
      <c r="P558" s="104"/>
    </row>
    <row r="559" spans="2:16" ht="15" customHeight="1">
      <c r="B559" s="2" t="s">
        <v>25</v>
      </c>
      <c r="C559" s="104"/>
      <c r="D559" s="104"/>
      <c r="E559" s="104"/>
      <c r="F559" s="104"/>
      <c r="G559" s="104"/>
      <c r="H559" s="49">
        <f>+'P&amp;L'!G39</f>
        <v>53696</v>
      </c>
      <c r="I559" s="49"/>
      <c r="J559" s="49">
        <f>+'P&amp;L'!H39</f>
        <v>67527</v>
      </c>
      <c r="K559" s="49"/>
      <c r="L559" s="49"/>
      <c r="M559" s="49"/>
      <c r="N559" s="49"/>
      <c r="O559" s="104"/>
      <c r="P559" s="104"/>
    </row>
    <row r="560" spans="2:16" ht="15" customHeight="1">
      <c r="B560" s="2" t="s">
        <v>42</v>
      </c>
      <c r="C560" s="104"/>
      <c r="D560" s="104"/>
      <c r="E560" s="104"/>
      <c r="F560" s="104"/>
      <c r="G560" s="104"/>
      <c r="H560" s="207"/>
      <c r="I560" s="49"/>
      <c r="J560" s="49"/>
      <c r="K560" s="49"/>
      <c r="L560" s="49"/>
      <c r="M560" s="49"/>
      <c r="N560" s="49"/>
      <c r="O560" s="104"/>
      <c r="P560" s="104"/>
    </row>
    <row r="561" spans="2:16" ht="15.75">
      <c r="B561" s="87" t="s">
        <v>43</v>
      </c>
      <c r="C561" s="104"/>
      <c r="D561" s="104"/>
      <c r="E561" s="104"/>
      <c r="F561" s="104"/>
      <c r="G561" s="104"/>
      <c r="H561" s="49"/>
      <c r="I561" s="49"/>
      <c r="J561" s="49"/>
      <c r="K561" s="49"/>
      <c r="L561" s="49"/>
      <c r="M561" s="49"/>
      <c r="N561" s="49"/>
      <c r="O561" s="104"/>
      <c r="P561" s="104"/>
    </row>
    <row r="562" spans="2:16" ht="15.75">
      <c r="B562" s="87" t="s">
        <v>196</v>
      </c>
      <c r="C562" s="104"/>
      <c r="D562" s="104"/>
      <c r="E562" s="104"/>
      <c r="F562" s="104"/>
      <c r="G562" s="104"/>
      <c r="H562" s="49">
        <v>5568.03</v>
      </c>
      <c r="I562" s="49"/>
      <c r="J562" s="49">
        <v>8050</v>
      </c>
      <c r="K562" s="49"/>
      <c r="L562" s="49"/>
      <c r="M562" s="49"/>
      <c r="N562" s="49"/>
      <c r="O562" s="104"/>
      <c r="P562" s="104"/>
    </row>
    <row r="563" spans="2:16" ht="16.5" thickBot="1">
      <c r="B563" s="2" t="s">
        <v>26</v>
      </c>
      <c r="C563" s="104"/>
      <c r="D563" s="104"/>
      <c r="E563" s="104"/>
      <c r="F563" s="104"/>
      <c r="G563" s="104"/>
      <c r="H563" s="219">
        <f>+H559+H562</f>
        <v>59264.03</v>
      </c>
      <c r="I563" s="219"/>
      <c r="J563" s="219">
        <f>+J559+J562</f>
        <v>75577</v>
      </c>
      <c r="K563" s="49"/>
      <c r="L563" s="49"/>
      <c r="M563" s="49"/>
      <c r="N563" s="49"/>
      <c r="O563" s="104"/>
      <c r="P563" s="104"/>
    </row>
    <row r="564" spans="2:14" ht="9" customHeight="1" thickTop="1">
      <c r="B564" s="2"/>
      <c r="E564" s="104"/>
      <c r="H564" s="49"/>
      <c r="I564" s="49"/>
      <c r="J564" s="49"/>
      <c r="K564" s="49"/>
      <c r="L564" s="49"/>
      <c r="M564" s="49"/>
      <c r="N564" s="49"/>
    </row>
    <row r="565" spans="2:15" ht="15.75" thickBot="1">
      <c r="B565" s="2" t="s">
        <v>191</v>
      </c>
      <c r="H565" s="202"/>
      <c r="I565" s="202"/>
      <c r="J565" s="202"/>
      <c r="K565" s="203"/>
      <c r="L565" s="220">
        <f>+H559/H568*100</f>
        <v>6.192096128786742</v>
      </c>
      <c r="M565" s="221"/>
      <c r="N565" s="220">
        <f>+J559/J568*100</f>
        <v>7.787440594053698</v>
      </c>
      <c r="O565" s="191"/>
    </row>
    <row r="566" spans="2:14" ht="11.25" customHeight="1" thickTop="1">
      <c r="B566" s="2"/>
      <c r="H566" s="204"/>
      <c r="I566" s="49"/>
      <c r="J566" s="204"/>
      <c r="K566" s="205"/>
      <c r="L566" s="206"/>
      <c r="M566" s="206"/>
      <c r="N566" s="206"/>
    </row>
    <row r="567" spans="2:14" ht="15.75">
      <c r="B567" s="2" t="s">
        <v>44</v>
      </c>
      <c r="C567" s="104"/>
      <c r="D567" s="104"/>
      <c r="F567" s="104"/>
      <c r="G567" s="104"/>
      <c r="H567" s="49"/>
      <c r="I567" s="49"/>
      <c r="J567" s="49"/>
      <c r="K567" s="49"/>
      <c r="L567" s="49"/>
      <c r="M567" s="49"/>
      <c r="N567" s="49"/>
    </row>
    <row r="568" spans="2:14" ht="15.75">
      <c r="B568" s="87" t="s">
        <v>45</v>
      </c>
      <c r="C568" s="104"/>
      <c r="D568" s="104"/>
      <c r="E568" s="104"/>
      <c r="H568" s="201">
        <v>867170</v>
      </c>
      <c r="I568" s="49"/>
      <c r="J568" s="208">
        <v>867127</v>
      </c>
      <c r="K568" s="201"/>
      <c r="L568" s="201"/>
      <c r="M568" s="49"/>
      <c r="N568" s="207"/>
    </row>
    <row r="569" spans="2:14" ht="15.75">
      <c r="B569" s="2" t="s">
        <v>197</v>
      </c>
      <c r="C569" s="104"/>
      <c r="D569" s="104"/>
      <c r="E569" s="104"/>
      <c r="H569" s="49"/>
      <c r="K569" s="49"/>
      <c r="L569" s="49"/>
      <c r="M569" s="49"/>
      <c r="N569" s="49"/>
    </row>
    <row r="570" spans="2:14" ht="15.75">
      <c r="B570" s="87" t="s">
        <v>196</v>
      </c>
      <c r="C570" s="104"/>
      <c r="D570" s="104"/>
      <c r="E570" s="104"/>
      <c r="H570" s="55">
        <v>555998</v>
      </c>
      <c r="I570" s="55"/>
      <c r="J570" s="55">
        <v>555998</v>
      </c>
      <c r="K570" s="49"/>
      <c r="L570" s="49"/>
      <c r="M570" s="49"/>
      <c r="N570" s="49"/>
    </row>
    <row r="571" spans="2:14" ht="15.75">
      <c r="B571" s="104" t="s">
        <v>434</v>
      </c>
      <c r="C571" s="104"/>
      <c r="D571" s="104"/>
      <c r="E571" s="104"/>
      <c r="H571" s="54"/>
      <c r="I571" s="54"/>
      <c r="J571" s="54"/>
      <c r="K571" s="49"/>
      <c r="L571" s="49"/>
      <c r="M571" s="49"/>
      <c r="N571" s="49"/>
    </row>
    <row r="572" spans="2:14" ht="16.5" thickBot="1">
      <c r="B572" s="87" t="s">
        <v>435</v>
      </c>
      <c r="C572" s="104"/>
      <c r="D572" s="104"/>
      <c r="E572" s="104"/>
      <c r="H572" s="281">
        <f>+H568+H570</f>
        <v>1423168</v>
      </c>
      <c r="I572" s="232"/>
      <c r="J572" s="281">
        <f>+J568+J570</f>
        <v>1423125</v>
      </c>
      <c r="K572" s="49"/>
      <c r="L572" s="49"/>
      <c r="M572" s="49"/>
      <c r="N572" s="207"/>
    </row>
    <row r="573" spans="2:14" ht="11.25" customHeight="1" thickTop="1">
      <c r="B573" s="104"/>
      <c r="C573" s="104"/>
      <c r="D573" s="104"/>
      <c r="E573" s="104"/>
      <c r="H573" s="201"/>
      <c r="I573" s="49"/>
      <c r="J573" s="207"/>
      <c r="K573" s="201"/>
      <c r="L573" s="201"/>
      <c r="M573" s="49"/>
      <c r="N573" s="207"/>
    </row>
    <row r="574" spans="2:14" ht="16.5" thickBot="1">
      <c r="B574" s="2" t="s">
        <v>46</v>
      </c>
      <c r="C574" s="104"/>
      <c r="D574" s="104"/>
      <c r="E574" s="104"/>
      <c r="H574" s="49"/>
      <c r="I574" s="49"/>
      <c r="J574" s="49"/>
      <c r="K574" s="49"/>
      <c r="L574" s="253">
        <f>+H563/H572*100</f>
        <v>4.164232894500158</v>
      </c>
      <c r="M574" s="222"/>
      <c r="N574" s="253">
        <f>+J563/J572*100</f>
        <v>5.310636802810715</v>
      </c>
    </row>
    <row r="575" spans="2:14" ht="10.5" customHeight="1" thickTop="1">
      <c r="B575" s="104"/>
      <c r="C575" s="104"/>
      <c r="D575" s="104"/>
      <c r="E575" s="104"/>
      <c r="H575" s="137"/>
      <c r="I575" s="104"/>
      <c r="J575" s="118"/>
      <c r="K575" s="137"/>
      <c r="L575" s="137"/>
      <c r="M575" s="104"/>
      <c r="N575" s="118"/>
    </row>
    <row r="576" spans="2:14" ht="15.75">
      <c r="B576" s="104"/>
      <c r="C576" s="104"/>
      <c r="D576" s="104"/>
      <c r="E576" s="104"/>
      <c r="F576" s="104"/>
      <c r="G576" s="104"/>
      <c r="H576" s="302" t="s">
        <v>438</v>
      </c>
      <c r="I576" s="302"/>
      <c r="J576" s="302"/>
      <c r="K576" s="302"/>
      <c r="L576" s="302"/>
      <c r="M576" s="302"/>
      <c r="N576" s="302"/>
    </row>
    <row r="577" spans="2:14" ht="15.75">
      <c r="B577" s="104"/>
      <c r="C577" s="104"/>
      <c r="D577" s="104"/>
      <c r="E577" s="104"/>
      <c r="F577" s="104"/>
      <c r="G577" s="104"/>
      <c r="H577" s="250"/>
      <c r="I577" s="250"/>
      <c r="J577" s="250"/>
      <c r="L577" s="300" t="s">
        <v>24</v>
      </c>
      <c r="M577" s="301"/>
      <c r="N577" s="301"/>
    </row>
    <row r="578" spans="2:14" ht="15.75">
      <c r="B578" s="104"/>
      <c r="C578" s="104"/>
      <c r="D578" s="104"/>
      <c r="E578" s="104"/>
      <c r="F578" s="104"/>
      <c r="G578" s="104"/>
      <c r="H578" s="300" t="s">
        <v>41</v>
      </c>
      <c r="I578" s="300"/>
      <c r="J578" s="300"/>
      <c r="L578" s="300" t="s">
        <v>227</v>
      </c>
      <c r="M578" s="300"/>
      <c r="N578" s="300"/>
    </row>
    <row r="579" spans="2:14" ht="15.75">
      <c r="B579" s="104"/>
      <c r="C579" s="104"/>
      <c r="D579" s="104"/>
      <c r="E579" s="104"/>
      <c r="F579" s="104"/>
      <c r="G579" s="104"/>
      <c r="H579" s="200" t="s">
        <v>304</v>
      </c>
      <c r="I579" s="2"/>
      <c r="J579" s="200" t="s">
        <v>305</v>
      </c>
      <c r="K579" s="2"/>
      <c r="L579" s="200" t="s">
        <v>304</v>
      </c>
      <c r="M579" s="2"/>
      <c r="N579" s="200" t="s">
        <v>305</v>
      </c>
    </row>
    <row r="580" spans="2:9" ht="9" customHeight="1">
      <c r="B580" s="104"/>
      <c r="C580" s="104"/>
      <c r="D580" s="104"/>
      <c r="E580" s="104"/>
      <c r="F580" s="104"/>
      <c r="G580" s="104"/>
      <c r="H580" s="104"/>
      <c r="I580" s="104"/>
    </row>
    <row r="581" spans="2:14" ht="15.75">
      <c r="B581" s="2" t="s">
        <v>233</v>
      </c>
      <c r="C581" s="104"/>
      <c r="D581" s="104"/>
      <c r="E581" s="104"/>
      <c r="F581" s="104"/>
      <c r="G581" s="104"/>
      <c r="H581" s="49">
        <f>+'P&amp;L'!K39</f>
        <v>81050</v>
      </c>
      <c r="I581" s="49"/>
      <c r="J581" s="49">
        <f>+'P&amp;L'!L39</f>
        <v>95486</v>
      </c>
      <c r="K581" s="49"/>
      <c r="L581" s="49"/>
      <c r="M581" s="49"/>
      <c r="N581" s="49"/>
    </row>
    <row r="582" spans="2:14" ht="15.75">
      <c r="B582" s="2" t="s">
        <v>42</v>
      </c>
      <c r="C582" s="104"/>
      <c r="D582" s="104"/>
      <c r="E582" s="104"/>
      <c r="F582" s="104"/>
      <c r="G582" s="104"/>
      <c r="H582" s="207"/>
      <c r="I582" s="49"/>
      <c r="J582" s="49"/>
      <c r="K582" s="49"/>
      <c r="L582" s="49"/>
      <c r="M582" s="49"/>
      <c r="N582" s="49"/>
    </row>
    <row r="583" spans="2:14" ht="15.75">
      <c r="B583" s="87" t="s">
        <v>43</v>
      </c>
      <c r="C583" s="104"/>
      <c r="D583" s="104"/>
      <c r="E583" s="104"/>
      <c r="F583" s="104"/>
      <c r="G583" s="104"/>
      <c r="H583" s="49"/>
      <c r="I583" s="49"/>
      <c r="J583" s="49"/>
      <c r="K583" s="49"/>
      <c r="L583" s="49"/>
      <c r="M583" s="49"/>
      <c r="N583" s="49"/>
    </row>
    <row r="584" spans="2:14" ht="15.75">
      <c r="B584" s="87" t="s">
        <v>196</v>
      </c>
      <c r="C584" s="104"/>
      <c r="D584" s="104"/>
      <c r="E584" s="104"/>
      <c r="F584" s="104"/>
      <c r="G584" s="104"/>
      <c r="H584" s="49">
        <v>11136.06</v>
      </c>
      <c r="I584" s="49"/>
      <c r="J584" s="49">
        <v>16100</v>
      </c>
      <c r="K584" s="49"/>
      <c r="L584" s="49"/>
      <c r="M584" s="49"/>
      <c r="N584" s="49"/>
    </row>
    <row r="585" spans="2:14" ht="16.5" thickBot="1">
      <c r="B585" s="2" t="s">
        <v>436</v>
      </c>
      <c r="C585" s="104"/>
      <c r="D585" s="104"/>
      <c r="E585" s="104"/>
      <c r="F585" s="104"/>
      <c r="G585" s="104"/>
      <c r="H585" s="219">
        <f>+H581+H584</f>
        <v>92186.06</v>
      </c>
      <c r="I585" s="219"/>
      <c r="J585" s="219">
        <f>+J581+J584</f>
        <v>111586</v>
      </c>
      <c r="K585" s="49"/>
      <c r="L585" s="49"/>
      <c r="M585" s="49"/>
      <c r="N585" s="49"/>
    </row>
    <row r="586" spans="2:14" ht="11.25" customHeight="1" thickTop="1">
      <c r="B586" s="2"/>
      <c r="E586" s="104"/>
      <c r="H586" s="49"/>
      <c r="I586" s="49"/>
      <c r="J586" s="49"/>
      <c r="K586" s="49"/>
      <c r="L586" s="49"/>
      <c r="M586" s="49"/>
      <c r="N586" s="49"/>
    </row>
    <row r="587" spans="2:14" ht="15.75" thickBot="1">
      <c r="B587" s="2" t="s">
        <v>191</v>
      </c>
      <c r="H587" s="202"/>
      <c r="I587" s="202"/>
      <c r="J587" s="202"/>
      <c r="K587" s="203"/>
      <c r="L587" s="220">
        <f>+H581/H590*100</f>
        <v>9.34649492025785</v>
      </c>
      <c r="M587" s="221"/>
      <c r="N587" s="220">
        <f>+J581/J590*100</f>
        <v>11.011766442516494</v>
      </c>
    </row>
    <row r="588" spans="2:14" ht="10.5" customHeight="1" thickTop="1">
      <c r="B588" s="2"/>
      <c r="H588" s="204"/>
      <c r="I588" s="49"/>
      <c r="J588" s="204"/>
      <c r="K588" s="205"/>
      <c r="L588" s="206"/>
      <c r="M588" s="206"/>
      <c r="N588" s="206"/>
    </row>
    <row r="589" spans="2:14" ht="15.75">
      <c r="B589" s="2" t="s">
        <v>44</v>
      </c>
      <c r="C589" s="104"/>
      <c r="D589" s="104"/>
      <c r="F589" s="104"/>
      <c r="G589" s="104"/>
      <c r="H589" s="49"/>
      <c r="I589" s="49"/>
      <c r="J589" s="49"/>
      <c r="K589" s="49"/>
      <c r="L589" s="49"/>
      <c r="M589" s="49"/>
      <c r="N589" s="49"/>
    </row>
    <row r="590" spans="2:14" ht="15.75">
      <c r="B590" s="87" t="s">
        <v>45</v>
      </c>
      <c r="C590" s="104"/>
      <c r="D590" s="104"/>
      <c r="E590" s="104"/>
      <c r="H590" s="201">
        <v>867170</v>
      </c>
      <c r="I590" s="49"/>
      <c r="J590" s="208">
        <v>867127</v>
      </c>
      <c r="K590" s="201"/>
      <c r="L590" s="201"/>
      <c r="M590" s="49"/>
      <c r="N590" s="207"/>
    </row>
    <row r="591" spans="2:14" ht="15.75">
      <c r="B591" s="2" t="s">
        <v>197</v>
      </c>
      <c r="C591" s="104"/>
      <c r="D591" s="104"/>
      <c r="E591" s="104"/>
      <c r="H591" s="49"/>
      <c r="K591" s="49"/>
      <c r="L591" s="49"/>
      <c r="M591" s="49"/>
      <c r="N591" s="49"/>
    </row>
    <row r="592" spans="2:14" ht="15.75">
      <c r="B592" s="87" t="s">
        <v>196</v>
      </c>
      <c r="C592" s="104"/>
      <c r="D592" s="104"/>
      <c r="E592" s="104"/>
      <c r="H592" s="55">
        <v>555998</v>
      </c>
      <c r="I592" s="55"/>
      <c r="J592" s="55">
        <v>555998</v>
      </c>
      <c r="K592" s="49"/>
      <c r="L592" s="49"/>
      <c r="M592" s="49"/>
      <c r="N592" s="49"/>
    </row>
    <row r="593" spans="2:14" ht="15.75">
      <c r="B593" s="104" t="s">
        <v>434</v>
      </c>
      <c r="C593" s="104"/>
      <c r="D593" s="104"/>
      <c r="E593" s="104"/>
      <c r="H593" s="54"/>
      <c r="I593" s="54"/>
      <c r="J593" s="54"/>
      <c r="K593" s="49"/>
      <c r="L593" s="49"/>
      <c r="M593" s="49"/>
      <c r="N593" s="49"/>
    </row>
    <row r="594" spans="2:14" ht="16.5" thickBot="1">
      <c r="B594" s="87" t="s">
        <v>435</v>
      </c>
      <c r="C594" s="104"/>
      <c r="D594" s="104"/>
      <c r="E594" s="104"/>
      <c r="H594" s="281">
        <f>+H590+H592</f>
        <v>1423168</v>
      </c>
      <c r="I594" s="232"/>
      <c r="J594" s="281">
        <f>+J590+J592</f>
        <v>1423125</v>
      </c>
      <c r="K594" s="49"/>
      <c r="L594" s="49"/>
      <c r="M594" s="49"/>
      <c r="N594" s="207"/>
    </row>
    <row r="595" spans="2:14" ht="10.5" customHeight="1" thickTop="1">
      <c r="B595" s="104"/>
      <c r="C595" s="104"/>
      <c r="D595" s="104"/>
      <c r="E595" s="104"/>
      <c r="H595" s="201"/>
      <c r="I595" s="49"/>
      <c r="J595" s="207"/>
      <c r="K595" s="201"/>
      <c r="L595" s="201"/>
      <c r="M595" s="49"/>
      <c r="N595" s="207"/>
    </row>
    <row r="596" spans="2:14" ht="16.5" thickBot="1">
      <c r="B596" s="2" t="s">
        <v>46</v>
      </c>
      <c r="C596" s="104"/>
      <c r="D596" s="104"/>
      <c r="E596" s="104"/>
      <c r="H596" s="49"/>
      <c r="I596" s="49"/>
      <c r="J596" s="49"/>
      <c r="K596" s="49"/>
      <c r="L596" s="253">
        <f>+H585/H594*100</f>
        <v>6.477524789764806</v>
      </c>
      <c r="M596" s="222"/>
      <c r="N596" s="253">
        <f>+J585/J594*100</f>
        <v>7.8409134826526135</v>
      </c>
    </row>
    <row r="597" spans="2:14" ht="24.75" customHeight="1" thickTop="1">
      <c r="B597" s="104"/>
      <c r="C597" s="104"/>
      <c r="D597" s="104"/>
      <c r="E597" s="104"/>
      <c r="H597" s="137"/>
      <c r="I597" s="104"/>
      <c r="J597" s="118"/>
      <c r="K597" s="137"/>
      <c r="L597" s="137"/>
      <c r="M597" s="104"/>
      <c r="N597" s="118"/>
    </row>
    <row r="598" spans="1:14" ht="15.75">
      <c r="A598" s="2" t="s">
        <v>104</v>
      </c>
      <c r="B598" s="104"/>
      <c r="C598" s="104"/>
      <c r="D598" s="104"/>
      <c r="E598" s="104"/>
      <c r="H598" s="137"/>
      <c r="I598" s="104"/>
      <c r="J598" s="118"/>
      <c r="K598" s="137"/>
      <c r="L598" s="137"/>
      <c r="M598" s="104"/>
      <c r="N598" s="118"/>
    </row>
    <row r="599" ht="15.75">
      <c r="E599" s="104"/>
    </row>
  </sheetData>
  <mergeCells count="10">
    <mergeCell ref="H576:N576"/>
    <mergeCell ref="L577:N577"/>
    <mergeCell ref="H578:J578"/>
    <mergeCell ref="L578:N578"/>
    <mergeCell ref="I22:K22"/>
    <mergeCell ref="I23:K23"/>
    <mergeCell ref="L555:N555"/>
    <mergeCell ref="H556:J556"/>
    <mergeCell ref="L556:N556"/>
    <mergeCell ref="H554:N554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2003-12-19T09:03:49Z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